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codeName="ThisWorkbook"/>
  <mc:AlternateContent xmlns:mc="http://schemas.openxmlformats.org/markup-compatibility/2006">
    <mc:Choice Requires="x15">
      <x15ac:absPath xmlns:x15ac="http://schemas.microsoft.com/office/spreadsheetml/2010/11/ac" url="/Users/shikharrawat/Desktop/Bootcamp/module 1/"/>
    </mc:Choice>
  </mc:AlternateContent>
  <bookViews>
    <workbookView xWindow="41560" yWindow="460" windowWidth="38400" windowHeight="21140" activeTab="2"/>
  </bookViews>
  <sheets>
    <sheet name="Kickstarter" sheetId="1" r:id="rId1"/>
    <sheet name="Theatre outcomes by launch date" sheetId="12" r:id="rId2"/>
    <sheet name="Outcomes Based on Goals" sheetId="16" r:id="rId3"/>
  </sheets>
  <definedNames>
    <definedName name="_xlnm._FilterDatabase" localSheetId="0" hidden="1">Kickstarter!$A$1:$T$4115</definedName>
  </definedNames>
  <calcPr calcId="150001" concurrentCalc="0"/>
  <pivotCaches>
    <pivotCache cacheId="0" r:id="rId4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6" l="1"/>
  <c r="H4" i="16"/>
  <c r="H5" i="16"/>
  <c r="H6" i="16"/>
  <c r="H7" i="16"/>
  <c r="H8" i="16"/>
  <c r="H9" i="16"/>
  <c r="H10" i="16"/>
  <c r="H11" i="16"/>
  <c r="H12" i="16"/>
  <c r="H13" i="16"/>
  <c r="H2" i="16"/>
  <c r="G3" i="16"/>
  <c r="G4" i="16"/>
  <c r="G5" i="16"/>
  <c r="G6" i="16"/>
  <c r="G7" i="16"/>
  <c r="G8" i="16"/>
  <c r="G9" i="16"/>
  <c r="G10" i="16"/>
  <c r="G11" i="16"/>
  <c r="G12" i="16"/>
  <c r="G13" i="16"/>
  <c r="G2" i="16"/>
  <c r="F3" i="16"/>
  <c r="F4" i="16"/>
  <c r="F5" i="16"/>
  <c r="F6" i="16"/>
  <c r="F7" i="16"/>
  <c r="F8" i="16"/>
  <c r="F9" i="16"/>
  <c r="F10" i="16"/>
  <c r="F11" i="16"/>
  <c r="F12" i="16"/>
  <c r="F13" i="16"/>
  <c r="F2" i="16"/>
  <c r="E3" i="16"/>
  <c r="E4" i="16"/>
  <c r="E5" i="16"/>
  <c r="E6" i="16"/>
  <c r="E7" i="16"/>
  <c r="E8" i="16"/>
  <c r="E9" i="16"/>
  <c r="E10" i="16"/>
  <c r="E11" i="16"/>
  <c r="E12" i="16"/>
  <c r="E13" i="16"/>
  <c r="E2" i="16"/>
  <c r="D13" i="16"/>
  <c r="D12" i="16"/>
  <c r="D11" i="16"/>
  <c r="D10" i="16"/>
  <c r="D9" i="16"/>
  <c r="D8" i="16"/>
  <c r="D7" i="16"/>
  <c r="D6" i="16"/>
  <c r="D5" i="16"/>
  <c r="D4" i="16"/>
  <c r="D3" i="16"/>
  <c r="D2" i="16"/>
  <c r="C13" i="16"/>
  <c r="C12" i="16"/>
  <c r="C11" i="16"/>
  <c r="C10" i="16"/>
  <c r="C9" i="16"/>
  <c r="C8" i="16"/>
  <c r="C7" i="16"/>
  <c r="C6" i="16"/>
  <c r="C5" i="16"/>
  <c r="C4" i="16"/>
  <c r="C3" i="16"/>
  <c r="B3" i="16"/>
  <c r="C2" i="16"/>
  <c r="B2" i="16"/>
  <c r="B13" i="16"/>
  <c r="B12" i="16"/>
  <c r="B11" i="16"/>
  <c r="B10" i="16"/>
  <c r="B9" i="16"/>
  <c r="B8" i="16"/>
  <c r="B7" i="16"/>
  <c r="B6" i="16"/>
  <c r="B5" i="16"/>
  <c r="B4" i="16"/>
  <c r="E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K3" i="1"/>
  <c r="R3" i="1"/>
  <c r="K4" i="1"/>
  <c r="R4" i="1"/>
  <c r="K5" i="1"/>
  <c r="R5" i="1"/>
  <c r="K6" i="1"/>
  <c r="R6" i="1"/>
  <c r="K7" i="1"/>
  <c r="R7" i="1"/>
  <c r="K8" i="1"/>
  <c r="R8" i="1"/>
  <c r="K9" i="1"/>
  <c r="R9" i="1"/>
  <c r="K10" i="1"/>
  <c r="R10" i="1"/>
  <c r="K11" i="1"/>
  <c r="R11" i="1"/>
  <c r="K12" i="1"/>
  <c r="R12" i="1"/>
  <c r="K13" i="1"/>
  <c r="R13" i="1"/>
  <c r="K14" i="1"/>
  <c r="R14" i="1"/>
  <c r="K15" i="1"/>
  <c r="R15" i="1"/>
  <c r="K16" i="1"/>
  <c r="R16" i="1"/>
  <c r="K17" i="1"/>
  <c r="R17" i="1"/>
  <c r="K18" i="1"/>
  <c r="R18" i="1"/>
  <c r="K19" i="1"/>
  <c r="R19" i="1"/>
  <c r="K20" i="1"/>
  <c r="R20" i="1"/>
  <c r="K21" i="1"/>
  <c r="R21" i="1"/>
  <c r="K22" i="1"/>
  <c r="R22" i="1"/>
  <c r="K23" i="1"/>
  <c r="R23" i="1"/>
  <c r="K24" i="1"/>
  <c r="R24" i="1"/>
  <c r="K25" i="1"/>
  <c r="R25" i="1"/>
  <c r="K26" i="1"/>
  <c r="R26" i="1"/>
  <c r="K27" i="1"/>
  <c r="R27" i="1"/>
  <c r="K28" i="1"/>
  <c r="R28" i="1"/>
  <c r="K29" i="1"/>
  <c r="R29" i="1"/>
  <c r="K30" i="1"/>
  <c r="R30" i="1"/>
  <c r="K31" i="1"/>
  <c r="R31" i="1"/>
  <c r="K32" i="1"/>
  <c r="R32" i="1"/>
  <c r="K33" i="1"/>
  <c r="R33" i="1"/>
  <c r="K34" i="1"/>
  <c r="R34" i="1"/>
  <c r="K35" i="1"/>
  <c r="R35" i="1"/>
  <c r="K36" i="1"/>
  <c r="R36" i="1"/>
  <c r="K37" i="1"/>
  <c r="R37" i="1"/>
  <c r="K38" i="1"/>
  <c r="R38" i="1"/>
  <c r="K39" i="1"/>
  <c r="R39" i="1"/>
  <c r="K40" i="1"/>
  <c r="R40" i="1"/>
  <c r="K41" i="1"/>
  <c r="R41" i="1"/>
  <c r="K42" i="1"/>
  <c r="R42" i="1"/>
  <c r="K43" i="1"/>
  <c r="R43" i="1"/>
  <c r="K44" i="1"/>
  <c r="R44" i="1"/>
  <c r="K45" i="1"/>
  <c r="R45" i="1"/>
  <c r="K46" i="1"/>
  <c r="R46" i="1"/>
  <c r="K47" i="1"/>
  <c r="R47" i="1"/>
  <c r="K48" i="1"/>
  <c r="R48" i="1"/>
  <c r="K49" i="1"/>
  <c r="R49" i="1"/>
  <c r="K50" i="1"/>
  <c r="R50" i="1"/>
  <c r="K51" i="1"/>
  <c r="R51" i="1"/>
  <c r="K52" i="1"/>
  <c r="R52" i="1"/>
  <c r="K53" i="1"/>
  <c r="R53" i="1"/>
  <c r="K54" i="1"/>
  <c r="R54" i="1"/>
  <c r="K55" i="1"/>
  <c r="R55" i="1"/>
  <c r="K56" i="1"/>
  <c r="R56" i="1"/>
  <c r="K57" i="1"/>
  <c r="R57" i="1"/>
  <c r="K58" i="1"/>
  <c r="R58" i="1"/>
  <c r="K59" i="1"/>
  <c r="R59" i="1"/>
  <c r="K60" i="1"/>
  <c r="R60" i="1"/>
  <c r="K61" i="1"/>
  <c r="R61" i="1"/>
  <c r="K62" i="1"/>
  <c r="R62" i="1"/>
  <c r="K63" i="1"/>
  <c r="R63" i="1"/>
  <c r="K64" i="1"/>
  <c r="R64" i="1"/>
  <c r="K65" i="1"/>
  <c r="R65" i="1"/>
  <c r="K66" i="1"/>
  <c r="R66" i="1"/>
  <c r="K67" i="1"/>
  <c r="R67" i="1"/>
  <c r="K68" i="1"/>
  <c r="R68" i="1"/>
  <c r="K69" i="1"/>
  <c r="R69" i="1"/>
  <c r="K70" i="1"/>
  <c r="R70" i="1"/>
  <c r="K71" i="1"/>
  <c r="R71" i="1"/>
  <c r="K72" i="1"/>
  <c r="R72" i="1"/>
  <c r="K73" i="1"/>
  <c r="R73" i="1"/>
  <c r="K74" i="1"/>
  <c r="R74" i="1"/>
  <c r="K75" i="1"/>
  <c r="R75" i="1"/>
  <c r="K76" i="1"/>
  <c r="R76" i="1"/>
  <c r="K77" i="1"/>
  <c r="R77" i="1"/>
  <c r="K78" i="1"/>
  <c r="R78" i="1"/>
  <c r="K79" i="1"/>
  <c r="R79" i="1"/>
  <c r="K80" i="1"/>
  <c r="R80" i="1"/>
  <c r="K81" i="1"/>
  <c r="R81" i="1"/>
  <c r="K82" i="1"/>
  <c r="R82" i="1"/>
  <c r="K83" i="1"/>
  <c r="R83" i="1"/>
  <c r="K84" i="1"/>
  <c r="R84" i="1"/>
  <c r="K85" i="1"/>
  <c r="R85" i="1"/>
  <c r="K86" i="1"/>
  <c r="R86" i="1"/>
  <c r="K87" i="1"/>
  <c r="R87" i="1"/>
  <c r="K88" i="1"/>
  <c r="R88" i="1"/>
  <c r="K89" i="1"/>
  <c r="R89" i="1"/>
  <c r="K90" i="1"/>
  <c r="R90" i="1"/>
  <c r="K91" i="1"/>
  <c r="R91" i="1"/>
  <c r="K92" i="1"/>
  <c r="R92" i="1"/>
  <c r="K93" i="1"/>
  <c r="R93" i="1"/>
  <c r="K94" i="1"/>
  <c r="R94" i="1"/>
  <c r="K95" i="1"/>
  <c r="R95" i="1"/>
  <c r="K96" i="1"/>
  <c r="R96" i="1"/>
  <c r="K97" i="1"/>
  <c r="R97" i="1"/>
  <c r="K98" i="1"/>
  <c r="R98" i="1"/>
  <c r="K99" i="1"/>
  <c r="R99" i="1"/>
  <c r="K100" i="1"/>
  <c r="R100" i="1"/>
  <c r="K101" i="1"/>
  <c r="R101" i="1"/>
  <c r="K102" i="1"/>
  <c r="R102" i="1"/>
  <c r="K103" i="1"/>
  <c r="R103" i="1"/>
  <c r="K104" i="1"/>
  <c r="R104" i="1"/>
  <c r="K105" i="1"/>
  <c r="R105" i="1"/>
  <c r="K106" i="1"/>
  <c r="R106" i="1"/>
  <c r="K107" i="1"/>
  <c r="R107" i="1"/>
  <c r="K108" i="1"/>
  <c r="R108" i="1"/>
  <c r="K109" i="1"/>
  <c r="R109" i="1"/>
  <c r="K110" i="1"/>
  <c r="R110" i="1"/>
  <c r="K111" i="1"/>
  <c r="R111" i="1"/>
  <c r="K112" i="1"/>
  <c r="R112" i="1"/>
  <c r="K113" i="1"/>
  <c r="R113" i="1"/>
  <c r="K114" i="1"/>
  <c r="R114" i="1"/>
  <c r="K115" i="1"/>
  <c r="R115" i="1"/>
  <c r="K116" i="1"/>
  <c r="R116" i="1"/>
  <c r="K117" i="1"/>
  <c r="R117" i="1"/>
  <c r="K118" i="1"/>
  <c r="R118" i="1"/>
  <c r="K119" i="1"/>
  <c r="R119" i="1"/>
  <c r="K120" i="1"/>
  <c r="R120" i="1"/>
  <c r="K121" i="1"/>
  <c r="R121" i="1"/>
  <c r="K122" i="1"/>
  <c r="R122" i="1"/>
  <c r="K123" i="1"/>
  <c r="R123" i="1"/>
  <c r="K124" i="1"/>
  <c r="R124" i="1"/>
  <c r="K125" i="1"/>
  <c r="R125" i="1"/>
  <c r="K126" i="1"/>
  <c r="R126" i="1"/>
  <c r="K127" i="1"/>
  <c r="R127" i="1"/>
  <c r="K128" i="1"/>
  <c r="R128" i="1"/>
  <c r="K129" i="1"/>
  <c r="R129" i="1"/>
  <c r="K130" i="1"/>
  <c r="R130" i="1"/>
  <c r="K131" i="1"/>
  <c r="R131" i="1"/>
  <c r="K132" i="1"/>
  <c r="R132" i="1"/>
  <c r="K133" i="1"/>
  <c r="R133" i="1"/>
  <c r="K134" i="1"/>
  <c r="R134" i="1"/>
  <c r="K135" i="1"/>
  <c r="R135" i="1"/>
  <c r="K136" i="1"/>
  <c r="R136" i="1"/>
  <c r="K137" i="1"/>
  <c r="R137" i="1"/>
  <c r="K138" i="1"/>
  <c r="R138" i="1"/>
  <c r="K139" i="1"/>
  <c r="R139" i="1"/>
  <c r="K140" i="1"/>
  <c r="R140" i="1"/>
  <c r="K141" i="1"/>
  <c r="R141" i="1"/>
  <c r="K142" i="1"/>
  <c r="R142" i="1"/>
  <c r="K143" i="1"/>
  <c r="R143" i="1"/>
  <c r="K144" i="1"/>
  <c r="R144" i="1"/>
  <c r="K145" i="1"/>
  <c r="R145" i="1"/>
  <c r="K146" i="1"/>
  <c r="R146" i="1"/>
  <c r="K147" i="1"/>
  <c r="R147" i="1"/>
  <c r="K148" i="1"/>
  <c r="R148" i="1"/>
  <c r="K149" i="1"/>
  <c r="R149" i="1"/>
  <c r="K150" i="1"/>
  <c r="R150" i="1"/>
  <c r="K151" i="1"/>
  <c r="R151" i="1"/>
  <c r="K152" i="1"/>
  <c r="R152" i="1"/>
  <c r="K153" i="1"/>
  <c r="R153" i="1"/>
  <c r="K154" i="1"/>
  <c r="R154" i="1"/>
  <c r="K155" i="1"/>
  <c r="R155" i="1"/>
  <c r="K156" i="1"/>
  <c r="R156" i="1"/>
  <c r="K157" i="1"/>
  <c r="R157" i="1"/>
  <c r="K158" i="1"/>
  <c r="R158" i="1"/>
  <c r="K159" i="1"/>
  <c r="R159" i="1"/>
  <c r="K160" i="1"/>
  <c r="R160" i="1"/>
  <c r="K161" i="1"/>
  <c r="R161" i="1"/>
  <c r="K162" i="1"/>
  <c r="R162" i="1"/>
  <c r="K163" i="1"/>
  <c r="R163" i="1"/>
  <c r="K164" i="1"/>
  <c r="R164" i="1"/>
  <c r="K165" i="1"/>
  <c r="R165" i="1"/>
  <c r="K166" i="1"/>
  <c r="R166" i="1"/>
  <c r="K167" i="1"/>
  <c r="R167" i="1"/>
  <c r="K168" i="1"/>
  <c r="R168" i="1"/>
  <c r="K169" i="1"/>
  <c r="R169" i="1"/>
  <c r="K170" i="1"/>
  <c r="R170" i="1"/>
  <c r="K171" i="1"/>
  <c r="R171" i="1"/>
  <c r="K172" i="1"/>
  <c r="R172" i="1"/>
  <c r="K173" i="1"/>
  <c r="R173" i="1"/>
  <c r="K174" i="1"/>
  <c r="R174" i="1"/>
  <c r="K175" i="1"/>
  <c r="R175" i="1"/>
  <c r="K176" i="1"/>
  <c r="R176" i="1"/>
  <c r="K177" i="1"/>
  <c r="R177" i="1"/>
  <c r="K178" i="1"/>
  <c r="R178" i="1"/>
  <c r="K179" i="1"/>
  <c r="R179" i="1"/>
  <c r="K180" i="1"/>
  <c r="R180" i="1"/>
  <c r="K181" i="1"/>
  <c r="R181" i="1"/>
  <c r="K182" i="1"/>
  <c r="R182" i="1"/>
  <c r="K183" i="1"/>
  <c r="R183" i="1"/>
  <c r="K184" i="1"/>
  <c r="R184" i="1"/>
  <c r="K185" i="1"/>
  <c r="R185" i="1"/>
  <c r="K186" i="1"/>
  <c r="R186" i="1"/>
  <c r="K187" i="1"/>
  <c r="R187" i="1"/>
  <c r="K188" i="1"/>
  <c r="R188" i="1"/>
  <c r="K189" i="1"/>
  <c r="R189" i="1"/>
  <c r="K190" i="1"/>
  <c r="R190" i="1"/>
  <c r="K191" i="1"/>
  <c r="R191" i="1"/>
  <c r="K192" i="1"/>
  <c r="R192" i="1"/>
  <c r="K193" i="1"/>
  <c r="R193" i="1"/>
  <c r="K194" i="1"/>
  <c r="R194" i="1"/>
  <c r="K195" i="1"/>
  <c r="R195" i="1"/>
  <c r="K196" i="1"/>
  <c r="R196" i="1"/>
  <c r="K197" i="1"/>
  <c r="R197" i="1"/>
  <c r="K198" i="1"/>
  <c r="R198" i="1"/>
  <c r="K199" i="1"/>
  <c r="R199" i="1"/>
  <c r="K200" i="1"/>
  <c r="R200" i="1"/>
  <c r="K201" i="1"/>
  <c r="R201" i="1"/>
  <c r="K202" i="1"/>
  <c r="R202" i="1"/>
  <c r="K203" i="1"/>
  <c r="R203" i="1"/>
  <c r="K204" i="1"/>
  <c r="R204" i="1"/>
  <c r="K205" i="1"/>
  <c r="R205" i="1"/>
  <c r="K206" i="1"/>
  <c r="R206" i="1"/>
  <c r="K207" i="1"/>
  <c r="R207" i="1"/>
  <c r="K208" i="1"/>
  <c r="R208" i="1"/>
  <c r="K209" i="1"/>
  <c r="R209" i="1"/>
  <c r="K210" i="1"/>
  <c r="R210" i="1"/>
  <c r="K211" i="1"/>
  <c r="R211" i="1"/>
  <c r="K212" i="1"/>
  <c r="R212" i="1"/>
  <c r="K213" i="1"/>
  <c r="R213" i="1"/>
  <c r="K214" i="1"/>
  <c r="R214" i="1"/>
  <c r="K215" i="1"/>
  <c r="R215" i="1"/>
  <c r="K216" i="1"/>
  <c r="R216" i="1"/>
  <c r="K217" i="1"/>
  <c r="R217" i="1"/>
  <c r="K218" i="1"/>
  <c r="R218" i="1"/>
  <c r="K219" i="1"/>
  <c r="R219" i="1"/>
  <c r="K220" i="1"/>
  <c r="R220" i="1"/>
  <c r="K221" i="1"/>
  <c r="R221" i="1"/>
  <c r="K222" i="1"/>
  <c r="R222" i="1"/>
  <c r="K223" i="1"/>
  <c r="R223" i="1"/>
  <c r="K224" i="1"/>
  <c r="R224" i="1"/>
  <c r="K225" i="1"/>
  <c r="R225" i="1"/>
  <c r="K226" i="1"/>
  <c r="R226" i="1"/>
  <c r="K227" i="1"/>
  <c r="R227" i="1"/>
  <c r="K228" i="1"/>
  <c r="R228" i="1"/>
  <c r="K229" i="1"/>
  <c r="R229" i="1"/>
  <c r="K230" i="1"/>
  <c r="R230" i="1"/>
  <c r="K231" i="1"/>
  <c r="R231" i="1"/>
  <c r="K232" i="1"/>
  <c r="R232" i="1"/>
  <c r="K233" i="1"/>
  <c r="R233" i="1"/>
  <c r="K234" i="1"/>
  <c r="R234" i="1"/>
  <c r="K235" i="1"/>
  <c r="R235" i="1"/>
  <c r="K236" i="1"/>
  <c r="R236" i="1"/>
  <c r="K237" i="1"/>
  <c r="R237" i="1"/>
  <c r="K238" i="1"/>
  <c r="R238" i="1"/>
  <c r="K239" i="1"/>
  <c r="R239" i="1"/>
  <c r="K240" i="1"/>
  <c r="R240" i="1"/>
  <c r="K241" i="1"/>
  <c r="R241" i="1"/>
  <c r="K242" i="1"/>
  <c r="R242" i="1"/>
  <c r="K243" i="1"/>
  <c r="R243" i="1"/>
  <c r="K244" i="1"/>
  <c r="R244" i="1"/>
  <c r="K245" i="1"/>
  <c r="R245" i="1"/>
  <c r="K246" i="1"/>
  <c r="R246" i="1"/>
  <c r="K247" i="1"/>
  <c r="R247" i="1"/>
  <c r="K248" i="1"/>
  <c r="R248" i="1"/>
  <c r="K249" i="1"/>
  <c r="R249" i="1"/>
  <c r="K250" i="1"/>
  <c r="R250" i="1"/>
  <c r="K251" i="1"/>
  <c r="R251" i="1"/>
  <c r="K252" i="1"/>
  <c r="R252" i="1"/>
  <c r="K253" i="1"/>
  <c r="R253" i="1"/>
  <c r="K254" i="1"/>
  <c r="R254" i="1"/>
  <c r="K255" i="1"/>
  <c r="R255" i="1"/>
  <c r="K256" i="1"/>
  <c r="R256" i="1"/>
  <c r="K257" i="1"/>
  <c r="R257" i="1"/>
  <c r="K258" i="1"/>
  <c r="R258" i="1"/>
  <c r="K259" i="1"/>
  <c r="R259" i="1"/>
  <c r="K260" i="1"/>
  <c r="R260" i="1"/>
  <c r="K261" i="1"/>
  <c r="R261" i="1"/>
  <c r="K262" i="1"/>
  <c r="R262" i="1"/>
  <c r="K263" i="1"/>
  <c r="R263" i="1"/>
  <c r="K264" i="1"/>
  <c r="R264" i="1"/>
  <c r="K265" i="1"/>
  <c r="R265" i="1"/>
  <c r="K266" i="1"/>
  <c r="R266" i="1"/>
  <c r="K267" i="1"/>
  <c r="R267" i="1"/>
  <c r="K268" i="1"/>
  <c r="R268" i="1"/>
  <c r="K269" i="1"/>
  <c r="R269" i="1"/>
  <c r="K270" i="1"/>
  <c r="R270" i="1"/>
  <c r="K271" i="1"/>
  <c r="R271" i="1"/>
  <c r="K272" i="1"/>
  <c r="R272" i="1"/>
  <c r="K273" i="1"/>
  <c r="R273" i="1"/>
  <c r="K274" i="1"/>
  <c r="R274" i="1"/>
  <c r="K275" i="1"/>
  <c r="R275" i="1"/>
  <c r="K276" i="1"/>
  <c r="R276" i="1"/>
  <c r="K277" i="1"/>
  <c r="R277" i="1"/>
  <c r="K278" i="1"/>
  <c r="R278" i="1"/>
  <c r="K279" i="1"/>
  <c r="R279" i="1"/>
  <c r="K280" i="1"/>
  <c r="R280" i="1"/>
  <c r="K281" i="1"/>
  <c r="R281" i="1"/>
  <c r="K282" i="1"/>
  <c r="R282" i="1"/>
  <c r="K283" i="1"/>
  <c r="R283" i="1"/>
  <c r="K284" i="1"/>
  <c r="R284" i="1"/>
  <c r="K285" i="1"/>
  <c r="R285" i="1"/>
  <c r="K286" i="1"/>
  <c r="R286" i="1"/>
  <c r="K287" i="1"/>
  <c r="R287" i="1"/>
  <c r="K288" i="1"/>
  <c r="R288" i="1"/>
  <c r="K289" i="1"/>
  <c r="R289" i="1"/>
  <c r="K290" i="1"/>
  <c r="R290" i="1"/>
  <c r="K291" i="1"/>
  <c r="R291" i="1"/>
  <c r="K292" i="1"/>
  <c r="R292" i="1"/>
  <c r="K293" i="1"/>
  <c r="R293" i="1"/>
  <c r="K294" i="1"/>
  <c r="R294" i="1"/>
  <c r="K295" i="1"/>
  <c r="R295" i="1"/>
  <c r="K296" i="1"/>
  <c r="R296" i="1"/>
  <c r="K297" i="1"/>
  <c r="R297" i="1"/>
  <c r="K298" i="1"/>
  <c r="R298" i="1"/>
  <c r="K299" i="1"/>
  <c r="R299" i="1"/>
  <c r="K300" i="1"/>
  <c r="R300" i="1"/>
  <c r="K301" i="1"/>
  <c r="R301" i="1"/>
  <c r="K302" i="1"/>
  <c r="R302" i="1"/>
  <c r="K303" i="1"/>
  <c r="R303" i="1"/>
  <c r="K304" i="1"/>
  <c r="R304" i="1"/>
  <c r="K305" i="1"/>
  <c r="R305" i="1"/>
  <c r="K306" i="1"/>
  <c r="R306" i="1"/>
  <c r="K307" i="1"/>
  <c r="R307" i="1"/>
  <c r="K308" i="1"/>
  <c r="R308" i="1"/>
  <c r="K309" i="1"/>
  <c r="R309" i="1"/>
  <c r="K310" i="1"/>
  <c r="R310" i="1"/>
  <c r="K311" i="1"/>
  <c r="R311" i="1"/>
  <c r="K312" i="1"/>
  <c r="R312" i="1"/>
  <c r="K313" i="1"/>
  <c r="R313" i="1"/>
  <c r="K314" i="1"/>
  <c r="R314" i="1"/>
  <c r="K315" i="1"/>
  <c r="R315" i="1"/>
  <c r="K316" i="1"/>
  <c r="R316" i="1"/>
  <c r="K317" i="1"/>
  <c r="R317" i="1"/>
  <c r="K318" i="1"/>
  <c r="R318" i="1"/>
  <c r="K319" i="1"/>
  <c r="R319" i="1"/>
  <c r="K320" i="1"/>
  <c r="R320" i="1"/>
  <c r="K321" i="1"/>
  <c r="R321" i="1"/>
  <c r="K322" i="1"/>
  <c r="R322" i="1"/>
  <c r="K323" i="1"/>
  <c r="R323" i="1"/>
  <c r="K324" i="1"/>
  <c r="R324" i="1"/>
  <c r="K325" i="1"/>
  <c r="R325" i="1"/>
  <c r="K326" i="1"/>
  <c r="R326" i="1"/>
  <c r="K327" i="1"/>
  <c r="R327" i="1"/>
  <c r="K328" i="1"/>
  <c r="R328" i="1"/>
  <c r="K329" i="1"/>
  <c r="R329" i="1"/>
  <c r="K330" i="1"/>
  <c r="R330" i="1"/>
  <c r="K331" i="1"/>
  <c r="R331" i="1"/>
  <c r="K332" i="1"/>
  <c r="R332" i="1"/>
  <c r="K333" i="1"/>
  <c r="R333" i="1"/>
  <c r="K334" i="1"/>
  <c r="R334" i="1"/>
  <c r="K335" i="1"/>
  <c r="R335" i="1"/>
  <c r="K336" i="1"/>
  <c r="R336" i="1"/>
  <c r="K337" i="1"/>
  <c r="R337" i="1"/>
  <c r="K338" i="1"/>
  <c r="R338" i="1"/>
  <c r="K339" i="1"/>
  <c r="R339" i="1"/>
  <c r="K340" i="1"/>
  <c r="R340" i="1"/>
  <c r="K341" i="1"/>
  <c r="R341" i="1"/>
  <c r="K342" i="1"/>
  <c r="R342" i="1"/>
  <c r="K343" i="1"/>
  <c r="R343" i="1"/>
  <c r="K344" i="1"/>
  <c r="R344" i="1"/>
  <c r="K345" i="1"/>
  <c r="R345" i="1"/>
  <c r="K346" i="1"/>
  <c r="R346" i="1"/>
  <c r="K347" i="1"/>
  <c r="R347" i="1"/>
  <c r="K348" i="1"/>
  <c r="R348" i="1"/>
  <c r="K349" i="1"/>
  <c r="R349" i="1"/>
  <c r="K350" i="1"/>
  <c r="R350" i="1"/>
  <c r="K351" i="1"/>
  <c r="R351" i="1"/>
  <c r="K352" i="1"/>
  <c r="R352" i="1"/>
  <c r="K353" i="1"/>
  <c r="R353" i="1"/>
  <c r="K354" i="1"/>
  <c r="R354" i="1"/>
  <c r="K355" i="1"/>
  <c r="R355" i="1"/>
  <c r="K356" i="1"/>
  <c r="R356" i="1"/>
  <c r="K357" i="1"/>
  <c r="R357" i="1"/>
  <c r="K358" i="1"/>
  <c r="R358" i="1"/>
  <c r="K359" i="1"/>
  <c r="R359" i="1"/>
  <c r="K360" i="1"/>
  <c r="R360" i="1"/>
  <c r="K361" i="1"/>
  <c r="R361" i="1"/>
  <c r="K362" i="1"/>
  <c r="R362" i="1"/>
  <c r="K363" i="1"/>
  <c r="R363" i="1"/>
  <c r="K364" i="1"/>
  <c r="R364" i="1"/>
  <c r="K365" i="1"/>
  <c r="R365" i="1"/>
  <c r="K366" i="1"/>
  <c r="R366" i="1"/>
  <c r="K367" i="1"/>
  <c r="R367" i="1"/>
  <c r="K368" i="1"/>
  <c r="R368" i="1"/>
  <c r="K369" i="1"/>
  <c r="R369" i="1"/>
  <c r="K370" i="1"/>
  <c r="R370" i="1"/>
  <c r="K371" i="1"/>
  <c r="R371" i="1"/>
  <c r="K372" i="1"/>
  <c r="R372" i="1"/>
  <c r="K373" i="1"/>
  <c r="R373" i="1"/>
  <c r="K374" i="1"/>
  <c r="R374" i="1"/>
  <c r="K375" i="1"/>
  <c r="R375" i="1"/>
  <c r="K376" i="1"/>
  <c r="R376" i="1"/>
  <c r="K377" i="1"/>
  <c r="R377" i="1"/>
  <c r="K378" i="1"/>
  <c r="R378" i="1"/>
  <c r="K379" i="1"/>
  <c r="R379" i="1"/>
  <c r="K380" i="1"/>
  <c r="R380" i="1"/>
  <c r="K381" i="1"/>
  <c r="R381" i="1"/>
  <c r="K382" i="1"/>
  <c r="R382" i="1"/>
  <c r="K383" i="1"/>
  <c r="R383" i="1"/>
  <c r="K384" i="1"/>
  <c r="R384" i="1"/>
  <c r="K385" i="1"/>
  <c r="R385" i="1"/>
  <c r="K386" i="1"/>
  <c r="R386" i="1"/>
  <c r="K387" i="1"/>
  <c r="R387" i="1"/>
  <c r="K388" i="1"/>
  <c r="R388" i="1"/>
  <c r="K389" i="1"/>
  <c r="R389" i="1"/>
  <c r="K390" i="1"/>
  <c r="R390" i="1"/>
  <c r="K391" i="1"/>
  <c r="R391" i="1"/>
  <c r="K392" i="1"/>
  <c r="R392" i="1"/>
  <c r="K393" i="1"/>
  <c r="R393" i="1"/>
  <c r="K394" i="1"/>
  <c r="R394" i="1"/>
  <c r="K395" i="1"/>
  <c r="R395" i="1"/>
  <c r="K396" i="1"/>
  <c r="R396" i="1"/>
  <c r="K397" i="1"/>
  <c r="R397" i="1"/>
  <c r="K398" i="1"/>
  <c r="R398" i="1"/>
  <c r="K399" i="1"/>
  <c r="R399" i="1"/>
  <c r="K400" i="1"/>
  <c r="R400" i="1"/>
  <c r="K401" i="1"/>
  <c r="R401" i="1"/>
  <c r="K402" i="1"/>
  <c r="R402" i="1"/>
  <c r="K403" i="1"/>
  <c r="R403" i="1"/>
  <c r="K404" i="1"/>
  <c r="R404" i="1"/>
  <c r="K405" i="1"/>
  <c r="R405" i="1"/>
  <c r="K406" i="1"/>
  <c r="R406" i="1"/>
  <c r="K407" i="1"/>
  <c r="R407" i="1"/>
  <c r="K408" i="1"/>
  <c r="R408" i="1"/>
  <c r="K409" i="1"/>
  <c r="R409" i="1"/>
  <c r="K410" i="1"/>
  <c r="R410" i="1"/>
  <c r="K411" i="1"/>
  <c r="R411" i="1"/>
  <c r="K412" i="1"/>
  <c r="R412" i="1"/>
  <c r="K413" i="1"/>
  <c r="R413" i="1"/>
  <c r="K414" i="1"/>
  <c r="R414" i="1"/>
  <c r="K415" i="1"/>
  <c r="R415" i="1"/>
  <c r="K416" i="1"/>
  <c r="R416" i="1"/>
  <c r="K417" i="1"/>
  <c r="R417" i="1"/>
  <c r="K418" i="1"/>
  <c r="R418" i="1"/>
  <c r="K419" i="1"/>
  <c r="R419" i="1"/>
  <c r="K420" i="1"/>
  <c r="R420" i="1"/>
  <c r="K421" i="1"/>
  <c r="R421" i="1"/>
  <c r="K422" i="1"/>
  <c r="R422" i="1"/>
  <c r="K423" i="1"/>
  <c r="R423" i="1"/>
  <c r="K424" i="1"/>
  <c r="R424" i="1"/>
  <c r="K425" i="1"/>
  <c r="R425" i="1"/>
  <c r="K426" i="1"/>
  <c r="R426" i="1"/>
  <c r="K427" i="1"/>
  <c r="R427" i="1"/>
  <c r="K428" i="1"/>
  <c r="R428" i="1"/>
  <c r="K429" i="1"/>
  <c r="R429" i="1"/>
  <c r="K430" i="1"/>
  <c r="R430" i="1"/>
  <c r="K431" i="1"/>
  <c r="R431" i="1"/>
  <c r="K432" i="1"/>
  <c r="R432" i="1"/>
  <c r="K433" i="1"/>
  <c r="R433" i="1"/>
  <c r="K434" i="1"/>
  <c r="R434" i="1"/>
  <c r="K435" i="1"/>
  <c r="R435" i="1"/>
  <c r="K436" i="1"/>
  <c r="R436" i="1"/>
  <c r="K437" i="1"/>
  <c r="R437" i="1"/>
  <c r="K438" i="1"/>
  <c r="R438" i="1"/>
  <c r="K439" i="1"/>
  <c r="R439" i="1"/>
  <c r="K440" i="1"/>
  <c r="R440" i="1"/>
  <c r="K441" i="1"/>
  <c r="R441" i="1"/>
  <c r="K442" i="1"/>
  <c r="R442" i="1"/>
  <c r="K443" i="1"/>
  <c r="R443" i="1"/>
  <c r="K444" i="1"/>
  <c r="R444" i="1"/>
  <c r="K445" i="1"/>
  <c r="R445" i="1"/>
  <c r="K446" i="1"/>
  <c r="R446" i="1"/>
  <c r="K447" i="1"/>
  <c r="R447" i="1"/>
  <c r="K448" i="1"/>
  <c r="R448" i="1"/>
  <c r="K449" i="1"/>
  <c r="R449" i="1"/>
  <c r="K450" i="1"/>
  <c r="R450" i="1"/>
  <c r="K451" i="1"/>
  <c r="R451" i="1"/>
  <c r="K452" i="1"/>
  <c r="R452" i="1"/>
  <c r="K453" i="1"/>
  <c r="R453" i="1"/>
  <c r="K454" i="1"/>
  <c r="R454" i="1"/>
  <c r="K455" i="1"/>
  <c r="R455" i="1"/>
  <c r="K456" i="1"/>
  <c r="R456" i="1"/>
  <c r="K457" i="1"/>
  <c r="R457" i="1"/>
  <c r="K458" i="1"/>
  <c r="R458" i="1"/>
  <c r="K459" i="1"/>
  <c r="R459" i="1"/>
  <c r="K460" i="1"/>
  <c r="R460" i="1"/>
  <c r="K461" i="1"/>
  <c r="R461" i="1"/>
  <c r="K462" i="1"/>
  <c r="R462" i="1"/>
  <c r="K463" i="1"/>
  <c r="R463" i="1"/>
  <c r="K464" i="1"/>
  <c r="R464" i="1"/>
  <c r="K465" i="1"/>
  <c r="R465" i="1"/>
  <c r="K466" i="1"/>
  <c r="R466" i="1"/>
  <c r="K467" i="1"/>
  <c r="R467" i="1"/>
  <c r="K468" i="1"/>
  <c r="R468" i="1"/>
  <c r="K469" i="1"/>
  <c r="R469" i="1"/>
  <c r="K470" i="1"/>
  <c r="R470" i="1"/>
  <c r="K471" i="1"/>
  <c r="R471" i="1"/>
  <c r="K472" i="1"/>
  <c r="R472" i="1"/>
  <c r="K473" i="1"/>
  <c r="R473" i="1"/>
  <c r="K474" i="1"/>
  <c r="R474" i="1"/>
  <c r="K475" i="1"/>
  <c r="R475" i="1"/>
  <c r="K476" i="1"/>
  <c r="R476" i="1"/>
  <c r="K477" i="1"/>
  <c r="R477" i="1"/>
  <c r="K478" i="1"/>
  <c r="R478" i="1"/>
  <c r="K479" i="1"/>
  <c r="R479" i="1"/>
  <c r="K480" i="1"/>
  <c r="R480" i="1"/>
  <c r="K481" i="1"/>
  <c r="R481" i="1"/>
  <c r="K482" i="1"/>
  <c r="R482" i="1"/>
  <c r="K483" i="1"/>
  <c r="R483" i="1"/>
  <c r="K484" i="1"/>
  <c r="R484" i="1"/>
  <c r="K485" i="1"/>
  <c r="R485" i="1"/>
  <c r="K486" i="1"/>
  <c r="R486" i="1"/>
  <c r="K487" i="1"/>
  <c r="R487" i="1"/>
  <c r="K488" i="1"/>
  <c r="R488" i="1"/>
  <c r="K489" i="1"/>
  <c r="R489" i="1"/>
  <c r="K490" i="1"/>
  <c r="R490" i="1"/>
  <c r="K491" i="1"/>
  <c r="R491" i="1"/>
  <c r="K492" i="1"/>
  <c r="R492" i="1"/>
  <c r="K493" i="1"/>
  <c r="R493" i="1"/>
  <c r="K494" i="1"/>
  <c r="R494" i="1"/>
  <c r="K495" i="1"/>
  <c r="R495" i="1"/>
  <c r="K496" i="1"/>
  <c r="R496" i="1"/>
  <c r="K497" i="1"/>
  <c r="R497" i="1"/>
  <c r="K498" i="1"/>
  <c r="R498" i="1"/>
  <c r="K499" i="1"/>
  <c r="R499" i="1"/>
  <c r="K500" i="1"/>
  <c r="R500" i="1"/>
  <c r="K501" i="1"/>
  <c r="R501" i="1"/>
  <c r="K502" i="1"/>
  <c r="R502" i="1"/>
  <c r="K503" i="1"/>
  <c r="R503" i="1"/>
  <c r="K504" i="1"/>
  <c r="R504" i="1"/>
  <c r="K505" i="1"/>
  <c r="R505" i="1"/>
  <c r="K506" i="1"/>
  <c r="R506" i="1"/>
  <c r="K507" i="1"/>
  <c r="R507" i="1"/>
  <c r="K508" i="1"/>
  <c r="R508" i="1"/>
  <c r="K509" i="1"/>
  <c r="R509" i="1"/>
  <c r="K510" i="1"/>
  <c r="R510" i="1"/>
  <c r="K511" i="1"/>
  <c r="R511" i="1"/>
  <c r="K512" i="1"/>
  <c r="R512" i="1"/>
  <c r="K513" i="1"/>
  <c r="R513" i="1"/>
  <c r="K514" i="1"/>
  <c r="R514" i="1"/>
  <c r="K515" i="1"/>
  <c r="R515" i="1"/>
  <c r="K516" i="1"/>
  <c r="R516" i="1"/>
  <c r="K517" i="1"/>
  <c r="R517" i="1"/>
  <c r="K518" i="1"/>
  <c r="R518" i="1"/>
  <c r="K519" i="1"/>
  <c r="R519" i="1"/>
  <c r="K520" i="1"/>
  <c r="R520" i="1"/>
  <c r="K521" i="1"/>
  <c r="R521" i="1"/>
  <c r="K522" i="1"/>
  <c r="R522" i="1"/>
  <c r="K523" i="1"/>
  <c r="R523" i="1"/>
  <c r="K524" i="1"/>
  <c r="R524" i="1"/>
  <c r="K525" i="1"/>
  <c r="R525" i="1"/>
  <c r="K526" i="1"/>
  <c r="R526" i="1"/>
  <c r="K527" i="1"/>
  <c r="R527" i="1"/>
  <c r="K528" i="1"/>
  <c r="R528" i="1"/>
  <c r="K529" i="1"/>
  <c r="R529" i="1"/>
  <c r="K530" i="1"/>
  <c r="R530" i="1"/>
  <c r="K531" i="1"/>
  <c r="R531" i="1"/>
  <c r="K532" i="1"/>
  <c r="R532" i="1"/>
  <c r="K533" i="1"/>
  <c r="R533" i="1"/>
  <c r="K534" i="1"/>
  <c r="R534" i="1"/>
  <c r="K535" i="1"/>
  <c r="R535" i="1"/>
  <c r="K536" i="1"/>
  <c r="R536" i="1"/>
  <c r="K537" i="1"/>
  <c r="R537" i="1"/>
  <c r="K538" i="1"/>
  <c r="R538" i="1"/>
  <c r="K539" i="1"/>
  <c r="R539" i="1"/>
  <c r="K540" i="1"/>
  <c r="R540" i="1"/>
  <c r="K541" i="1"/>
  <c r="R541" i="1"/>
  <c r="K542" i="1"/>
  <c r="R542" i="1"/>
  <c r="K543" i="1"/>
  <c r="R543" i="1"/>
  <c r="K544" i="1"/>
  <c r="R544" i="1"/>
  <c r="K545" i="1"/>
  <c r="R545" i="1"/>
  <c r="K546" i="1"/>
  <c r="R546" i="1"/>
  <c r="K547" i="1"/>
  <c r="R547" i="1"/>
  <c r="K548" i="1"/>
  <c r="R548" i="1"/>
  <c r="K549" i="1"/>
  <c r="R549" i="1"/>
  <c r="K550" i="1"/>
  <c r="R550" i="1"/>
  <c r="K551" i="1"/>
  <c r="R551" i="1"/>
  <c r="K552" i="1"/>
  <c r="R552" i="1"/>
  <c r="K553" i="1"/>
  <c r="R553" i="1"/>
  <c r="K554" i="1"/>
  <c r="R554" i="1"/>
  <c r="K555" i="1"/>
  <c r="R555" i="1"/>
  <c r="K556" i="1"/>
  <c r="R556" i="1"/>
  <c r="K557" i="1"/>
  <c r="R557" i="1"/>
  <c r="K558" i="1"/>
  <c r="R558" i="1"/>
  <c r="K559" i="1"/>
  <c r="R559" i="1"/>
  <c r="K560" i="1"/>
  <c r="R560" i="1"/>
  <c r="K561" i="1"/>
  <c r="R561" i="1"/>
  <c r="K562" i="1"/>
  <c r="R562" i="1"/>
  <c r="K563" i="1"/>
  <c r="R563" i="1"/>
  <c r="K564" i="1"/>
  <c r="R564" i="1"/>
  <c r="K565" i="1"/>
  <c r="R565" i="1"/>
  <c r="K566" i="1"/>
  <c r="R566" i="1"/>
  <c r="K567" i="1"/>
  <c r="R567" i="1"/>
  <c r="K568" i="1"/>
  <c r="R568" i="1"/>
  <c r="K569" i="1"/>
  <c r="R569" i="1"/>
  <c r="K570" i="1"/>
  <c r="R570" i="1"/>
  <c r="K571" i="1"/>
  <c r="R571" i="1"/>
  <c r="K572" i="1"/>
  <c r="R572" i="1"/>
  <c r="K573" i="1"/>
  <c r="R573" i="1"/>
  <c r="K574" i="1"/>
  <c r="R574" i="1"/>
  <c r="K575" i="1"/>
  <c r="R575" i="1"/>
  <c r="K576" i="1"/>
  <c r="R576" i="1"/>
  <c r="K577" i="1"/>
  <c r="R577" i="1"/>
  <c r="K578" i="1"/>
  <c r="R578" i="1"/>
  <c r="K579" i="1"/>
  <c r="R579" i="1"/>
  <c r="K580" i="1"/>
  <c r="R580" i="1"/>
  <c r="K581" i="1"/>
  <c r="R581" i="1"/>
  <c r="K582" i="1"/>
  <c r="R582" i="1"/>
  <c r="K583" i="1"/>
  <c r="R583" i="1"/>
  <c r="K584" i="1"/>
  <c r="R584" i="1"/>
  <c r="K585" i="1"/>
  <c r="R585" i="1"/>
  <c r="K586" i="1"/>
  <c r="R586" i="1"/>
  <c r="K587" i="1"/>
  <c r="R587" i="1"/>
  <c r="K588" i="1"/>
  <c r="R588" i="1"/>
  <c r="K589" i="1"/>
  <c r="R589" i="1"/>
  <c r="K590" i="1"/>
  <c r="R590" i="1"/>
  <c r="K591" i="1"/>
  <c r="R591" i="1"/>
  <c r="K592" i="1"/>
  <c r="R592" i="1"/>
  <c r="K593" i="1"/>
  <c r="R593" i="1"/>
  <c r="K594" i="1"/>
  <c r="R594" i="1"/>
  <c r="K595" i="1"/>
  <c r="R595" i="1"/>
  <c r="K596" i="1"/>
  <c r="R596" i="1"/>
  <c r="K597" i="1"/>
  <c r="R597" i="1"/>
  <c r="K598" i="1"/>
  <c r="R598" i="1"/>
  <c r="K599" i="1"/>
  <c r="R599" i="1"/>
  <c r="K600" i="1"/>
  <c r="R600" i="1"/>
  <c r="K601" i="1"/>
  <c r="R601" i="1"/>
  <c r="K602" i="1"/>
  <c r="R602" i="1"/>
  <c r="K603" i="1"/>
  <c r="R603" i="1"/>
  <c r="K604" i="1"/>
  <c r="R604" i="1"/>
  <c r="K605" i="1"/>
  <c r="R605" i="1"/>
  <c r="K606" i="1"/>
  <c r="R606" i="1"/>
  <c r="K607" i="1"/>
  <c r="R607" i="1"/>
  <c r="K608" i="1"/>
  <c r="R608" i="1"/>
  <c r="K609" i="1"/>
  <c r="R609" i="1"/>
  <c r="K610" i="1"/>
  <c r="R610" i="1"/>
  <c r="K611" i="1"/>
  <c r="R611" i="1"/>
  <c r="K612" i="1"/>
  <c r="R612" i="1"/>
  <c r="K613" i="1"/>
  <c r="R613" i="1"/>
  <c r="K614" i="1"/>
  <c r="R614" i="1"/>
  <c r="K615" i="1"/>
  <c r="R615" i="1"/>
  <c r="K616" i="1"/>
  <c r="R616" i="1"/>
  <c r="K617" i="1"/>
  <c r="R617" i="1"/>
  <c r="K618" i="1"/>
  <c r="R618" i="1"/>
  <c r="K619" i="1"/>
  <c r="R619" i="1"/>
  <c r="K620" i="1"/>
  <c r="R620" i="1"/>
  <c r="K621" i="1"/>
  <c r="R621" i="1"/>
  <c r="K622" i="1"/>
  <c r="R622" i="1"/>
  <c r="K623" i="1"/>
  <c r="R623" i="1"/>
  <c r="K624" i="1"/>
  <c r="R624" i="1"/>
  <c r="K625" i="1"/>
  <c r="R625" i="1"/>
  <c r="K626" i="1"/>
  <c r="R626" i="1"/>
  <c r="K627" i="1"/>
  <c r="R627" i="1"/>
  <c r="K628" i="1"/>
  <c r="R628" i="1"/>
  <c r="K629" i="1"/>
  <c r="R629" i="1"/>
  <c r="K630" i="1"/>
  <c r="R630" i="1"/>
  <c r="K631" i="1"/>
  <c r="R631" i="1"/>
  <c r="K632" i="1"/>
  <c r="R632" i="1"/>
  <c r="K633" i="1"/>
  <c r="R633" i="1"/>
  <c r="K634" i="1"/>
  <c r="R634" i="1"/>
  <c r="K635" i="1"/>
  <c r="R635" i="1"/>
  <c r="K636" i="1"/>
  <c r="R636" i="1"/>
  <c r="K637" i="1"/>
  <c r="R637" i="1"/>
  <c r="K638" i="1"/>
  <c r="R638" i="1"/>
  <c r="K639" i="1"/>
  <c r="R639" i="1"/>
  <c r="K640" i="1"/>
  <c r="R640" i="1"/>
  <c r="K641" i="1"/>
  <c r="R641" i="1"/>
  <c r="K642" i="1"/>
  <c r="R642" i="1"/>
  <c r="K643" i="1"/>
  <c r="R643" i="1"/>
  <c r="K644" i="1"/>
  <c r="R644" i="1"/>
  <c r="K645" i="1"/>
  <c r="R645" i="1"/>
  <c r="K646" i="1"/>
  <c r="R646" i="1"/>
  <c r="K647" i="1"/>
  <c r="R647" i="1"/>
  <c r="K648" i="1"/>
  <c r="R648" i="1"/>
  <c r="K649" i="1"/>
  <c r="R649" i="1"/>
  <c r="K650" i="1"/>
  <c r="R650" i="1"/>
  <c r="K651" i="1"/>
  <c r="R651" i="1"/>
  <c r="K652" i="1"/>
  <c r="R652" i="1"/>
  <c r="K653" i="1"/>
  <c r="R653" i="1"/>
  <c r="K654" i="1"/>
  <c r="R654" i="1"/>
  <c r="K655" i="1"/>
  <c r="R655" i="1"/>
  <c r="K656" i="1"/>
  <c r="R656" i="1"/>
  <c r="K657" i="1"/>
  <c r="R657" i="1"/>
  <c r="K658" i="1"/>
  <c r="R658" i="1"/>
  <c r="K659" i="1"/>
  <c r="R659" i="1"/>
  <c r="K660" i="1"/>
  <c r="R660" i="1"/>
  <c r="K661" i="1"/>
  <c r="R661" i="1"/>
  <c r="K662" i="1"/>
  <c r="R662" i="1"/>
  <c r="K663" i="1"/>
  <c r="R663" i="1"/>
  <c r="K664" i="1"/>
  <c r="R664" i="1"/>
  <c r="K665" i="1"/>
  <c r="R665" i="1"/>
  <c r="K666" i="1"/>
  <c r="R666" i="1"/>
  <c r="K667" i="1"/>
  <c r="R667" i="1"/>
  <c r="K668" i="1"/>
  <c r="R668" i="1"/>
  <c r="K669" i="1"/>
  <c r="R669" i="1"/>
  <c r="K670" i="1"/>
  <c r="R670" i="1"/>
  <c r="K671" i="1"/>
  <c r="R671" i="1"/>
  <c r="K672" i="1"/>
  <c r="R672" i="1"/>
  <c r="K673" i="1"/>
  <c r="R673" i="1"/>
  <c r="K674" i="1"/>
  <c r="R674" i="1"/>
  <c r="K675" i="1"/>
  <c r="R675" i="1"/>
  <c r="K676" i="1"/>
  <c r="R676" i="1"/>
  <c r="K677" i="1"/>
  <c r="R677" i="1"/>
  <c r="K678" i="1"/>
  <c r="R678" i="1"/>
  <c r="K679" i="1"/>
  <c r="R679" i="1"/>
  <c r="K680" i="1"/>
  <c r="R680" i="1"/>
  <c r="K681" i="1"/>
  <c r="R681" i="1"/>
  <c r="K682" i="1"/>
  <c r="R682" i="1"/>
  <c r="K683" i="1"/>
  <c r="R683" i="1"/>
  <c r="K684" i="1"/>
  <c r="R684" i="1"/>
  <c r="K685" i="1"/>
  <c r="R685" i="1"/>
  <c r="K686" i="1"/>
  <c r="R686" i="1"/>
  <c r="K687" i="1"/>
  <c r="R687" i="1"/>
  <c r="K688" i="1"/>
  <c r="R688" i="1"/>
  <c r="K689" i="1"/>
  <c r="R689" i="1"/>
  <c r="K690" i="1"/>
  <c r="R690" i="1"/>
  <c r="K691" i="1"/>
  <c r="R691" i="1"/>
  <c r="K692" i="1"/>
  <c r="R692" i="1"/>
  <c r="K693" i="1"/>
  <c r="R693" i="1"/>
  <c r="K694" i="1"/>
  <c r="R694" i="1"/>
  <c r="K695" i="1"/>
  <c r="R695" i="1"/>
  <c r="K696" i="1"/>
  <c r="R696" i="1"/>
  <c r="K697" i="1"/>
  <c r="R697" i="1"/>
  <c r="K698" i="1"/>
  <c r="R698" i="1"/>
  <c r="K699" i="1"/>
  <c r="R699" i="1"/>
  <c r="K700" i="1"/>
  <c r="R700" i="1"/>
  <c r="K701" i="1"/>
  <c r="R701" i="1"/>
  <c r="K702" i="1"/>
  <c r="R702" i="1"/>
  <c r="K703" i="1"/>
  <c r="R703" i="1"/>
  <c r="K704" i="1"/>
  <c r="R704" i="1"/>
  <c r="K705" i="1"/>
  <c r="R705" i="1"/>
  <c r="K706" i="1"/>
  <c r="R706" i="1"/>
  <c r="K707" i="1"/>
  <c r="R707" i="1"/>
  <c r="K708" i="1"/>
  <c r="R708" i="1"/>
  <c r="K709" i="1"/>
  <c r="R709" i="1"/>
  <c r="K710" i="1"/>
  <c r="R710" i="1"/>
  <c r="K711" i="1"/>
  <c r="R711" i="1"/>
  <c r="K712" i="1"/>
  <c r="R712" i="1"/>
  <c r="K713" i="1"/>
  <c r="R713" i="1"/>
  <c r="K714" i="1"/>
  <c r="R714" i="1"/>
  <c r="K715" i="1"/>
  <c r="R715" i="1"/>
  <c r="K716" i="1"/>
  <c r="R716" i="1"/>
  <c r="K717" i="1"/>
  <c r="R717" i="1"/>
  <c r="K718" i="1"/>
  <c r="R718" i="1"/>
  <c r="K719" i="1"/>
  <c r="R719" i="1"/>
  <c r="K720" i="1"/>
  <c r="R720" i="1"/>
  <c r="K721" i="1"/>
  <c r="R721" i="1"/>
  <c r="K722" i="1"/>
  <c r="R722" i="1"/>
  <c r="K723" i="1"/>
  <c r="R723" i="1"/>
  <c r="K724" i="1"/>
  <c r="R724" i="1"/>
  <c r="K725" i="1"/>
  <c r="R725" i="1"/>
  <c r="K726" i="1"/>
  <c r="R726" i="1"/>
  <c r="K727" i="1"/>
  <c r="R727" i="1"/>
  <c r="K728" i="1"/>
  <c r="R728" i="1"/>
  <c r="K729" i="1"/>
  <c r="R729" i="1"/>
  <c r="K730" i="1"/>
  <c r="R730" i="1"/>
  <c r="K731" i="1"/>
  <c r="R731" i="1"/>
  <c r="K732" i="1"/>
  <c r="R732" i="1"/>
  <c r="K733" i="1"/>
  <c r="R733" i="1"/>
  <c r="K734" i="1"/>
  <c r="R734" i="1"/>
  <c r="K735" i="1"/>
  <c r="R735" i="1"/>
  <c r="K736" i="1"/>
  <c r="R736" i="1"/>
  <c r="K737" i="1"/>
  <c r="R737" i="1"/>
  <c r="K738" i="1"/>
  <c r="R738" i="1"/>
  <c r="K739" i="1"/>
  <c r="R739" i="1"/>
  <c r="K740" i="1"/>
  <c r="R740" i="1"/>
  <c r="K741" i="1"/>
  <c r="R741" i="1"/>
  <c r="K742" i="1"/>
  <c r="R742" i="1"/>
  <c r="K743" i="1"/>
  <c r="R743" i="1"/>
  <c r="K744" i="1"/>
  <c r="R744" i="1"/>
  <c r="K745" i="1"/>
  <c r="R745" i="1"/>
  <c r="K746" i="1"/>
  <c r="R746" i="1"/>
  <c r="K747" i="1"/>
  <c r="R747" i="1"/>
  <c r="K748" i="1"/>
  <c r="R748" i="1"/>
  <c r="K749" i="1"/>
  <c r="R749" i="1"/>
  <c r="K750" i="1"/>
  <c r="R750" i="1"/>
  <c r="K751" i="1"/>
  <c r="R751" i="1"/>
  <c r="K752" i="1"/>
  <c r="R752" i="1"/>
  <c r="K753" i="1"/>
  <c r="R753" i="1"/>
  <c r="K754" i="1"/>
  <c r="R754" i="1"/>
  <c r="K755" i="1"/>
  <c r="R755" i="1"/>
  <c r="K756" i="1"/>
  <c r="R756" i="1"/>
  <c r="K757" i="1"/>
  <c r="R757" i="1"/>
  <c r="K758" i="1"/>
  <c r="R758" i="1"/>
  <c r="K759" i="1"/>
  <c r="R759" i="1"/>
  <c r="K760" i="1"/>
  <c r="R760" i="1"/>
  <c r="K761" i="1"/>
  <c r="R761" i="1"/>
  <c r="K762" i="1"/>
  <c r="R762" i="1"/>
  <c r="K763" i="1"/>
  <c r="R763" i="1"/>
  <c r="K764" i="1"/>
  <c r="R764" i="1"/>
  <c r="K765" i="1"/>
  <c r="R765" i="1"/>
  <c r="K766" i="1"/>
  <c r="R766" i="1"/>
  <c r="K767" i="1"/>
  <c r="R767" i="1"/>
  <c r="K768" i="1"/>
  <c r="R768" i="1"/>
  <c r="K769" i="1"/>
  <c r="R769" i="1"/>
  <c r="K770" i="1"/>
  <c r="R770" i="1"/>
  <c r="K771" i="1"/>
  <c r="R771" i="1"/>
  <c r="K772" i="1"/>
  <c r="R772" i="1"/>
  <c r="K773" i="1"/>
  <c r="R773" i="1"/>
  <c r="K774" i="1"/>
  <c r="R774" i="1"/>
  <c r="K775" i="1"/>
  <c r="R775" i="1"/>
  <c r="K776" i="1"/>
  <c r="R776" i="1"/>
  <c r="K777" i="1"/>
  <c r="R777" i="1"/>
  <c r="K778" i="1"/>
  <c r="R778" i="1"/>
  <c r="K779" i="1"/>
  <c r="R779" i="1"/>
  <c r="K780" i="1"/>
  <c r="R780" i="1"/>
  <c r="K781" i="1"/>
  <c r="R781" i="1"/>
  <c r="K782" i="1"/>
  <c r="R782" i="1"/>
  <c r="K783" i="1"/>
  <c r="R783" i="1"/>
  <c r="K784" i="1"/>
  <c r="R784" i="1"/>
  <c r="K785" i="1"/>
  <c r="R785" i="1"/>
  <c r="K786" i="1"/>
  <c r="R786" i="1"/>
  <c r="K787" i="1"/>
  <c r="R787" i="1"/>
  <c r="K788" i="1"/>
  <c r="R788" i="1"/>
  <c r="K789" i="1"/>
  <c r="R789" i="1"/>
  <c r="K790" i="1"/>
  <c r="R790" i="1"/>
  <c r="K791" i="1"/>
  <c r="R791" i="1"/>
  <c r="K792" i="1"/>
  <c r="R792" i="1"/>
  <c r="K793" i="1"/>
  <c r="R793" i="1"/>
  <c r="K794" i="1"/>
  <c r="R794" i="1"/>
  <c r="K795" i="1"/>
  <c r="R795" i="1"/>
  <c r="K796" i="1"/>
  <c r="R796" i="1"/>
  <c r="K797" i="1"/>
  <c r="R797" i="1"/>
  <c r="K798" i="1"/>
  <c r="R798" i="1"/>
  <c r="K799" i="1"/>
  <c r="R799" i="1"/>
  <c r="K800" i="1"/>
  <c r="R800" i="1"/>
  <c r="K801" i="1"/>
  <c r="R801" i="1"/>
  <c r="K802" i="1"/>
  <c r="R802" i="1"/>
  <c r="K803" i="1"/>
  <c r="R803" i="1"/>
  <c r="K804" i="1"/>
  <c r="R804" i="1"/>
  <c r="K805" i="1"/>
  <c r="R805" i="1"/>
  <c r="K806" i="1"/>
  <c r="R806" i="1"/>
  <c r="K807" i="1"/>
  <c r="R807" i="1"/>
  <c r="K808" i="1"/>
  <c r="R808" i="1"/>
  <c r="K809" i="1"/>
  <c r="R809" i="1"/>
  <c r="K810" i="1"/>
  <c r="R810" i="1"/>
  <c r="K811" i="1"/>
  <c r="R811" i="1"/>
  <c r="K812" i="1"/>
  <c r="R812" i="1"/>
  <c r="K813" i="1"/>
  <c r="R813" i="1"/>
  <c r="K814" i="1"/>
  <c r="R814" i="1"/>
  <c r="K815" i="1"/>
  <c r="R815" i="1"/>
  <c r="K816" i="1"/>
  <c r="R816" i="1"/>
  <c r="K817" i="1"/>
  <c r="R817" i="1"/>
  <c r="K818" i="1"/>
  <c r="R818" i="1"/>
  <c r="K819" i="1"/>
  <c r="R819" i="1"/>
  <c r="K820" i="1"/>
  <c r="R820" i="1"/>
  <c r="K821" i="1"/>
  <c r="R821" i="1"/>
  <c r="K822" i="1"/>
  <c r="R822" i="1"/>
  <c r="K823" i="1"/>
  <c r="R823" i="1"/>
  <c r="K824" i="1"/>
  <c r="R824" i="1"/>
  <c r="K825" i="1"/>
  <c r="R825" i="1"/>
  <c r="K826" i="1"/>
  <c r="R826" i="1"/>
  <c r="K827" i="1"/>
  <c r="R827" i="1"/>
  <c r="K828" i="1"/>
  <c r="R828" i="1"/>
  <c r="K829" i="1"/>
  <c r="R829" i="1"/>
  <c r="K830" i="1"/>
  <c r="R830" i="1"/>
  <c r="K831" i="1"/>
  <c r="R831" i="1"/>
  <c r="K832" i="1"/>
  <c r="R832" i="1"/>
  <c r="K833" i="1"/>
  <c r="R833" i="1"/>
  <c r="K834" i="1"/>
  <c r="R834" i="1"/>
  <c r="K835" i="1"/>
  <c r="R835" i="1"/>
  <c r="K836" i="1"/>
  <c r="R836" i="1"/>
  <c r="K837" i="1"/>
  <c r="R837" i="1"/>
  <c r="K838" i="1"/>
  <c r="R838" i="1"/>
  <c r="K839" i="1"/>
  <c r="R839" i="1"/>
  <c r="K840" i="1"/>
  <c r="R840" i="1"/>
  <c r="K841" i="1"/>
  <c r="R841" i="1"/>
  <c r="K842" i="1"/>
  <c r="R842" i="1"/>
  <c r="K843" i="1"/>
  <c r="R843" i="1"/>
  <c r="K844" i="1"/>
  <c r="R844" i="1"/>
  <c r="K845" i="1"/>
  <c r="R845" i="1"/>
  <c r="K846" i="1"/>
  <c r="R846" i="1"/>
  <c r="K847" i="1"/>
  <c r="R847" i="1"/>
  <c r="K848" i="1"/>
  <c r="R848" i="1"/>
  <c r="K849" i="1"/>
  <c r="R849" i="1"/>
  <c r="K850" i="1"/>
  <c r="R850" i="1"/>
  <c r="K851" i="1"/>
  <c r="R851" i="1"/>
  <c r="K852" i="1"/>
  <c r="R852" i="1"/>
  <c r="K853" i="1"/>
  <c r="R853" i="1"/>
  <c r="K854" i="1"/>
  <c r="R854" i="1"/>
  <c r="K855" i="1"/>
  <c r="R855" i="1"/>
  <c r="K856" i="1"/>
  <c r="R856" i="1"/>
  <c r="K857" i="1"/>
  <c r="R857" i="1"/>
  <c r="K858" i="1"/>
  <c r="R858" i="1"/>
  <c r="K859" i="1"/>
  <c r="R859" i="1"/>
  <c r="K860" i="1"/>
  <c r="R860" i="1"/>
  <c r="K861" i="1"/>
  <c r="R861" i="1"/>
  <c r="K862" i="1"/>
  <c r="R862" i="1"/>
  <c r="K863" i="1"/>
  <c r="R863" i="1"/>
  <c r="K864" i="1"/>
  <c r="R864" i="1"/>
  <c r="K865" i="1"/>
  <c r="R865" i="1"/>
  <c r="K866" i="1"/>
  <c r="R866" i="1"/>
  <c r="K867" i="1"/>
  <c r="R867" i="1"/>
  <c r="K868" i="1"/>
  <c r="R868" i="1"/>
  <c r="K869" i="1"/>
  <c r="R869" i="1"/>
  <c r="K870" i="1"/>
  <c r="R870" i="1"/>
  <c r="K871" i="1"/>
  <c r="R871" i="1"/>
  <c r="K872" i="1"/>
  <c r="R872" i="1"/>
  <c r="K873" i="1"/>
  <c r="R873" i="1"/>
  <c r="K874" i="1"/>
  <c r="R874" i="1"/>
  <c r="K875" i="1"/>
  <c r="R875" i="1"/>
  <c r="K876" i="1"/>
  <c r="R876" i="1"/>
  <c r="K877" i="1"/>
  <c r="R877" i="1"/>
  <c r="K878" i="1"/>
  <c r="R878" i="1"/>
  <c r="K879" i="1"/>
  <c r="R879" i="1"/>
  <c r="K880" i="1"/>
  <c r="R880" i="1"/>
  <c r="K881" i="1"/>
  <c r="R881" i="1"/>
  <c r="K882" i="1"/>
  <c r="R882" i="1"/>
  <c r="K883" i="1"/>
  <c r="R883" i="1"/>
  <c r="K884" i="1"/>
  <c r="R884" i="1"/>
  <c r="K885" i="1"/>
  <c r="R885" i="1"/>
  <c r="K886" i="1"/>
  <c r="R886" i="1"/>
  <c r="K887" i="1"/>
  <c r="R887" i="1"/>
  <c r="K888" i="1"/>
  <c r="R888" i="1"/>
  <c r="K889" i="1"/>
  <c r="R889" i="1"/>
  <c r="K890" i="1"/>
  <c r="R890" i="1"/>
  <c r="K891" i="1"/>
  <c r="R891" i="1"/>
  <c r="K892" i="1"/>
  <c r="R892" i="1"/>
  <c r="K893" i="1"/>
  <c r="R893" i="1"/>
  <c r="K894" i="1"/>
  <c r="R894" i="1"/>
  <c r="K895" i="1"/>
  <c r="R895" i="1"/>
  <c r="K896" i="1"/>
  <c r="R896" i="1"/>
  <c r="K897" i="1"/>
  <c r="R897" i="1"/>
  <c r="K898" i="1"/>
  <c r="R898" i="1"/>
  <c r="K899" i="1"/>
  <c r="R899" i="1"/>
  <c r="K900" i="1"/>
  <c r="R900" i="1"/>
  <c r="K901" i="1"/>
  <c r="R901" i="1"/>
  <c r="K902" i="1"/>
  <c r="R902" i="1"/>
  <c r="K903" i="1"/>
  <c r="R903" i="1"/>
  <c r="K904" i="1"/>
  <c r="R904" i="1"/>
  <c r="K905" i="1"/>
  <c r="R905" i="1"/>
  <c r="K906" i="1"/>
  <c r="R906" i="1"/>
  <c r="K907" i="1"/>
  <c r="R907" i="1"/>
  <c r="K908" i="1"/>
  <c r="R908" i="1"/>
  <c r="K909" i="1"/>
  <c r="R909" i="1"/>
  <c r="K910" i="1"/>
  <c r="R910" i="1"/>
  <c r="K911" i="1"/>
  <c r="R911" i="1"/>
  <c r="K912" i="1"/>
  <c r="R912" i="1"/>
  <c r="K913" i="1"/>
  <c r="R913" i="1"/>
  <c r="K914" i="1"/>
  <c r="R914" i="1"/>
  <c r="K915" i="1"/>
  <c r="R915" i="1"/>
  <c r="K916" i="1"/>
  <c r="R916" i="1"/>
  <c r="K917" i="1"/>
  <c r="R917" i="1"/>
  <c r="K918" i="1"/>
  <c r="R918" i="1"/>
  <c r="K919" i="1"/>
  <c r="R919" i="1"/>
  <c r="K920" i="1"/>
  <c r="R920" i="1"/>
  <c r="K921" i="1"/>
  <c r="R921" i="1"/>
  <c r="K922" i="1"/>
  <c r="R922" i="1"/>
  <c r="K923" i="1"/>
  <c r="R923" i="1"/>
  <c r="K924" i="1"/>
  <c r="R924" i="1"/>
  <c r="K925" i="1"/>
  <c r="R925" i="1"/>
  <c r="K926" i="1"/>
  <c r="R926" i="1"/>
  <c r="K927" i="1"/>
  <c r="R927" i="1"/>
  <c r="K928" i="1"/>
  <c r="R928" i="1"/>
  <c r="K929" i="1"/>
  <c r="R929" i="1"/>
  <c r="K930" i="1"/>
  <c r="R930" i="1"/>
  <c r="K931" i="1"/>
  <c r="R931" i="1"/>
  <c r="K932" i="1"/>
  <c r="R932" i="1"/>
  <c r="K933" i="1"/>
  <c r="R933" i="1"/>
  <c r="K934" i="1"/>
  <c r="R934" i="1"/>
  <c r="K935" i="1"/>
  <c r="R935" i="1"/>
  <c r="K936" i="1"/>
  <c r="R936" i="1"/>
  <c r="K937" i="1"/>
  <c r="R937" i="1"/>
  <c r="K938" i="1"/>
  <c r="R938" i="1"/>
  <c r="K939" i="1"/>
  <c r="R939" i="1"/>
  <c r="K940" i="1"/>
  <c r="R940" i="1"/>
  <c r="K941" i="1"/>
  <c r="R941" i="1"/>
  <c r="K942" i="1"/>
  <c r="R942" i="1"/>
  <c r="K943" i="1"/>
  <c r="R943" i="1"/>
  <c r="K944" i="1"/>
  <c r="R944" i="1"/>
  <c r="K945" i="1"/>
  <c r="R945" i="1"/>
  <c r="K946" i="1"/>
  <c r="R946" i="1"/>
  <c r="K947" i="1"/>
  <c r="R947" i="1"/>
  <c r="K948" i="1"/>
  <c r="R948" i="1"/>
  <c r="K949" i="1"/>
  <c r="R949" i="1"/>
  <c r="K950" i="1"/>
  <c r="R950" i="1"/>
  <c r="K951" i="1"/>
  <c r="R951" i="1"/>
  <c r="K952" i="1"/>
  <c r="R952" i="1"/>
  <c r="K953" i="1"/>
  <c r="R953" i="1"/>
  <c r="K954" i="1"/>
  <c r="R954" i="1"/>
  <c r="K955" i="1"/>
  <c r="R955" i="1"/>
  <c r="K956" i="1"/>
  <c r="R956" i="1"/>
  <c r="K957" i="1"/>
  <c r="R957" i="1"/>
  <c r="K958" i="1"/>
  <c r="R958" i="1"/>
  <c r="K959" i="1"/>
  <c r="R959" i="1"/>
  <c r="K960" i="1"/>
  <c r="R960" i="1"/>
  <c r="K961" i="1"/>
  <c r="R961" i="1"/>
  <c r="K962" i="1"/>
  <c r="R962" i="1"/>
  <c r="K963" i="1"/>
  <c r="R963" i="1"/>
  <c r="K964" i="1"/>
  <c r="R964" i="1"/>
  <c r="K965" i="1"/>
  <c r="R965" i="1"/>
  <c r="K966" i="1"/>
  <c r="R966" i="1"/>
  <c r="K967" i="1"/>
  <c r="R967" i="1"/>
  <c r="K968" i="1"/>
  <c r="R968" i="1"/>
  <c r="K969" i="1"/>
  <c r="R969" i="1"/>
  <c r="K970" i="1"/>
  <c r="R970" i="1"/>
  <c r="K971" i="1"/>
  <c r="R971" i="1"/>
  <c r="K972" i="1"/>
  <c r="R972" i="1"/>
  <c r="K973" i="1"/>
  <c r="R973" i="1"/>
  <c r="K974" i="1"/>
  <c r="R974" i="1"/>
  <c r="K975" i="1"/>
  <c r="R975" i="1"/>
  <c r="K976" i="1"/>
  <c r="R976" i="1"/>
  <c r="K977" i="1"/>
  <c r="R977" i="1"/>
  <c r="K978" i="1"/>
  <c r="R978" i="1"/>
  <c r="K979" i="1"/>
  <c r="R979" i="1"/>
  <c r="K980" i="1"/>
  <c r="R980" i="1"/>
  <c r="K981" i="1"/>
  <c r="R981" i="1"/>
  <c r="K982" i="1"/>
  <c r="R982" i="1"/>
  <c r="K983" i="1"/>
  <c r="R983" i="1"/>
  <c r="K984" i="1"/>
  <c r="R984" i="1"/>
  <c r="K985" i="1"/>
  <c r="R985" i="1"/>
  <c r="K986" i="1"/>
  <c r="R986" i="1"/>
  <c r="K987" i="1"/>
  <c r="R987" i="1"/>
  <c r="K988" i="1"/>
  <c r="R988" i="1"/>
  <c r="K989" i="1"/>
  <c r="R989" i="1"/>
  <c r="K990" i="1"/>
  <c r="R990" i="1"/>
  <c r="K991" i="1"/>
  <c r="R991" i="1"/>
  <c r="K992" i="1"/>
  <c r="R992" i="1"/>
  <c r="K993" i="1"/>
  <c r="R993" i="1"/>
  <c r="K994" i="1"/>
  <c r="R994" i="1"/>
  <c r="K995" i="1"/>
  <c r="R995" i="1"/>
  <c r="K996" i="1"/>
  <c r="R996" i="1"/>
  <c r="K997" i="1"/>
  <c r="R997" i="1"/>
  <c r="K998" i="1"/>
  <c r="R998" i="1"/>
  <c r="K999" i="1"/>
  <c r="R999" i="1"/>
  <c r="K1000" i="1"/>
  <c r="R1000" i="1"/>
  <c r="K1001" i="1"/>
  <c r="R1001" i="1"/>
  <c r="K1002" i="1"/>
  <c r="R1002" i="1"/>
  <c r="K1003" i="1"/>
  <c r="R1003" i="1"/>
  <c r="K1004" i="1"/>
  <c r="R1004" i="1"/>
  <c r="K1005" i="1"/>
  <c r="R1005" i="1"/>
  <c r="K1006" i="1"/>
  <c r="R1006" i="1"/>
  <c r="K1007" i="1"/>
  <c r="R1007" i="1"/>
  <c r="K1008" i="1"/>
  <c r="R1008" i="1"/>
  <c r="K1009" i="1"/>
  <c r="R1009" i="1"/>
  <c r="K1010" i="1"/>
  <c r="R1010" i="1"/>
  <c r="K1011" i="1"/>
  <c r="R1011" i="1"/>
  <c r="K1012" i="1"/>
  <c r="R1012" i="1"/>
  <c r="K1013" i="1"/>
  <c r="R1013" i="1"/>
  <c r="K1014" i="1"/>
  <c r="R1014" i="1"/>
  <c r="K1015" i="1"/>
  <c r="R1015" i="1"/>
  <c r="K1016" i="1"/>
  <c r="R1016" i="1"/>
  <c r="K1017" i="1"/>
  <c r="R1017" i="1"/>
  <c r="K1018" i="1"/>
  <c r="R1018" i="1"/>
  <c r="K1019" i="1"/>
  <c r="R1019" i="1"/>
  <c r="K1020" i="1"/>
  <c r="R1020" i="1"/>
  <c r="K1021" i="1"/>
  <c r="R1021" i="1"/>
  <c r="K1022" i="1"/>
  <c r="R1022" i="1"/>
  <c r="K1023" i="1"/>
  <c r="R1023" i="1"/>
  <c r="K1024" i="1"/>
  <c r="R1024" i="1"/>
  <c r="K1025" i="1"/>
  <c r="R1025" i="1"/>
  <c r="K1026" i="1"/>
  <c r="R1026" i="1"/>
  <c r="K1027" i="1"/>
  <c r="R1027" i="1"/>
  <c r="K1028" i="1"/>
  <c r="R1028" i="1"/>
  <c r="K1029" i="1"/>
  <c r="R1029" i="1"/>
  <c r="K1030" i="1"/>
  <c r="R1030" i="1"/>
  <c r="K1031" i="1"/>
  <c r="R1031" i="1"/>
  <c r="K1032" i="1"/>
  <c r="R1032" i="1"/>
  <c r="K1033" i="1"/>
  <c r="R1033" i="1"/>
  <c r="K1034" i="1"/>
  <c r="R1034" i="1"/>
  <c r="K1035" i="1"/>
  <c r="R1035" i="1"/>
  <c r="K1036" i="1"/>
  <c r="R1036" i="1"/>
  <c r="K1037" i="1"/>
  <c r="R1037" i="1"/>
  <c r="K1038" i="1"/>
  <c r="R1038" i="1"/>
  <c r="K1039" i="1"/>
  <c r="R1039" i="1"/>
  <c r="K1040" i="1"/>
  <c r="R1040" i="1"/>
  <c r="K1041" i="1"/>
  <c r="R1041" i="1"/>
  <c r="K1042" i="1"/>
  <c r="R1042" i="1"/>
  <c r="K1043" i="1"/>
  <c r="R1043" i="1"/>
  <c r="K1044" i="1"/>
  <c r="R1044" i="1"/>
  <c r="K1045" i="1"/>
  <c r="R1045" i="1"/>
  <c r="K1046" i="1"/>
  <c r="R1046" i="1"/>
  <c r="K1047" i="1"/>
  <c r="R1047" i="1"/>
  <c r="K1048" i="1"/>
  <c r="R1048" i="1"/>
  <c r="K1049" i="1"/>
  <c r="R1049" i="1"/>
  <c r="K1050" i="1"/>
  <c r="R1050" i="1"/>
  <c r="K1051" i="1"/>
  <c r="R1051" i="1"/>
  <c r="K1052" i="1"/>
  <c r="R1052" i="1"/>
  <c r="K1053" i="1"/>
  <c r="R1053" i="1"/>
  <c r="K1054" i="1"/>
  <c r="R1054" i="1"/>
  <c r="K1055" i="1"/>
  <c r="R1055" i="1"/>
  <c r="K1056" i="1"/>
  <c r="R1056" i="1"/>
  <c r="K1057" i="1"/>
  <c r="R1057" i="1"/>
  <c r="K1058" i="1"/>
  <c r="R1058" i="1"/>
  <c r="K1059" i="1"/>
  <c r="R1059" i="1"/>
  <c r="K1060" i="1"/>
  <c r="R1060" i="1"/>
  <c r="K1061" i="1"/>
  <c r="R1061" i="1"/>
  <c r="K1062" i="1"/>
  <c r="R1062" i="1"/>
  <c r="K1063" i="1"/>
  <c r="R1063" i="1"/>
  <c r="K1064" i="1"/>
  <c r="R1064" i="1"/>
  <c r="K1065" i="1"/>
  <c r="R1065" i="1"/>
  <c r="K1066" i="1"/>
  <c r="R1066" i="1"/>
  <c r="K1067" i="1"/>
  <c r="R1067" i="1"/>
  <c r="K1068" i="1"/>
  <c r="R1068" i="1"/>
  <c r="K1069" i="1"/>
  <c r="R1069" i="1"/>
  <c r="K1070" i="1"/>
  <c r="R1070" i="1"/>
  <c r="K1071" i="1"/>
  <c r="R1071" i="1"/>
  <c r="K1072" i="1"/>
  <c r="R1072" i="1"/>
  <c r="K1073" i="1"/>
  <c r="R1073" i="1"/>
  <c r="K1074" i="1"/>
  <c r="R1074" i="1"/>
  <c r="K1075" i="1"/>
  <c r="R1075" i="1"/>
  <c r="K1076" i="1"/>
  <c r="R1076" i="1"/>
  <c r="K1077" i="1"/>
  <c r="R1077" i="1"/>
  <c r="K1078" i="1"/>
  <c r="R1078" i="1"/>
  <c r="K1079" i="1"/>
  <c r="R1079" i="1"/>
  <c r="K1080" i="1"/>
  <c r="R1080" i="1"/>
  <c r="K1081" i="1"/>
  <c r="R1081" i="1"/>
  <c r="K1082" i="1"/>
  <c r="R1082" i="1"/>
  <c r="K1083" i="1"/>
  <c r="R1083" i="1"/>
  <c r="K1084" i="1"/>
  <c r="R1084" i="1"/>
  <c r="K1085" i="1"/>
  <c r="R1085" i="1"/>
  <c r="K1086" i="1"/>
  <c r="R1086" i="1"/>
  <c r="K1087" i="1"/>
  <c r="R1087" i="1"/>
  <c r="K1088" i="1"/>
  <c r="R1088" i="1"/>
  <c r="K1089" i="1"/>
  <c r="R1089" i="1"/>
  <c r="K1090" i="1"/>
  <c r="R1090" i="1"/>
  <c r="K1091" i="1"/>
  <c r="R1091" i="1"/>
  <c r="K1092" i="1"/>
  <c r="R1092" i="1"/>
  <c r="K1093" i="1"/>
  <c r="R1093" i="1"/>
  <c r="K1094" i="1"/>
  <c r="R1094" i="1"/>
  <c r="K1095" i="1"/>
  <c r="R1095" i="1"/>
  <c r="K1096" i="1"/>
  <c r="R1096" i="1"/>
  <c r="K1097" i="1"/>
  <c r="R1097" i="1"/>
  <c r="K1098" i="1"/>
  <c r="R1098" i="1"/>
  <c r="K1099" i="1"/>
  <c r="R1099" i="1"/>
  <c r="K1100" i="1"/>
  <c r="R1100" i="1"/>
  <c r="K1101" i="1"/>
  <c r="R1101" i="1"/>
  <c r="K1102" i="1"/>
  <c r="R1102" i="1"/>
  <c r="K1103" i="1"/>
  <c r="R1103" i="1"/>
  <c r="K1104" i="1"/>
  <c r="R1104" i="1"/>
  <c r="K1105" i="1"/>
  <c r="R1105" i="1"/>
  <c r="K1106" i="1"/>
  <c r="R1106" i="1"/>
  <c r="K1107" i="1"/>
  <c r="R1107" i="1"/>
  <c r="K1108" i="1"/>
  <c r="R1108" i="1"/>
  <c r="K1109" i="1"/>
  <c r="R1109" i="1"/>
  <c r="K1110" i="1"/>
  <c r="R1110" i="1"/>
  <c r="K1111" i="1"/>
  <c r="R1111" i="1"/>
  <c r="K1112" i="1"/>
  <c r="R1112" i="1"/>
  <c r="K1113" i="1"/>
  <c r="R1113" i="1"/>
  <c r="K1114" i="1"/>
  <c r="R1114" i="1"/>
  <c r="K1115" i="1"/>
  <c r="R1115" i="1"/>
  <c r="K1116" i="1"/>
  <c r="R1116" i="1"/>
  <c r="K1117" i="1"/>
  <c r="R1117" i="1"/>
  <c r="K1118" i="1"/>
  <c r="R1118" i="1"/>
  <c r="K1119" i="1"/>
  <c r="R1119" i="1"/>
  <c r="K1120" i="1"/>
  <c r="R1120" i="1"/>
  <c r="K1121" i="1"/>
  <c r="R1121" i="1"/>
  <c r="K1122" i="1"/>
  <c r="R1122" i="1"/>
  <c r="K1123" i="1"/>
  <c r="R1123" i="1"/>
  <c r="K1124" i="1"/>
  <c r="R1124" i="1"/>
  <c r="K1125" i="1"/>
  <c r="R1125" i="1"/>
  <c r="K1126" i="1"/>
  <c r="R1126" i="1"/>
  <c r="K1127" i="1"/>
  <c r="R1127" i="1"/>
  <c r="K1128" i="1"/>
  <c r="R1128" i="1"/>
  <c r="K1129" i="1"/>
  <c r="R1129" i="1"/>
  <c r="K1130" i="1"/>
  <c r="R1130" i="1"/>
  <c r="K1131" i="1"/>
  <c r="R1131" i="1"/>
  <c r="K1132" i="1"/>
  <c r="R1132" i="1"/>
  <c r="K1133" i="1"/>
  <c r="R1133" i="1"/>
  <c r="K1134" i="1"/>
  <c r="R1134" i="1"/>
  <c r="K1135" i="1"/>
  <c r="R1135" i="1"/>
  <c r="K1136" i="1"/>
  <c r="R1136" i="1"/>
  <c r="K1137" i="1"/>
  <c r="R1137" i="1"/>
  <c r="K1138" i="1"/>
  <c r="R1138" i="1"/>
  <c r="K1139" i="1"/>
  <c r="R1139" i="1"/>
  <c r="K1140" i="1"/>
  <c r="R1140" i="1"/>
  <c r="K1141" i="1"/>
  <c r="R1141" i="1"/>
  <c r="K1142" i="1"/>
  <c r="R1142" i="1"/>
  <c r="K1143" i="1"/>
  <c r="R1143" i="1"/>
  <c r="K1144" i="1"/>
  <c r="R1144" i="1"/>
  <c r="K1145" i="1"/>
  <c r="R1145" i="1"/>
  <c r="K1146" i="1"/>
  <c r="R1146" i="1"/>
  <c r="K1147" i="1"/>
  <c r="R1147" i="1"/>
  <c r="K1148" i="1"/>
  <c r="R1148" i="1"/>
  <c r="K1149" i="1"/>
  <c r="R1149" i="1"/>
  <c r="K1150" i="1"/>
  <c r="R1150" i="1"/>
  <c r="K1151" i="1"/>
  <c r="R1151" i="1"/>
  <c r="K1152" i="1"/>
  <c r="R1152" i="1"/>
  <c r="K1153" i="1"/>
  <c r="R1153" i="1"/>
  <c r="K1154" i="1"/>
  <c r="R1154" i="1"/>
  <c r="K1155" i="1"/>
  <c r="R1155" i="1"/>
  <c r="K1156" i="1"/>
  <c r="R1156" i="1"/>
  <c r="K1157" i="1"/>
  <c r="R1157" i="1"/>
  <c r="K1158" i="1"/>
  <c r="R1158" i="1"/>
  <c r="K1159" i="1"/>
  <c r="R1159" i="1"/>
  <c r="K1160" i="1"/>
  <c r="R1160" i="1"/>
  <c r="K1161" i="1"/>
  <c r="R1161" i="1"/>
  <c r="K1162" i="1"/>
  <c r="R1162" i="1"/>
  <c r="K1163" i="1"/>
  <c r="R1163" i="1"/>
  <c r="K1164" i="1"/>
  <c r="R1164" i="1"/>
  <c r="K1165" i="1"/>
  <c r="R1165" i="1"/>
  <c r="K1166" i="1"/>
  <c r="R1166" i="1"/>
  <c r="K1167" i="1"/>
  <c r="R1167" i="1"/>
  <c r="K1168" i="1"/>
  <c r="R1168" i="1"/>
  <c r="K1169" i="1"/>
  <c r="R1169" i="1"/>
  <c r="K1170" i="1"/>
  <c r="R1170" i="1"/>
  <c r="K1171" i="1"/>
  <c r="R1171" i="1"/>
  <c r="K1172" i="1"/>
  <c r="R1172" i="1"/>
  <c r="K1173" i="1"/>
  <c r="R1173" i="1"/>
  <c r="K1174" i="1"/>
  <c r="R1174" i="1"/>
  <c r="K1175" i="1"/>
  <c r="R1175" i="1"/>
  <c r="K1176" i="1"/>
  <c r="R1176" i="1"/>
  <c r="K1177" i="1"/>
  <c r="R1177" i="1"/>
  <c r="K1178" i="1"/>
  <c r="R1178" i="1"/>
  <c r="K1179" i="1"/>
  <c r="R1179" i="1"/>
  <c r="K1180" i="1"/>
  <c r="R1180" i="1"/>
  <c r="K1181" i="1"/>
  <c r="R1181" i="1"/>
  <c r="K1182" i="1"/>
  <c r="R1182" i="1"/>
  <c r="K1183" i="1"/>
  <c r="R1183" i="1"/>
  <c r="K1184" i="1"/>
  <c r="R1184" i="1"/>
  <c r="K1185" i="1"/>
  <c r="R1185" i="1"/>
  <c r="K1186" i="1"/>
  <c r="R1186" i="1"/>
  <c r="K1187" i="1"/>
  <c r="R1187" i="1"/>
  <c r="K1188" i="1"/>
  <c r="R1188" i="1"/>
  <c r="K1189" i="1"/>
  <c r="R1189" i="1"/>
  <c r="K1190" i="1"/>
  <c r="R1190" i="1"/>
  <c r="K1191" i="1"/>
  <c r="R1191" i="1"/>
  <c r="K1192" i="1"/>
  <c r="R1192" i="1"/>
  <c r="K1193" i="1"/>
  <c r="R1193" i="1"/>
  <c r="K1194" i="1"/>
  <c r="R1194" i="1"/>
  <c r="K1195" i="1"/>
  <c r="R1195" i="1"/>
  <c r="K1196" i="1"/>
  <c r="R1196" i="1"/>
  <c r="K1197" i="1"/>
  <c r="R1197" i="1"/>
  <c r="K1198" i="1"/>
  <c r="R1198" i="1"/>
  <c r="K1199" i="1"/>
  <c r="R1199" i="1"/>
  <c r="K1200" i="1"/>
  <c r="R1200" i="1"/>
  <c r="K1201" i="1"/>
  <c r="R1201" i="1"/>
  <c r="K1202" i="1"/>
  <c r="R1202" i="1"/>
  <c r="K1203" i="1"/>
  <c r="R1203" i="1"/>
  <c r="K1204" i="1"/>
  <c r="R1204" i="1"/>
  <c r="K1205" i="1"/>
  <c r="R1205" i="1"/>
  <c r="K1206" i="1"/>
  <c r="R1206" i="1"/>
  <c r="K1207" i="1"/>
  <c r="R1207" i="1"/>
  <c r="K1208" i="1"/>
  <c r="R1208" i="1"/>
  <c r="K1209" i="1"/>
  <c r="R1209" i="1"/>
  <c r="K1210" i="1"/>
  <c r="R1210" i="1"/>
  <c r="K1211" i="1"/>
  <c r="R1211" i="1"/>
  <c r="K1212" i="1"/>
  <c r="R1212" i="1"/>
  <c r="K1213" i="1"/>
  <c r="R1213" i="1"/>
  <c r="K1214" i="1"/>
  <c r="R1214" i="1"/>
  <c r="K1215" i="1"/>
  <c r="R1215" i="1"/>
  <c r="K1216" i="1"/>
  <c r="R1216" i="1"/>
  <c r="K1217" i="1"/>
  <c r="R1217" i="1"/>
  <c r="K1218" i="1"/>
  <c r="R1218" i="1"/>
  <c r="K1219" i="1"/>
  <c r="R1219" i="1"/>
  <c r="K1220" i="1"/>
  <c r="R1220" i="1"/>
  <c r="K1221" i="1"/>
  <c r="R1221" i="1"/>
  <c r="K1222" i="1"/>
  <c r="R1222" i="1"/>
  <c r="K1223" i="1"/>
  <c r="R1223" i="1"/>
  <c r="K1224" i="1"/>
  <c r="R1224" i="1"/>
  <c r="K1225" i="1"/>
  <c r="R1225" i="1"/>
  <c r="K1226" i="1"/>
  <c r="R1226" i="1"/>
  <c r="K1227" i="1"/>
  <c r="R1227" i="1"/>
  <c r="K1228" i="1"/>
  <c r="R1228" i="1"/>
  <c r="K1229" i="1"/>
  <c r="R1229" i="1"/>
  <c r="K1230" i="1"/>
  <c r="R1230" i="1"/>
  <c r="K1231" i="1"/>
  <c r="R1231" i="1"/>
  <c r="K1232" i="1"/>
  <c r="R1232" i="1"/>
  <c r="K1233" i="1"/>
  <c r="R1233" i="1"/>
  <c r="K1234" i="1"/>
  <c r="R1234" i="1"/>
  <c r="K1235" i="1"/>
  <c r="R1235" i="1"/>
  <c r="K1236" i="1"/>
  <c r="R1236" i="1"/>
  <c r="K1237" i="1"/>
  <c r="R1237" i="1"/>
  <c r="K1238" i="1"/>
  <c r="R1238" i="1"/>
  <c r="K1239" i="1"/>
  <c r="R1239" i="1"/>
  <c r="K1240" i="1"/>
  <c r="R1240" i="1"/>
  <c r="K1241" i="1"/>
  <c r="R1241" i="1"/>
  <c r="K1242" i="1"/>
  <c r="R1242" i="1"/>
  <c r="K1243" i="1"/>
  <c r="R1243" i="1"/>
  <c r="K1244" i="1"/>
  <c r="R1244" i="1"/>
  <c r="K1245" i="1"/>
  <c r="R1245" i="1"/>
  <c r="K1246" i="1"/>
  <c r="R1246" i="1"/>
  <c r="K1247" i="1"/>
  <c r="R1247" i="1"/>
  <c r="K1248" i="1"/>
  <c r="R1248" i="1"/>
  <c r="K1249" i="1"/>
  <c r="R1249" i="1"/>
  <c r="K1250" i="1"/>
  <c r="R1250" i="1"/>
  <c r="K1251" i="1"/>
  <c r="R1251" i="1"/>
  <c r="K1252" i="1"/>
  <c r="R1252" i="1"/>
  <c r="K1253" i="1"/>
  <c r="R1253" i="1"/>
  <c r="K1254" i="1"/>
  <c r="R1254" i="1"/>
  <c r="K1255" i="1"/>
  <c r="R1255" i="1"/>
  <c r="K1256" i="1"/>
  <c r="R1256" i="1"/>
  <c r="K1257" i="1"/>
  <c r="R1257" i="1"/>
  <c r="K1258" i="1"/>
  <c r="R1258" i="1"/>
  <c r="K1259" i="1"/>
  <c r="R1259" i="1"/>
  <c r="K1260" i="1"/>
  <c r="R1260" i="1"/>
  <c r="K1261" i="1"/>
  <c r="R1261" i="1"/>
  <c r="K1262" i="1"/>
  <c r="R1262" i="1"/>
  <c r="K1263" i="1"/>
  <c r="R1263" i="1"/>
  <c r="K1264" i="1"/>
  <c r="R1264" i="1"/>
  <c r="K1265" i="1"/>
  <c r="R1265" i="1"/>
  <c r="K1266" i="1"/>
  <c r="R1266" i="1"/>
  <c r="K1267" i="1"/>
  <c r="R1267" i="1"/>
  <c r="K1268" i="1"/>
  <c r="R1268" i="1"/>
  <c r="K1269" i="1"/>
  <c r="R1269" i="1"/>
  <c r="K1270" i="1"/>
  <c r="R1270" i="1"/>
  <c r="K1271" i="1"/>
  <c r="R1271" i="1"/>
  <c r="K1272" i="1"/>
  <c r="R1272" i="1"/>
  <c r="K1273" i="1"/>
  <c r="R1273" i="1"/>
  <c r="K1274" i="1"/>
  <c r="R1274" i="1"/>
  <c r="K1275" i="1"/>
  <c r="R1275" i="1"/>
  <c r="K1276" i="1"/>
  <c r="R1276" i="1"/>
  <c r="K1277" i="1"/>
  <c r="R1277" i="1"/>
  <c r="K1278" i="1"/>
  <c r="R1278" i="1"/>
  <c r="K1279" i="1"/>
  <c r="R1279" i="1"/>
  <c r="K1280" i="1"/>
  <c r="R1280" i="1"/>
  <c r="K1281" i="1"/>
  <c r="R1281" i="1"/>
  <c r="K1282" i="1"/>
  <c r="R1282" i="1"/>
  <c r="K1283" i="1"/>
  <c r="R1283" i="1"/>
  <c r="K1284" i="1"/>
  <c r="R1284" i="1"/>
  <c r="K1285" i="1"/>
  <c r="R1285" i="1"/>
  <c r="K1286" i="1"/>
  <c r="R1286" i="1"/>
  <c r="K1287" i="1"/>
  <c r="R1287" i="1"/>
  <c r="K1288" i="1"/>
  <c r="R1288" i="1"/>
  <c r="K1289" i="1"/>
  <c r="R1289" i="1"/>
  <c r="K1290" i="1"/>
  <c r="R1290" i="1"/>
  <c r="K1291" i="1"/>
  <c r="R1291" i="1"/>
  <c r="K1292" i="1"/>
  <c r="R1292" i="1"/>
  <c r="K1293" i="1"/>
  <c r="R1293" i="1"/>
  <c r="K1294" i="1"/>
  <c r="R1294" i="1"/>
  <c r="K1295" i="1"/>
  <c r="R1295" i="1"/>
  <c r="K1296" i="1"/>
  <c r="R1296" i="1"/>
  <c r="K1297" i="1"/>
  <c r="R1297" i="1"/>
  <c r="K1298" i="1"/>
  <c r="R1298" i="1"/>
  <c r="K1299" i="1"/>
  <c r="R1299" i="1"/>
  <c r="K1300" i="1"/>
  <c r="R1300" i="1"/>
  <c r="K1301" i="1"/>
  <c r="R1301" i="1"/>
  <c r="K1302" i="1"/>
  <c r="R1302" i="1"/>
  <c r="K1303" i="1"/>
  <c r="R1303" i="1"/>
  <c r="K1304" i="1"/>
  <c r="R1304" i="1"/>
  <c r="K1305" i="1"/>
  <c r="R1305" i="1"/>
  <c r="K1306" i="1"/>
  <c r="R1306" i="1"/>
  <c r="K1307" i="1"/>
  <c r="R1307" i="1"/>
  <c r="K1308" i="1"/>
  <c r="R1308" i="1"/>
  <c r="K1309" i="1"/>
  <c r="R1309" i="1"/>
  <c r="K1310" i="1"/>
  <c r="R1310" i="1"/>
  <c r="K1311" i="1"/>
  <c r="R1311" i="1"/>
  <c r="K1312" i="1"/>
  <c r="R1312" i="1"/>
  <c r="K1313" i="1"/>
  <c r="R1313" i="1"/>
  <c r="K1314" i="1"/>
  <c r="R1314" i="1"/>
  <c r="K1315" i="1"/>
  <c r="R1315" i="1"/>
  <c r="K1316" i="1"/>
  <c r="R1316" i="1"/>
  <c r="K1317" i="1"/>
  <c r="R1317" i="1"/>
  <c r="K1318" i="1"/>
  <c r="R1318" i="1"/>
  <c r="K1319" i="1"/>
  <c r="R1319" i="1"/>
  <c r="K1320" i="1"/>
  <c r="R1320" i="1"/>
  <c r="K1321" i="1"/>
  <c r="R1321" i="1"/>
  <c r="K1322" i="1"/>
  <c r="R1322" i="1"/>
  <c r="K1323" i="1"/>
  <c r="R1323" i="1"/>
  <c r="K1324" i="1"/>
  <c r="R1324" i="1"/>
  <c r="K1325" i="1"/>
  <c r="R1325" i="1"/>
  <c r="K1326" i="1"/>
  <c r="R1326" i="1"/>
  <c r="K1327" i="1"/>
  <c r="R1327" i="1"/>
  <c r="K1328" i="1"/>
  <c r="R1328" i="1"/>
  <c r="K1329" i="1"/>
  <c r="R1329" i="1"/>
  <c r="K1330" i="1"/>
  <c r="R1330" i="1"/>
  <c r="K1331" i="1"/>
  <c r="R1331" i="1"/>
  <c r="K1332" i="1"/>
  <c r="R1332" i="1"/>
  <c r="K1333" i="1"/>
  <c r="R1333" i="1"/>
  <c r="K1334" i="1"/>
  <c r="R1334" i="1"/>
  <c r="K1335" i="1"/>
  <c r="R1335" i="1"/>
  <c r="K1336" i="1"/>
  <c r="R1336" i="1"/>
  <c r="K1337" i="1"/>
  <c r="R1337" i="1"/>
  <c r="K1338" i="1"/>
  <c r="R1338" i="1"/>
  <c r="K1339" i="1"/>
  <c r="R1339" i="1"/>
  <c r="K1340" i="1"/>
  <c r="R1340" i="1"/>
  <c r="K1341" i="1"/>
  <c r="R1341" i="1"/>
  <c r="K1342" i="1"/>
  <c r="R1342" i="1"/>
  <c r="K1343" i="1"/>
  <c r="R1343" i="1"/>
  <c r="K1344" i="1"/>
  <c r="R1344" i="1"/>
  <c r="K1345" i="1"/>
  <c r="R1345" i="1"/>
  <c r="K1346" i="1"/>
  <c r="R1346" i="1"/>
  <c r="K1347" i="1"/>
  <c r="R1347" i="1"/>
  <c r="K1348" i="1"/>
  <c r="R1348" i="1"/>
  <c r="K1349" i="1"/>
  <c r="R1349" i="1"/>
  <c r="K1350" i="1"/>
  <c r="R1350" i="1"/>
  <c r="K1351" i="1"/>
  <c r="R1351" i="1"/>
  <c r="K1352" i="1"/>
  <c r="R1352" i="1"/>
  <c r="K1353" i="1"/>
  <c r="R1353" i="1"/>
  <c r="K1354" i="1"/>
  <c r="R1354" i="1"/>
  <c r="K1355" i="1"/>
  <c r="R1355" i="1"/>
  <c r="K1356" i="1"/>
  <c r="R1356" i="1"/>
  <c r="K1357" i="1"/>
  <c r="R1357" i="1"/>
  <c r="K1358" i="1"/>
  <c r="R1358" i="1"/>
  <c r="K1359" i="1"/>
  <c r="R1359" i="1"/>
  <c r="K1360" i="1"/>
  <c r="R1360" i="1"/>
  <c r="K1361" i="1"/>
  <c r="R1361" i="1"/>
  <c r="K1362" i="1"/>
  <c r="R1362" i="1"/>
  <c r="K1363" i="1"/>
  <c r="R1363" i="1"/>
  <c r="K1364" i="1"/>
  <c r="R1364" i="1"/>
  <c r="K1365" i="1"/>
  <c r="R1365" i="1"/>
  <c r="K1366" i="1"/>
  <c r="R1366" i="1"/>
  <c r="K1367" i="1"/>
  <c r="R1367" i="1"/>
  <c r="K1368" i="1"/>
  <c r="R1368" i="1"/>
  <c r="K1369" i="1"/>
  <c r="R1369" i="1"/>
  <c r="K1370" i="1"/>
  <c r="R1370" i="1"/>
  <c r="K1371" i="1"/>
  <c r="R1371" i="1"/>
  <c r="K1372" i="1"/>
  <c r="R1372" i="1"/>
  <c r="K1373" i="1"/>
  <c r="R1373" i="1"/>
  <c r="K1374" i="1"/>
  <c r="R1374" i="1"/>
  <c r="K1375" i="1"/>
  <c r="R1375" i="1"/>
  <c r="K1376" i="1"/>
  <c r="R1376" i="1"/>
  <c r="K1377" i="1"/>
  <c r="R1377" i="1"/>
  <c r="K1378" i="1"/>
  <c r="R1378" i="1"/>
  <c r="K1379" i="1"/>
  <c r="R1379" i="1"/>
  <c r="K1380" i="1"/>
  <c r="R1380" i="1"/>
  <c r="K1381" i="1"/>
  <c r="R1381" i="1"/>
  <c r="K1382" i="1"/>
  <c r="R1382" i="1"/>
  <c r="K1383" i="1"/>
  <c r="R1383" i="1"/>
  <c r="K1384" i="1"/>
  <c r="R1384" i="1"/>
  <c r="K1385" i="1"/>
  <c r="R1385" i="1"/>
  <c r="K1386" i="1"/>
  <c r="R1386" i="1"/>
  <c r="K1387" i="1"/>
  <c r="R1387" i="1"/>
  <c r="K1388" i="1"/>
  <c r="R1388" i="1"/>
  <c r="K1389" i="1"/>
  <c r="R1389" i="1"/>
  <c r="K1390" i="1"/>
  <c r="R1390" i="1"/>
  <c r="K1391" i="1"/>
  <c r="R1391" i="1"/>
  <c r="K1392" i="1"/>
  <c r="R1392" i="1"/>
  <c r="K1393" i="1"/>
  <c r="R1393" i="1"/>
  <c r="K1394" i="1"/>
  <c r="R1394" i="1"/>
  <c r="K1395" i="1"/>
  <c r="R1395" i="1"/>
  <c r="K1396" i="1"/>
  <c r="R1396" i="1"/>
  <c r="K1397" i="1"/>
  <c r="R1397" i="1"/>
  <c r="K1398" i="1"/>
  <c r="R1398" i="1"/>
  <c r="K1399" i="1"/>
  <c r="R1399" i="1"/>
  <c r="K1400" i="1"/>
  <c r="R1400" i="1"/>
  <c r="K1401" i="1"/>
  <c r="R1401" i="1"/>
  <c r="K1402" i="1"/>
  <c r="R1402" i="1"/>
  <c r="K1403" i="1"/>
  <c r="R1403" i="1"/>
  <c r="K1404" i="1"/>
  <c r="R1404" i="1"/>
  <c r="K1405" i="1"/>
  <c r="R1405" i="1"/>
  <c r="K1406" i="1"/>
  <c r="R1406" i="1"/>
  <c r="K1407" i="1"/>
  <c r="R1407" i="1"/>
  <c r="K1408" i="1"/>
  <c r="R1408" i="1"/>
  <c r="K1409" i="1"/>
  <c r="R1409" i="1"/>
  <c r="K1410" i="1"/>
  <c r="R1410" i="1"/>
  <c r="K1411" i="1"/>
  <c r="R1411" i="1"/>
  <c r="K1412" i="1"/>
  <c r="R1412" i="1"/>
  <c r="K1413" i="1"/>
  <c r="R1413" i="1"/>
  <c r="K1414" i="1"/>
  <c r="R1414" i="1"/>
  <c r="K1415" i="1"/>
  <c r="R1415" i="1"/>
  <c r="K1416" i="1"/>
  <c r="R1416" i="1"/>
  <c r="K1417" i="1"/>
  <c r="R1417" i="1"/>
  <c r="K1418" i="1"/>
  <c r="R1418" i="1"/>
  <c r="K1419" i="1"/>
  <c r="R1419" i="1"/>
  <c r="K1420" i="1"/>
  <c r="R1420" i="1"/>
  <c r="K1421" i="1"/>
  <c r="R1421" i="1"/>
  <c r="K1422" i="1"/>
  <c r="R1422" i="1"/>
  <c r="K1423" i="1"/>
  <c r="R1423" i="1"/>
  <c r="K1424" i="1"/>
  <c r="R1424" i="1"/>
  <c r="K1425" i="1"/>
  <c r="R1425" i="1"/>
  <c r="K1426" i="1"/>
  <c r="R1426" i="1"/>
  <c r="K1427" i="1"/>
  <c r="R1427" i="1"/>
  <c r="K1428" i="1"/>
  <c r="R1428" i="1"/>
  <c r="K1429" i="1"/>
  <c r="R1429" i="1"/>
  <c r="K1430" i="1"/>
  <c r="R1430" i="1"/>
  <c r="K1431" i="1"/>
  <c r="R1431" i="1"/>
  <c r="K1432" i="1"/>
  <c r="R1432" i="1"/>
  <c r="K1433" i="1"/>
  <c r="R1433" i="1"/>
  <c r="K1434" i="1"/>
  <c r="R1434" i="1"/>
  <c r="K1435" i="1"/>
  <c r="R1435" i="1"/>
  <c r="K1436" i="1"/>
  <c r="R1436" i="1"/>
  <c r="K1437" i="1"/>
  <c r="R1437" i="1"/>
  <c r="K1438" i="1"/>
  <c r="R1438" i="1"/>
  <c r="K1439" i="1"/>
  <c r="R1439" i="1"/>
  <c r="K1440" i="1"/>
  <c r="R1440" i="1"/>
  <c r="K1441" i="1"/>
  <c r="R1441" i="1"/>
  <c r="K1442" i="1"/>
  <c r="R1442" i="1"/>
  <c r="K1443" i="1"/>
  <c r="R1443" i="1"/>
  <c r="K1444" i="1"/>
  <c r="R1444" i="1"/>
  <c r="K1445" i="1"/>
  <c r="R1445" i="1"/>
  <c r="K1446" i="1"/>
  <c r="R1446" i="1"/>
  <c r="K1447" i="1"/>
  <c r="R1447" i="1"/>
  <c r="K1448" i="1"/>
  <c r="R1448" i="1"/>
  <c r="K1449" i="1"/>
  <c r="R1449" i="1"/>
  <c r="K1450" i="1"/>
  <c r="R1450" i="1"/>
  <c r="K1451" i="1"/>
  <c r="R1451" i="1"/>
  <c r="K1452" i="1"/>
  <c r="R1452" i="1"/>
  <c r="K1453" i="1"/>
  <c r="R1453" i="1"/>
  <c r="K1454" i="1"/>
  <c r="R1454" i="1"/>
  <c r="K1455" i="1"/>
  <c r="R1455" i="1"/>
  <c r="K1456" i="1"/>
  <c r="R1456" i="1"/>
  <c r="K1457" i="1"/>
  <c r="R1457" i="1"/>
  <c r="K1458" i="1"/>
  <c r="R1458" i="1"/>
  <c r="K1459" i="1"/>
  <c r="R1459" i="1"/>
  <c r="K1460" i="1"/>
  <c r="R1460" i="1"/>
  <c r="K1461" i="1"/>
  <c r="R1461" i="1"/>
  <c r="K1462" i="1"/>
  <c r="R1462" i="1"/>
  <c r="K1463" i="1"/>
  <c r="R1463" i="1"/>
  <c r="K1464" i="1"/>
  <c r="R1464" i="1"/>
  <c r="K1465" i="1"/>
  <c r="R1465" i="1"/>
  <c r="K1466" i="1"/>
  <c r="R1466" i="1"/>
  <c r="K1467" i="1"/>
  <c r="R1467" i="1"/>
  <c r="K1468" i="1"/>
  <c r="R1468" i="1"/>
  <c r="K1469" i="1"/>
  <c r="R1469" i="1"/>
  <c r="K1470" i="1"/>
  <c r="R1470" i="1"/>
  <c r="K1471" i="1"/>
  <c r="R1471" i="1"/>
  <c r="K1472" i="1"/>
  <c r="R1472" i="1"/>
  <c r="K1473" i="1"/>
  <c r="R1473" i="1"/>
  <c r="K1474" i="1"/>
  <c r="R1474" i="1"/>
  <c r="K1475" i="1"/>
  <c r="R1475" i="1"/>
  <c r="K1476" i="1"/>
  <c r="R1476" i="1"/>
  <c r="K1477" i="1"/>
  <c r="R1477" i="1"/>
  <c r="K1478" i="1"/>
  <c r="R1478" i="1"/>
  <c r="K1479" i="1"/>
  <c r="R1479" i="1"/>
  <c r="K1480" i="1"/>
  <c r="R1480" i="1"/>
  <c r="K1481" i="1"/>
  <c r="R1481" i="1"/>
  <c r="K1482" i="1"/>
  <c r="R1482" i="1"/>
  <c r="K1483" i="1"/>
  <c r="R1483" i="1"/>
  <c r="K1484" i="1"/>
  <c r="R1484" i="1"/>
  <c r="K1485" i="1"/>
  <c r="R1485" i="1"/>
  <c r="K1486" i="1"/>
  <c r="R1486" i="1"/>
  <c r="K1487" i="1"/>
  <c r="R1487" i="1"/>
  <c r="K1488" i="1"/>
  <c r="R1488" i="1"/>
  <c r="K1489" i="1"/>
  <c r="R1489" i="1"/>
  <c r="K1490" i="1"/>
  <c r="R1490" i="1"/>
  <c r="K1491" i="1"/>
  <c r="R1491" i="1"/>
  <c r="K1492" i="1"/>
  <c r="R1492" i="1"/>
  <c r="K1493" i="1"/>
  <c r="R1493" i="1"/>
  <c r="K1494" i="1"/>
  <c r="R1494" i="1"/>
  <c r="K1495" i="1"/>
  <c r="R1495" i="1"/>
  <c r="K1496" i="1"/>
  <c r="R1496" i="1"/>
  <c r="K1497" i="1"/>
  <c r="R1497" i="1"/>
  <c r="K1498" i="1"/>
  <c r="R1498" i="1"/>
  <c r="K1499" i="1"/>
  <c r="R1499" i="1"/>
  <c r="K1500" i="1"/>
  <c r="R1500" i="1"/>
  <c r="K1501" i="1"/>
  <c r="R1501" i="1"/>
  <c r="K1502" i="1"/>
  <c r="R1502" i="1"/>
  <c r="K1503" i="1"/>
  <c r="R1503" i="1"/>
  <c r="K1504" i="1"/>
  <c r="R1504" i="1"/>
  <c r="K1505" i="1"/>
  <c r="R1505" i="1"/>
  <c r="K1506" i="1"/>
  <c r="R1506" i="1"/>
  <c r="K1507" i="1"/>
  <c r="R1507" i="1"/>
  <c r="K1508" i="1"/>
  <c r="R1508" i="1"/>
  <c r="K1509" i="1"/>
  <c r="R1509" i="1"/>
  <c r="K1510" i="1"/>
  <c r="R1510" i="1"/>
  <c r="K1511" i="1"/>
  <c r="R1511" i="1"/>
  <c r="K1512" i="1"/>
  <c r="R1512" i="1"/>
  <c r="K1513" i="1"/>
  <c r="R1513" i="1"/>
  <c r="K1514" i="1"/>
  <c r="R1514" i="1"/>
  <c r="K1515" i="1"/>
  <c r="R1515" i="1"/>
  <c r="K1516" i="1"/>
  <c r="R1516" i="1"/>
  <c r="K1517" i="1"/>
  <c r="R1517" i="1"/>
  <c r="K1518" i="1"/>
  <c r="R1518" i="1"/>
  <c r="K1519" i="1"/>
  <c r="R1519" i="1"/>
  <c r="K1520" i="1"/>
  <c r="R1520" i="1"/>
  <c r="K1521" i="1"/>
  <c r="R1521" i="1"/>
  <c r="K1522" i="1"/>
  <c r="R1522" i="1"/>
  <c r="K1523" i="1"/>
  <c r="R1523" i="1"/>
  <c r="K1524" i="1"/>
  <c r="R1524" i="1"/>
  <c r="K1525" i="1"/>
  <c r="R1525" i="1"/>
  <c r="K1526" i="1"/>
  <c r="R1526" i="1"/>
  <c r="K1527" i="1"/>
  <c r="R1527" i="1"/>
  <c r="K1528" i="1"/>
  <c r="R1528" i="1"/>
  <c r="K1529" i="1"/>
  <c r="R1529" i="1"/>
  <c r="K1530" i="1"/>
  <c r="R1530" i="1"/>
  <c r="K1531" i="1"/>
  <c r="R1531" i="1"/>
  <c r="K1532" i="1"/>
  <c r="R1532" i="1"/>
  <c r="K1533" i="1"/>
  <c r="R1533" i="1"/>
  <c r="K1534" i="1"/>
  <c r="R1534" i="1"/>
  <c r="K1535" i="1"/>
  <c r="R1535" i="1"/>
  <c r="K1536" i="1"/>
  <c r="R1536" i="1"/>
  <c r="K1537" i="1"/>
  <c r="R1537" i="1"/>
  <c r="K1538" i="1"/>
  <c r="R1538" i="1"/>
  <c r="K1539" i="1"/>
  <c r="R1539" i="1"/>
  <c r="K1540" i="1"/>
  <c r="R1540" i="1"/>
  <c r="K1541" i="1"/>
  <c r="R1541" i="1"/>
  <c r="K1542" i="1"/>
  <c r="R1542" i="1"/>
  <c r="K1543" i="1"/>
  <c r="R1543" i="1"/>
  <c r="K1544" i="1"/>
  <c r="R1544" i="1"/>
  <c r="K1545" i="1"/>
  <c r="R1545" i="1"/>
  <c r="K1546" i="1"/>
  <c r="R1546" i="1"/>
  <c r="K1547" i="1"/>
  <c r="R1547" i="1"/>
  <c r="K1548" i="1"/>
  <c r="R1548" i="1"/>
  <c r="K1549" i="1"/>
  <c r="R1549" i="1"/>
  <c r="K1550" i="1"/>
  <c r="R1550" i="1"/>
  <c r="K1551" i="1"/>
  <c r="R1551" i="1"/>
  <c r="K1552" i="1"/>
  <c r="R1552" i="1"/>
  <c r="K1553" i="1"/>
  <c r="R1553" i="1"/>
  <c r="K1554" i="1"/>
  <c r="R1554" i="1"/>
  <c r="K1555" i="1"/>
  <c r="R1555" i="1"/>
  <c r="K1556" i="1"/>
  <c r="R1556" i="1"/>
  <c r="K1557" i="1"/>
  <c r="R1557" i="1"/>
  <c r="K1558" i="1"/>
  <c r="R1558" i="1"/>
  <c r="K1559" i="1"/>
  <c r="R1559" i="1"/>
  <c r="K1560" i="1"/>
  <c r="R1560" i="1"/>
  <c r="K1561" i="1"/>
  <c r="R1561" i="1"/>
  <c r="K1562" i="1"/>
  <c r="R1562" i="1"/>
  <c r="K1563" i="1"/>
  <c r="R1563" i="1"/>
  <c r="K1564" i="1"/>
  <c r="R1564" i="1"/>
  <c r="K1565" i="1"/>
  <c r="R1565" i="1"/>
  <c r="K1566" i="1"/>
  <c r="R1566" i="1"/>
  <c r="K1567" i="1"/>
  <c r="R1567" i="1"/>
  <c r="K1568" i="1"/>
  <c r="R1568" i="1"/>
  <c r="K1569" i="1"/>
  <c r="R1569" i="1"/>
  <c r="K1570" i="1"/>
  <c r="R1570" i="1"/>
  <c r="K1571" i="1"/>
  <c r="R1571" i="1"/>
  <c r="K1572" i="1"/>
  <c r="R1572" i="1"/>
  <c r="K1573" i="1"/>
  <c r="R1573" i="1"/>
  <c r="K1574" i="1"/>
  <c r="R1574" i="1"/>
  <c r="K1575" i="1"/>
  <c r="R1575" i="1"/>
  <c r="K1576" i="1"/>
  <c r="R1576" i="1"/>
  <c r="K1577" i="1"/>
  <c r="R1577" i="1"/>
  <c r="K1578" i="1"/>
  <c r="R1578" i="1"/>
  <c r="K1579" i="1"/>
  <c r="R1579" i="1"/>
  <c r="K1580" i="1"/>
  <c r="R1580" i="1"/>
  <c r="K1581" i="1"/>
  <c r="R1581" i="1"/>
  <c r="K1582" i="1"/>
  <c r="R1582" i="1"/>
  <c r="K1583" i="1"/>
  <c r="R1583" i="1"/>
  <c r="K1584" i="1"/>
  <c r="R1584" i="1"/>
  <c r="K1585" i="1"/>
  <c r="R1585" i="1"/>
  <c r="K1586" i="1"/>
  <c r="R1586" i="1"/>
  <c r="K1587" i="1"/>
  <c r="R1587" i="1"/>
  <c r="K1588" i="1"/>
  <c r="R1588" i="1"/>
  <c r="K1589" i="1"/>
  <c r="R1589" i="1"/>
  <c r="K1590" i="1"/>
  <c r="R1590" i="1"/>
  <c r="K1591" i="1"/>
  <c r="R1591" i="1"/>
  <c r="K1592" i="1"/>
  <c r="R1592" i="1"/>
  <c r="K1593" i="1"/>
  <c r="R1593" i="1"/>
  <c r="K1594" i="1"/>
  <c r="R1594" i="1"/>
  <c r="K1595" i="1"/>
  <c r="R1595" i="1"/>
  <c r="K1596" i="1"/>
  <c r="R1596" i="1"/>
  <c r="K1597" i="1"/>
  <c r="R1597" i="1"/>
  <c r="K1598" i="1"/>
  <c r="R1598" i="1"/>
  <c r="K1599" i="1"/>
  <c r="R1599" i="1"/>
  <c r="K1600" i="1"/>
  <c r="R1600" i="1"/>
  <c r="K1601" i="1"/>
  <c r="R1601" i="1"/>
  <c r="K1602" i="1"/>
  <c r="R1602" i="1"/>
  <c r="K1603" i="1"/>
  <c r="R1603" i="1"/>
  <c r="K1604" i="1"/>
  <c r="R1604" i="1"/>
  <c r="K1605" i="1"/>
  <c r="R1605" i="1"/>
  <c r="K1606" i="1"/>
  <c r="R1606" i="1"/>
  <c r="K1607" i="1"/>
  <c r="R1607" i="1"/>
  <c r="K1608" i="1"/>
  <c r="R1608" i="1"/>
  <c r="K1609" i="1"/>
  <c r="R1609" i="1"/>
  <c r="K1610" i="1"/>
  <c r="R1610" i="1"/>
  <c r="K1611" i="1"/>
  <c r="R1611" i="1"/>
  <c r="K1612" i="1"/>
  <c r="R1612" i="1"/>
  <c r="K1613" i="1"/>
  <c r="R1613" i="1"/>
  <c r="K1614" i="1"/>
  <c r="R1614" i="1"/>
  <c r="K1615" i="1"/>
  <c r="R1615" i="1"/>
  <c r="K1616" i="1"/>
  <c r="R1616" i="1"/>
  <c r="K1617" i="1"/>
  <c r="R1617" i="1"/>
  <c r="K1618" i="1"/>
  <c r="R1618" i="1"/>
  <c r="K1619" i="1"/>
  <c r="R1619" i="1"/>
  <c r="K1620" i="1"/>
  <c r="R1620" i="1"/>
  <c r="K1621" i="1"/>
  <c r="R1621" i="1"/>
  <c r="K1622" i="1"/>
  <c r="R1622" i="1"/>
  <c r="K1623" i="1"/>
  <c r="R1623" i="1"/>
  <c r="K1624" i="1"/>
  <c r="R1624" i="1"/>
  <c r="K1625" i="1"/>
  <c r="R1625" i="1"/>
  <c r="K1626" i="1"/>
  <c r="R1626" i="1"/>
  <c r="K1627" i="1"/>
  <c r="R1627" i="1"/>
  <c r="K1628" i="1"/>
  <c r="R1628" i="1"/>
  <c r="K1629" i="1"/>
  <c r="R1629" i="1"/>
  <c r="K1630" i="1"/>
  <c r="R1630" i="1"/>
  <c r="K1631" i="1"/>
  <c r="R1631" i="1"/>
  <c r="K1632" i="1"/>
  <c r="R1632" i="1"/>
  <c r="K1633" i="1"/>
  <c r="R1633" i="1"/>
  <c r="K1634" i="1"/>
  <c r="R1634" i="1"/>
  <c r="K1635" i="1"/>
  <c r="R1635" i="1"/>
  <c r="K1636" i="1"/>
  <c r="R1636" i="1"/>
  <c r="K1637" i="1"/>
  <c r="R1637" i="1"/>
  <c r="K1638" i="1"/>
  <c r="R1638" i="1"/>
  <c r="K1639" i="1"/>
  <c r="R1639" i="1"/>
  <c r="K1640" i="1"/>
  <c r="R1640" i="1"/>
  <c r="K1641" i="1"/>
  <c r="R1641" i="1"/>
  <c r="K1642" i="1"/>
  <c r="R1642" i="1"/>
  <c r="K1643" i="1"/>
  <c r="R1643" i="1"/>
  <c r="K1644" i="1"/>
  <c r="R1644" i="1"/>
  <c r="K1645" i="1"/>
  <c r="R1645" i="1"/>
  <c r="K1646" i="1"/>
  <c r="R1646" i="1"/>
  <c r="K1647" i="1"/>
  <c r="R1647" i="1"/>
  <c r="K1648" i="1"/>
  <c r="R1648" i="1"/>
  <c r="K1649" i="1"/>
  <c r="R1649" i="1"/>
  <c r="K1650" i="1"/>
  <c r="R1650" i="1"/>
  <c r="K1651" i="1"/>
  <c r="R1651" i="1"/>
  <c r="K1652" i="1"/>
  <c r="R1652" i="1"/>
  <c r="K1653" i="1"/>
  <c r="R1653" i="1"/>
  <c r="K1654" i="1"/>
  <c r="R1654" i="1"/>
  <c r="K1655" i="1"/>
  <c r="R1655" i="1"/>
  <c r="K1656" i="1"/>
  <c r="R1656" i="1"/>
  <c r="K1657" i="1"/>
  <c r="R1657" i="1"/>
  <c r="K1658" i="1"/>
  <c r="R1658" i="1"/>
  <c r="K1659" i="1"/>
  <c r="R1659" i="1"/>
  <c r="K1660" i="1"/>
  <c r="R1660" i="1"/>
  <c r="K1661" i="1"/>
  <c r="R1661" i="1"/>
  <c r="K1662" i="1"/>
  <c r="R1662" i="1"/>
  <c r="K1663" i="1"/>
  <c r="R1663" i="1"/>
  <c r="K1664" i="1"/>
  <c r="R1664" i="1"/>
  <c r="K1665" i="1"/>
  <c r="R1665" i="1"/>
  <c r="K1666" i="1"/>
  <c r="R1666" i="1"/>
  <c r="K1667" i="1"/>
  <c r="R1667" i="1"/>
  <c r="K1668" i="1"/>
  <c r="R1668" i="1"/>
  <c r="K1669" i="1"/>
  <c r="R1669" i="1"/>
  <c r="K1670" i="1"/>
  <c r="R1670" i="1"/>
  <c r="K1671" i="1"/>
  <c r="R1671" i="1"/>
  <c r="K1672" i="1"/>
  <c r="R1672" i="1"/>
  <c r="K1673" i="1"/>
  <c r="R1673" i="1"/>
  <c r="K1674" i="1"/>
  <c r="R1674" i="1"/>
  <c r="K1675" i="1"/>
  <c r="R1675" i="1"/>
  <c r="K1676" i="1"/>
  <c r="R1676" i="1"/>
  <c r="K1677" i="1"/>
  <c r="R1677" i="1"/>
  <c r="K1678" i="1"/>
  <c r="R1678" i="1"/>
  <c r="K1679" i="1"/>
  <c r="R1679" i="1"/>
  <c r="K1680" i="1"/>
  <c r="R1680" i="1"/>
  <c r="K1681" i="1"/>
  <c r="R1681" i="1"/>
  <c r="K1682" i="1"/>
  <c r="R1682" i="1"/>
  <c r="K1683" i="1"/>
  <c r="R1683" i="1"/>
  <c r="K1684" i="1"/>
  <c r="R1684" i="1"/>
  <c r="K1685" i="1"/>
  <c r="R1685" i="1"/>
  <c r="K1686" i="1"/>
  <c r="R1686" i="1"/>
  <c r="K1687" i="1"/>
  <c r="R1687" i="1"/>
  <c r="K1688" i="1"/>
  <c r="R1688" i="1"/>
  <c r="K1689" i="1"/>
  <c r="R1689" i="1"/>
  <c r="K1690" i="1"/>
  <c r="R1690" i="1"/>
  <c r="K1691" i="1"/>
  <c r="R1691" i="1"/>
  <c r="K1692" i="1"/>
  <c r="R1692" i="1"/>
  <c r="K1693" i="1"/>
  <c r="R1693" i="1"/>
  <c r="K1694" i="1"/>
  <c r="R1694" i="1"/>
  <c r="K1695" i="1"/>
  <c r="R1695" i="1"/>
  <c r="K1696" i="1"/>
  <c r="R1696" i="1"/>
  <c r="K1697" i="1"/>
  <c r="R1697" i="1"/>
  <c r="K1698" i="1"/>
  <c r="R1698" i="1"/>
  <c r="K1699" i="1"/>
  <c r="R1699" i="1"/>
  <c r="K1700" i="1"/>
  <c r="R1700" i="1"/>
  <c r="K1701" i="1"/>
  <c r="R1701" i="1"/>
  <c r="K1702" i="1"/>
  <c r="R1702" i="1"/>
  <c r="K1703" i="1"/>
  <c r="R1703" i="1"/>
  <c r="K1704" i="1"/>
  <c r="R1704" i="1"/>
  <c r="K1705" i="1"/>
  <c r="R1705" i="1"/>
  <c r="K1706" i="1"/>
  <c r="R1706" i="1"/>
  <c r="K1707" i="1"/>
  <c r="R1707" i="1"/>
  <c r="K1708" i="1"/>
  <c r="R1708" i="1"/>
  <c r="K1709" i="1"/>
  <c r="R1709" i="1"/>
  <c r="K1710" i="1"/>
  <c r="R1710" i="1"/>
  <c r="K1711" i="1"/>
  <c r="R1711" i="1"/>
  <c r="K1712" i="1"/>
  <c r="R1712" i="1"/>
  <c r="K1713" i="1"/>
  <c r="R1713" i="1"/>
  <c r="K1714" i="1"/>
  <c r="R1714" i="1"/>
  <c r="K1715" i="1"/>
  <c r="R1715" i="1"/>
  <c r="K1716" i="1"/>
  <c r="R1716" i="1"/>
  <c r="K1717" i="1"/>
  <c r="R1717" i="1"/>
  <c r="K1718" i="1"/>
  <c r="R1718" i="1"/>
  <c r="K1719" i="1"/>
  <c r="R1719" i="1"/>
  <c r="K1720" i="1"/>
  <c r="R1720" i="1"/>
  <c r="K1721" i="1"/>
  <c r="R1721" i="1"/>
  <c r="K1722" i="1"/>
  <c r="R1722" i="1"/>
  <c r="K1723" i="1"/>
  <c r="R1723" i="1"/>
  <c r="K1724" i="1"/>
  <c r="R1724" i="1"/>
  <c r="K1725" i="1"/>
  <c r="R1725" i="1"/>
  <c r="K1726" i="1"/>
  <c r="R1726" i="1"/>
  <c r="K1727" i="1"/>
  <c r="R1727" i="1"/>
  <c r="K1728" i="1"/>
  <c r="R1728" i="1"/>
  <c r="K1729" i="1"/>
  <c r="R1729" i="1"/>
  <c r="K1730" i="1"/>
  <c r="R1730" i="1"/>
  <c r="K1731" i="1"/>
  <c r="R1731" i="1"/>
  <c r="K1732" i="1"/>
  <c r="R1732" i="1"/>
  <c r="K1733" i="1"/>
  <c r="R1733" i="1"/>
  <c r="K1734" i="1"/>
  <c r="R1734" i="1"/>
  <c r="K1735" i="1"/>
  <c r="R1735" i="1"/>
  <c r="K1736" i="1"/>
  <c r="R1736" i="1"/>
  <c r="K1737" i="1"/>
  <c r="R1737" i="1"/>
  <c r="K1738" i="1"/>
  <c r="R1738" i="1"/>
  <c r="K1739" i="1"/>
  <c r="R1739" i="1"/>
  <c r="K1740" i="1"/>
  <c r="R1740" i="1"/>
  <c r="K1741" i="1"/>
  <c r="R1741" i="1"/>
  <c r="K1742" i="1"/>
  <c r="R1742" i="1"/>
  <c r="K1743" i="1"/>
  <c r="R1743" i="1"/>
  <c r="K1744" i="1"/>
  <c r="R1744" i="1"/>
  <c r="K1745" i="1"/>
  <c r="R1745" i="1"/>
  <c r="K1746" i="1"/>
  <c r="R1746" i="1"/>
  <c r="K1747" i="1"/>
  <c r="R1747" i="1"/>
  <c r="K1748" i="1"/>
  <c r="R1748" i="1"/>
  <c r="K1749" i="1"/>
  <c r="R1749" i="1"/>
  <c r="K1750" i="1"/>
  <c r="R1750" i="1"/>
  <c r="K1751" i="1"/>
  <c r="R1751" i="1"/>
  <c r="K1752" i="1"/>
  <c r="R1752" i="1"/>
  <c r="K1753" i="1"/>
  <c r="R1753" i="1"/>
  <c r="K1754" i="1"/>
  <c r="R1754" i="1"/>
  <c r="K1755" i="1"/>
  <c r="R1755" i="1"/>
  <c r="K1756" i="1"/>
  <c r="R1756" i="1"/>
  <c r="K1757" i="1"/>
  <c r="R1757" i="1"/>
  <c r="K1758" i="1"/>
  <c r="R1758" i="1"/>
  <c r="K1759" i="1"/>
  <c r="R1759" i="1"/>
  <c r="K1760" i="1"/>
  <c r="R1760" i="1"/>
  <c r="K1761" i="1"/>
  <c r="R1761" i="1"/>
  <c r="K1762" i="1"/>
  <c r="R1762" i="1"/>
  <c r="K1763" i="1"/>
  <c r="R1763" i="1"/>
  <c r="K1764" i="1"/>
  <c r="R1764" i="1"/>
  <c r="K1765" i="1"/>
  <c r="R1765" i="1"/>
  <c r="K1766" i="1"/>
  <c r="R1766" i="1"/>
  <c r="K1767" i="1"/>
  <c r="R1767" i="1"/>
  <c r="K1768" i="1"/>
  <c r="R1768" i="1"/>
  <c r="K1769" i="1"/>
  <c r="R1769" i="1"/>
  <c r="K1770" i="1"/>
  <c r="R1770" i="1"/>
  <c r="K1771" i="1"/>
  <c r="R1771" i="1"/>
  <c r="K1772" i="1"/>
  <c r="R1772" i="1"/>
  <c r="K1773" i="1"/>
  <c r="R1773" i="1"/>
  <c r="K1774" i="1"/>
  <c r="R1774" i="1"/>
  <c r="K1775" i="1"/>
  <c r="R1775" i="1"/>
  <c r="K1776" i="1"/>
  <c r="R1776" i="1"/>
  <c r="K1777" i="1"/>
  <c r="R1777" i="1"/>
  <c r="K1778" i="1"/>
  <c r="R1778" i="1"/>
  <c r="K1779" i="1"/>
  <c r="R1779" i="1"/>
  <c r="K1780" i="1"/>
  <c r="R1780" i="1"/>
  <c r="K1781" i="1"/>
  <c r="R1781" i="1"/>
  <c r="K1782" i="1"/>
  <c r="R1782" i="1"/>
  <c r="K1783" i="1"/>
  <c r="R1783" i="1"/>
  <c r="K1784" i="1"/>
  <c r="R1784" i="1"/>
  <c r="K1785" i="1"/>
  <c r="R1785" i="1"/>
  <c r="K1786" i="1"/>
  <c r="R1786" i="1"/>
  <c r="K1787" i="1"/>
  <c r="R1787" i="1"/>
  <c r="K1788" i="1"/>
  <c r="R1788" i="1"/>
  <c r="K1789" i="1"/>
  <c r="R1789" i="1"/>
  <c r="K1790" i="1"/>
  <c r="R1790" i="1"/>
  <c r="K1791" i="1"/>
  <c r="R1791" i="1"/>
  <c r="K1792" i="1"/>
  <c r="R1792" i="1"/>
  <c r="K1793" i="1"/>
  <c r="R1793" i="1"/>
  <c r="K1794" i="1"/>
  <c r="R1794" i="1"/>
  <c r="K1795" i="1"/>
  <c r="R1795" i="1"/>
  <c r="K1796" i="1"/>
  <c r="R1796" i="1"/>
  <c r="K1797" i="1"/>
  <c r="R1797" i="1"/>
  <c r="K1798" i="1"/>
  <c r="R1798" i="1"/>
  <c r="K1799" i="1"/>
  <c r="R1799" i="1"/>
  <c r="K1800" i="1"/>
  <c r="R1800" i="1"/>
  <c r="K1801" i="1"/>
  <c r="R1801" i="1"/>
  <c r="K1802" i="1"/>
  <c r="R1802" i="1"/>
  <c r="K1803" i="1"/>
  <c r="R1803" i="1"/>
  <c r="K1804" i="1"/>
  <c r="R1804" i="1"/>
  <c r="K1805" i="1"/>
  <c r="R1805" i="1"/>
  <c r="K1806" i="1"/>
  <c r="R1806" i="1"/>
  <c r="K1807" i="1"/>
  <c r="R1807" i="1"/>
  <c r="K1808" i="1"/>
  <c r="R1808" i="1"/>
  <c r="K1809" i="1"/>
  <c r="R1809" i="1"/>
  <c r="K1810" i="1"/>
  <c r="R1810" i="1"/>
  <c r="K1811" i="1"/>
  <c r="R1811" i="1"/>
  <c r="K1812" i="1"/>
  <c r="R1812" i="1"/>
  <c r="K1813" i="1"/>
  <c r="R1813" i="1"/>
  <c r="K1814" i="1"/>
  <c r="R1814" i="1"/>
  <c r="K1815" i="1"/>
  <c r="R1815" i="1"/>
  <c r="K1816" i="1"/>
  <c r="R1816" i="1"/>
  <c r="K1817" i="1"/>
  <c r="R1817" i="1"/>
  <c r="K1818" i="1"/>
  <c r="R1818" i="1"/>
  <c r="K1819" i="1"/>
  <c r="R1819" i="1"/>
  <c r="K1820" i="1"/>
  <c r="R1820" i="1"/>
  <c r="K1821" i="1"/>
  <c r="R1821" i="1"/>
  <c r="K1822" i="1"/>
  <c r="R1822" i="1"/>
  <c r="K1823" i="1"/>
  <c r="R1823" i="1"/>
  <c r="K1824" i="1"/>
  <c r="R1824" i="1"/>
  <c r="K1825" i="1"/>
  <c r="R1825" i="1"/>
  <c r="K1826" i="1"/>
  <c r="R1826" i="1"/>
  <c r="K1827" i="1"/>
  <c r="R1827" i="1"/>
  <c r="K1828" i="1"/>
  <c r="R1828" i="1"/>
  <c r="K1829" i="1"/>
  <c r="R1829" i="1"/>
  <c r="K1830" i="1"/>
  <c r="R1830" i="1"/>
  <c r="K1831" i="1"/>
  <c r="R1831" i="1"/>
  <c r="K1832" i="1"/>
  <c r="R1832" i="1"/>
  <c r="K1833" i="1"/>
  <c r="R1833" i="1"/>
  <c r="K1834" i="1"/>
  <c r="R1834" i="1"/>
  <c r="K1835" i="1"/>
  <c r="R1835" i="1"/>
  <c r="K1836" i="1"/>
  <c r="R1836" i="1"/>
  <c r="K1837" i="1"/>
  <c r="R1837" i="1"/>
  <c r="K1838" i="1"/>
  <c r="R1838" i="1"/>
  <c r="K1839" i="1"/>
  <c r="R1839" i="1"/>
  <c r="K1840" i="1"/>
  <c r="R1840" i="1"/>
  <c r="K1841" i="1"/>
  <c r="R1841" i="1"/>
  <c r="K1842" i="1"/>
  <c r="R1842" i="1"/>
  <c r="K1843" i="1"/>
  <c r="R1843" i="1"/>
  <c r="K1844" i="1"/>
  <c r="R1844" i="1"/>
  <c r="K1845" i="1"/>
  <c r="R1845" i="1"/>
  <c r="K1846" i="1"/>
  <c r="R1846" i="1"/>
  <c r="K1847" i="1"/>
  <c r="R1847" i="1"/>
  <c r="K1848" i="1"/>
  <c r="R1848" i="1"/>
  <c r="K1849" i="1"/>
  <c r="R1849" i="1"/>
  <c r="K1850" i="1"/>
  <c r="R1850" i="1"/>
  <c r="K1851" i="1"/>
  <c r="R1851" i="1"/>
  <c r="K1852" i="1"/>
  <c r="R1852" i="1"/>
  <c r="K1853" i="1"/>
  <c r="R1853" i="1"/>
  <c r="K1854" i="1"/>
  <c r="R1854" i="1"/>
  <c r="K1855" i="1"/>
  <c r="R1855" i="1"/>
  <c r="K1856" i="1"/>
  <c r="R1856" i="1"/>
  <c r="K1857" i="1"/>
  <c r="R1857" i="1"/>
  <c r="K1858" i="1"/>
  <c r="R1858" i="1"/>
  <c r="K1859" i="1"/>
  <c r="R1859" i="1"/>
  <c r="K1860" i="1"/>
  <c r="R1860" i="1"/>
  <c r="K1861" i="1"/>
  <c r="R1861" i="1"/>
  <c r="K1862" i="1"/>
  <c r="R1862" i="1"/>
  <c r="K1863" i="1"/>
  <c r="R1863" i="1"/>
  <c r="K1864" i="1"/>
  <c r="R1864" i="1"/>
  <c r="K1865" i="1"/>
  <c r="R1865" i="1"/>
  <c r="K1866" i="1"/>
  <c r="R1866" i="1"/>
  <c r="K1867" i="1"/>
  <c r="R1867" i="1"/>
  <c r="K1868" i="1"/>
  <c r="R1868" i="1"/>
  <c r="K1869" i="1"/>
  <c r="R1869" i="1"/>
  <c r="K1870" i="1"/>
  <c r="R1870" i="1"/>
  <c r="K1871" i="1"/>
  <c r="R1871" i="1"/>
  <c r="K1872" i="1"/>
  <c r="R1872" i="1"/>
  <c r="K1873" i="1"/>
  <c r="R1873" i="1"/>
  <c r="K1874" i="1"/>
  <c r="R1874" i="1"/>
  <c r="K1875" i="1"/>
  <c r="R1875" i="1"/>
  <c r="K1876" i="1"/>
  <c r="R1876" i="1"/>
  <c r="K1877" i="1"/>
  <c r="R1877" i="1"/>
  <c r="K1878" i="1"/>
  <c r="R1878" i="1"/>
  <c r="K1879" i="1"/>
  <c r="R1879" i="1"/>
  <c r="K1880" i="1"/>
  <c r="R1880" i="1"/>
  <c r="K1881" i="1"/>
  <c r="R1881" i="1"/>
  <c r="K1882" i="1"/>
  <c r="R1882" i="1"/>
  <c r="K1883" i="1"/>
  <c r="R1883" i="1"/>
  <c r="K1884" i="1"/>
  <c r="R1884" i="1"/>
  <c r="K1885" i="1"/>
  <c r="R1885" i="1"/>
  <c r="K1886" i="1"/>
  <c r="R1886" i="1"/>
  <c r="K1887" i="1"/>
  <c r="R1887" i="1"/>
  <c r="K1888" i="1"/>
  <c r="R1888" i="1"/>
  <c r="K1889" i="1"/>
  <c r="R1889" i="1"/>
  <c r="K1890" i="1"/>
  <c r="R1890" i="1"/>
  <c r="K1891" i="1"/>
  <c r="R1891" i="1"/>
  <c r="K1892" i="1"/>
  <c r="R1892" i="1"/>
  <c r="K1893" i="1"/>
  <c r="R1893" i="1"/>
  <c r="K1894" i="1"/>
  <c r="R1894" i="1"/>
  <c r="K1895" i="1"/>
  <c r="R1895" i="1"/>
  <c r="K1896" i="1"/>
  <c r="R1896" i="1"/>
  <c r="K1897" i="1"/>
  <c r="R1897" i="1"/>
  <c r="K1898" i="1"/>
  <c r="R1898" i="1"/>
  <c r="K1899" i="1"/>
  <c r="R1899" i="1"/>
  <c r="K1900" i="1"/>
  <c r="R1900" i="1"/>
  <c r="K1901" i="1"/>
  <c r="R1901" i="1"/>
  <c r="K1902" i="1"/>
  <c r="R1902" i="1"/>
  <c r="K1903" i="1"/>
  <c r="R1903" i="1"/>
  <c r="K1904" i="1"/>
  <c r="R1904" i="1"/>
  <c r="K1905" i="1"/>
  <c r="R1905" i="1"/>
  <c r="K1906" i="1"/>
  <c r="R1906" i="1"/>
  <c r="K1907" i="1"/>
  <c r="R1907" i="1"/>
  <c r="K1908" i="1"/>
  <c r="R1908" i="1"/>
  <c r="K1909" i="1"/>
  <c r="R1909" i="1"/>
  <c r="K1910" i="1"/>
  <c r="R1910" i="1"/>
  <c r="K1911" i="1"/>
  <c r="R1911" i="1"/>
  <c r="K1912" i="1"/>
  <c r="R1912" i="1"/>
  <c r="K1913" i="1"/>
  <c r="R1913" i="1"/>
  <c r="K1914" i="1"/>
  <c r="R1914" i="1"/>
  <c r="K1915" i="1"/>
  <c r="R1915" i="1"/>
  <c r="K1916" i="1"/>
  <c r="R1916" i="1"/>
  <c r="K1917" i="1"/>
  <c r="R1917" i="1"/>
  <c r="K1918" i="1"/>
  <c r="R1918" i="1"/>
  <c r="K1919" i="1"/>
  <c r="R1919" i="1"/>
  <c r="K1920" i="1"/>
  <c r="R1920" i="1"/>
  <c r="K1921" i="1"/>
  <c r="R1921" i="1"/>
  <c r="K1922" i="1"/>
  <c r="R1922" i="1"/>
  <c r="K1923" i="1"/>
  <c r="R1923" i="1"/>
  <c r="K1924" i="1"/>
  <c r="R1924" i="1"/>
  <c r="K1925" i="1"/>
  <c r="R1925" i="1"/>
  <c r="K1926" i="1"/>
  <c r="R1926" i="1"/>
  <c r="K1927" i="1"/>
  <c r="R1927" i="1"/>
  <c r="K1928" i="1"/>
  <c r="R1928" i="1"/>
  <c r="K1929" i="1"/>
  <c r="R1929" i="1"/>
  <c r="K1930" i="1"/>
  <c r="R1930" i="1"/>
  <c r="K1931" i="1"/>
  <c r="R1931" i="1"/>
  <c r="K1932" i="1"/>
  <c r="R1932" i="1"/>
  <c r="K1933" i="1"/>
  <c r="R1933" i="1"/>
  <c r="K1934" i="1"/>
  <c r="R1934" i="1"/>
  <c r="K1935" i="1"/>
  <c r="R1935" i="1"/>
  <c r="K1936" i="1"/>
  <c r="R1936" i="1"/>
  <c r="K1937" i="1"/>
  <c r="R1937" i="1"/>
  <c r="K1938" i="1"/>
  <c r="R1938" i="1"/>
  <c r="K1939" i="1"/>
  <c r="R1939" i="1"/>
  <c r="K1940" i="1"/>
  <c r="R1940" i="1"/>
  <c r="K1941" i="1"/>
  <c r="R1941" i="1"/>
  <c r="K1942" i="1"/>
  <c r="R1942" i="1"/>
  <c r="K1943" i="1"/>
  <c r="R1943" i="1"/>
  <c r="K1944" i="1"/>
  <c r="R1944" i="1"/>
  <c r="K1945" i="1"/>
  <c r="R1945" i="1"/>
  <c r="K1946" i="1"/>
  <c r="R1946" i="1"/>
  <c r="K1947" i="1"/>
  <c r="R1947" i="1"/>
  <c r="K1948" i="1"/>
  <c r="R1948" i="1"/>
  <c r="K1949" i="1"/>
  <c r="R1949" i="1"/>
  <c r="K1950" i="1"/>
  <c r="R1950" i="1"/>
  <c r="K1951" i="1"/>
  <c r="R1951" i="1"/>
  <c r="K1952" i="1"/>
  <c r="R1952" i="1"/>
  <c r="K1953" i="1"/>
  <c r="R1953" i="1"/>
  <c r="K1954" i="1"/>
  <c r="R1954" i="1"/>
  <c r="K1955" i="1"/>
  <c r="R1955" i="1"/>
  <c r="K1956" i="1"/>
  <c r="R1956" i="1"/>
  <c r="K1957" i="1"/>
  <c r="R1957" i="1"/>
  <c r="K1958" i="1"/>
  <c r="R1958" i="1"/>
  <c r="K1959" i="1"/>
  <c r="R1959" i="1"/>
  <c r="K1960" i="1"/>
  <c r="R1960" i="1"/>
  <c r="K1961" i="1"/>
  <c r="R1961" i="1"/>
  <c r="K1962" i="1"/>
  <c r="R1962" i="1"/>
  <c r="K1963" i="1"/>
  <c r="R1963" i="1"/>
  <c r="K1964" i="1"/>
  <c r="R1964" i="1"/>
  <c r="K1965" i="1"/>
  <c r="R1965" i="1"/>
  <c r="K1966" i="1"/>
  <c r="R1966" i="1"/>
  <c r="K1967" i="1"/>
  <c r="R1967" i="1"/>
  <c r="K1968" i="1"/>
  <c r="R1968" i="1"/>
  <c r="K1969" i="1"/>
  <c r="R1969" i="1"/>
  <c r="K1970" i="1"/>
  <c r="R1970" i="1"/>
  <c r="K1971" i="1"/>
  <c r="R1971" i="1"/>
  <c r="K1972" i="1"/>
  <c r="R1972" i="1"/>
  <c r="K1973" i="1"/>
  <c r="R1973" i="1"/>
  <c r="K1974" i="1"/>
  <c r="R1974" i="1"/>
  <c r="K1975" i="1"/>
  <c r="R1975" i="1"/>
  <c r="K1976" i="1"/>
  <c r="R1976" i="1"/>
  <c r="K1977" i="1"/>
  <c r="R1977" i="1"/>
  <c r="K1978" i="1"/>
  <c r="R1978" i="1"/>
  <c r="K1979" i="1"/>
  <c r="R1979" i="1"/>
  <c r="K1980" i="1"/>
  <c r="R1980" i="1"/>
  <c r="K1981" i="1"/>
  <c r="R1981" i="1"/>
  <c r="K1982" i="1"/>
  <c r="R1982" i="1"/>
  <c r="K1983" i="1"/>
  <c r="R1983" i="1"/>
  <c r="K1984" i="1"/>
  <c r="R1984" i="1"/>
  <c r="K1985" i="1"/>
  <c r="R1985" i="1"/>
  <c r="K1986" i="1"/>
  <c r="R1986" i="1"/>
  <c r="K1987" i="1"/>
  <c r="R1987" i="1"/>
  <c r="K1988" i="1"/>
  <c r="R1988" i="1"/>
  <c r="K1989" i="1"/>
  <c r="R1989" i="1"/>
  <c r="K1990" i="1"/>
  <c r="R1990" i="1"/>
  <c r="K1991" i="1"/>
  <c r="R1991" i="1"/>
  <c r="K1992" i="1"/>
  <c r="R1992" i="1"/>
  <c r="K1993" i="1"/>
  <c r="R1993" i="1"/>
  <c r="K1994" i="1"/>
  <c r="R1994" i="1"/>
  <c r="K1995" i="1"/>
  <c r="R1995" i="1"/>
  <c r="K1996" i="1"/>
  <c r="R1996" i="1"/>
  <c r="K1997" i="1"/>
  <c r="R1997" i="1"/>
  <c r="K1998" i="1"/>
  <c r="R1998" i="1"/>
  <c r="K1999" i="1"/>
  <c r="R1999" i="1"/>
  <c r="K2000" i="1"/>
  <c r="R2000" i="1"/>
  <c r="K2001" i="1"/>
  <c r="R2001" i="1"/>
  <c r="K2002" i="1"/>
  <c r="R2002" i="1"/>
  <c r="K2003" i="1"/>
  <c r="R2003" i="1"/>
  <c r="K2004" i="1"/>
  <c r="R2004" i="1"/>
  <c r="K2005" i="1"/>
  <c r="R2005" i="1"/>
  <c r="K2006" i="1"/>
  <c r="R2006" i="1"/>
  <c r="K2007" i="1"/>
  <c r="R2007" i="1"/>
  <c r="K2008" i="1"/>
  <c r="R2008" i="1"/>
  <c r="K2009" i="1"/>
  <c r="R2009" i="1"/>
  <c r="K2010" i="1"/>
  <c r="R2010" i="1"/>
  <c r="K2011" i="1"/>
  <c r="R2011" i="1"/>
  <c r="K2012" i="1"/>
  <c r="R2012" i="1"/>
  <c r="K2013" i="1"/>
  <c r="R2013" i="1"/>
  <c r="K2014" i="1"/>
  <c r="R2014" i="1"/>
  <c r="K2015" i="1"/>
  <c r="R2015" i="1"/>
  <c r="K2016" i="1"/>
  <c r="R2016" i="1"/>
  <c r="K2017" i="1"/>
  <c r="R2017" i="1"/>
  <c r="K2018" i="1"/>
  <c r="R2018" i="1"/>
  <c r="K2019" i="1"/>
  <c r="R2019" i="1"/>
  <c r="K2020" i="1"/>
  <c r="R2020" i="1"/>
  <c r="K2021" i="1"/>
  <c r="R2021" i="1"/>
  <c r="K2022" i="1"/>
  <c r="R2022" i="1"/>
  <c r="K2023" i="1"/>
  <c r="R2023" i="1"/>
  <c r="K2024" i="1"/>
  <c r="R2024" i="1"/>
  <c r="K2025" i="1"/>
  <c r="R2025" i="1"/>
  <c r="K2026" i="1"/>
  <c r="R2026" i="1"/>
  <c r="K2027" i="1"/>
  <c r="R2027" i="1"/>
  <c r="K2028" i="1"/>
  <c r="R2028" i="1"/>
  <c r="K2029" i="1"/>
  <c r="R2029" i="1"/>
  <c r="K2030" i="1"/>
  <c r="R2030" i="1"/>
  <c r="K2031" i="1"/>
  <c r="R2031" i="1"/>
  <c r="K2032" i="1"/>
  <c r="R2032" i="1"/>
  <c r="K2033" i="1"/>
  <c r="R2033" i="1"/>
  <c r="K2034" i="1"/>
  <c r="R2034" i="1"/>
  <c r="K2035" i="1"/>
  <c r="R2035" i="1"/>
  <c r="K2036" i="1"/>
  <c r="R2036" i="1"/>
  <c r="K2037" i="1"/>
  <c r="R2037" i="1"/>
  <c r="K2038" i="1"/>
  <c r="R2038" i="1"/>
  <c r="K2039" i="1"/>
  <c r="R2039" i="1"/>
  <c r="K2040" i="1"/>
  <c r="R2040" i="1"/>
  <c r="K2041" i="1"/>
  <c r="R2041" i="1"/>
  <c r="K2042" i="1"/>
  <c r="R2042" i="1"/>
  <c r="K2043" i="1"/>
  <c r="R2043" i="1"/>
  <c r="K2044" i="1"/>
  <c r="R2044" i="1"/>
  <c r="K2045" i="1"/>
  <c r="R2045" i="1"/>
  <c r="K2046" i="1"/>
  <c r="R2046" i="1"/>
  <c r="K2047" i="1"/>
  <c r="R2047" i="1"/>
  <c r="K2048" i="1"/>
  <c r="R2048" i="1"/>
  <c r="K2049" i="1"/>
  <c r="R2049" i="1"/>
  <c r="K2050" i="1"/>
  <c r="R2050" i="1"/>
  <c r="K2051" i="1"/>
  <c r="R2051" i="1"/>
  <c r="K2052" i="1"/>
  <c r="R2052" i="1"/>
  <c r="K2053" i="1"/>
  <c r="R2053" i="1"/>
  <c r="K2054" i="1"/>
  <c r="R2054" i="1"/>
  <c r="K2055" i="1"/>
  <c r="R2055" i="1"/>
  <c r="K2056" i="1"/>
  <c r="R2056" i="1"/>
  <c r="K2057" i="1"/>
  <c r="R2057" i="1"/>
  <c r="K2058" i="1"/>
  <c r="R2058" i="1"/>
  <c r="K2059" i="1"/>
  <c r="R2059" i="1"/>
  <c r="K2060" i="1"/>
  <c r="R2060" i="1"/>
  <c r="K2061" i="1"/>
  <c r="R2061" i="1"/>
  <c r="K2062" i="1"/>
  <c r="R2062" i="1"/>
  <c r="K2063" i="1"/>
  <c r="R2063" i="1"/>
  <c r="K2064" i="1"/>
  <c r="R2064" i="1"/>
  <c r="K2065" i="1"/>
  <c r="R2065" i="1"/>
  <c r="K2066" i="1"/>
  <c r="R2066" i="1"/>
  <c r="K2067" i="1"/>
  <c r="R2067" i="1"/>
  <c r="K2068" i="1"/>
  <c r="R2068" i="1"/>
  <c r="K2069" i="1"/>
  <c r="R2069" i="1"/>
  <c r="K2070" i="1"/>
  <c r="R2070" i="1"/>
  <c r="K2071" i="1"/>
  <c r="R2071" i="1"/>
  <c r="K2072" i="1"/>
  <c r="R2072" i="1"/>
  <c r="K2073" i="1"/>
  <c r="R2073" i="1"/>
  <c r="K2074" i="1"/>
  <c r="R2074" i="1"/>
  <c r="K2075" i="1"/>
  <c r="R2075" i="1"/>
  <c r="K2076" i="1"/>
  <c r="R2076" i="1"/>
  <c r="K2077" i="1"/>
  <c r="R2077" i="1"/>
  <c r="K2078" i="1"/>
  <c r="R2078" i="1"/>
  <c r="K2079" i="1"/>
  <c r="R2079" i="1"/>
  <c r="K2080" i="1"/>
  <c r="R2080" i="1"/>
  <c r="K2081" i="1"/>
  <c r="R2081" i="1"/>
  <c r="K2082" i="1"/>
  <c r="R2082" i="1"/>
  <c r="K2083" i="1"/>
  <c r="R2083" i="1"/>
  <c r="K2084" i="1"/>
  <c r="R2084" i="1"/>
  <c r="K2085" i="1"/>
  <c r="R2085" i="1"/>
  <c r="K2086" i="1"/>
  <c r="R2086" i="1"/>
  <c r="K2087" i="1"/>
  <c r="R2087" i="1"/>
  <c r="K2088" i="1"/>
  <c r="R2088" i="1"/>
  <c r="K2089" i="1"/>
  <c r="R2089" i="1"/>
  <c r="K2090" i="1"/>
  <c r="R2090" i="1"/>
  <c r="K2091" i="1"/>
  <c r="R2091" i="1"/>
  <c r="K2092" i="1"/>
  <c r="R2092" i="1"/>
  <c r="K2093" i="1"/>
  <c r="R2093" i="1"/>
  <c r="K2094" i="1"/>
  <c r="R2094" i="1"/>
  <c r="K2095" i="1"/>
  <c r="R2095" i="1"/>
  <c r="K2096" i="1"/>
  <c r="R2096" i="1"/>
  <c r="K2097" i="1"/>
  <c r="R2097" i="1"/>
  <c r="K2098" i="1"/>
  <c r="R2098" i="1"/>
  <c r="K2099" i="1"/>
  <c r="R2099" i="1"/>
  <c r="K2100" i="1"/>
  <c r="R2100" i="1"/>
  <c r="K2101" i="1"/>
  <c r="R2101" i="1"/>
  <c r="K2102" i="1"/>
  <c r="R2102" i="1"/>
  <c r="K2103" i="1"/>
  <c r="R2103" i="1"/>
  <c r="K2104" i="1"/>
  <c r="R2104" i="1"/>
  <c r="K2105" i="1"/>
  <c r="R2105" i="1"/>
  <c r="K2106" i="1"/>
  <c r="R2106" i="1"/>
  <c r="K2107" i="1"/>
  <c r="R2107" i="1"/>
  <c r="K2108" i="1"/>
  <c r="R2108" i="1"/>
  <c r="K2109" i="1"/>
  <c r="R2109" i="1"/>
  <c r="K2110" i="1"/>
  <c r="R2110" i="1"/>
  <c r="K2111" i="1"/>
  <c r="R2111" i="1"/>
  <c r="K2112" i="1"/>
  <c r="R2112" i="1"/>
  <c r="K2113" i="1"/>
  <c r="R2113" i="1"/>
  <c r="K2114" i="1"/>
  <c r="R2114" i="1"/>
  <c r="K2115" i="1"/>
  <c r="R2115" i="1"/>
  <c r="K2116" i="1"/>
  <c r="R2116" i="1"/>
  <c r="K2117" i="1"/>
  <c r="R2117" i="1"/>
  <c r="K2118" i="1"/>
  <c r="R2118" i="1"/>
  <c r="K2119" i="1"/>
  <c r="R2119" i="1"/>
  <c r="K2120" i="1"/>
  <c r="R2120" i="1"/>
  <c r="K2121" i="1"/>
  <c r="R2121" i="1"/>
  <c r="K2122" i="1"/>
  <c r="R2122" i="1"/>
  <c r="K2123" i="1"/>
  <c r="R2123" i="1"/>
  <c r="K2124" i="1"/>
  <c r="R2124" i="1"/>
  <c r="K2125" i="1"/>
  <c r="R2125" i="1"/>
  <c r="K2126" i="1"/>
  <c r="R2126" i="1"/>
  <c r="K2127" i="1"/>
  <c r="R2127" i="1"/>
  <c r="K2128" i="1"/>
  <c r="R2128" i="1"/>
  <c r="K2129" i="1"/>
  <c r="R2129" i="1"/>
  <c r="K2130" i="1"/>
  <c r="R2130" i="1"/>
  <c r="K2131" i="1"/>
  <c r="R2131" i="1"/>
  <c r="K2132" i="1"/>
  <c r="R2132" i="1"/>
  <c r="K2133" i="1"/>
  <c r="R2133" i="1"/>
  <c r="K2134" i="1"/>
  <c r="R2134" i="1"/>
  <c r="K2135" i="1"/>
  <c r="R2135" i="1"/>
  <c r="K2136" i="1"/>
  <c r="R2136" i="1"/>
  <c r="K2137" i="1"/>
  <c r="R2137" i="1"/>
  <c r="K2138" i="1"/>
  <c r="R2138" i="1"/>
  <c r="K2139" i="1"/>
  <c r="R2139" i="1"/>
  <c r="K2140" i="1"/>
  <c r="R2140" i="1"/>
  <c r="K2141" i="1"/>
  <c r="R2141" i="1"/>
  <c r="K2142" i="1"/>
  <c r="R2142" i="1"/>
  <c r="K2143" i="1"/>
  <c r="R2143" i="1"/>
  <c r="K2144" i="1"/>
  <c r="R2144" i="1"/>
  <c r="K2145" i="1"/>
  <c r="R2145" i="1"/>
  <c r="K2146" i="1"/>
  <c r="R2146" i="1"/>
  <c r="K2147" i="1"/>
  <c r="R2147" i="1"/>
  <c r="K2148" i="1"/>
  <c r="R2148" i="1"/>
  <c r="K2149" i="1"/>
  <c r="R2149" i="1"/>
  <c r="K2150" i="1"/>
  <c r="R2150" i="1"/>
  <c r="K2151" i="1"/>
  <c r="R2151" i="1"/>
  <c r="K2152" i="1"/>
  <c r="R2152" i="1"/>
  <c r="K2153" i="1"/>
  <c r="R2153" i="1"/>
  <c r="K2154" i="1"/>
  <c r="R2154" i="1"/>
  <c r="K2155" i="1"/>
  <c r="R2155" i="1"/>
  <c r="K2156" i="1"/>
  <c r="R2156" i="1"/>
  <c r="K2157" i="1"/>
  <c r="R2157" i="1"/>
  <c r="K2158" i="1"/>
  <c r="R2158" i="1"/>
  <c r="K2159" i="1"/>
  <c r="R2159" i="1"/>
  <c r="K2160" i="1"/>
  <c r="R2160" i="1"/>
  <c r="K2161" i="1"/>
  <c r="R2161" i="1"/>
  <c r="K2162" i="1"/>
  <c r="R2162" i="1"/>
  <c r="K2163" i="1"/>
  <c r="R2163" i="1"/>
  <c r="K2164" i="1"/>
  <c r="R2164" i="1"/>
  <c r="K2165" i="1"/>
  <c r="R2165" i="1"/>
  <c r="K2166" i="1"/>
  <c r="R2166" i="1"/>
  <c r="K2167" i="1"/>
  <c r="R2167" i="1"/>
  <c r="K2168" i="1"/>
  <c r="R2168" i="1"/>
  <c r="K2169" i="1"/>
  <c r="R2169" i="1"/>
  <c r="K2170" i="1"/>
  <c r="R2170" i="1"/>
  <c r="K2171" i="1"/>
  <c r="R2171" i="1"/>
  <c r="K2172" i="1"/>
  <c r="R2172" i="1"/>
  <c r="K2173" i="1"/>
  <c r="R2173" i="1"/>
  <c r="K2174" i="1"/>
  <c r="R2174" i="1"/>
  <c r="K2175" i="1"/>
  <c r="R2175" i="1"/>
  <c r="K2176" i="1"/>
  <c r="R2176" i="1"/>
  <c r="K2177" i="1"/>
  <c r="R2177" i="1"/>
  <c r="K2178" i="1"/>
  <c r="R2178" i="1"/>
  <c r="K2179" i="1"/>
  <c r="R2179" i="1"/>
  <c r="K2180" i="1"/>
  <c r="R2180" i="1"/>
  <c r="K2181" i="1"/>
  <c r="R2181" i="1"/>
  <c r="K2182" i="1"/>
  <c r="R2182" i="1"/>
  <c r="K2183" i="1"/>
  <c r="R2183" i="1"/>
  <c r="K2184" i="1"/>
  <c r="R2184" i="1"/>
  <c r="K2185" i="1"/>
  <c r="R2185" i="1"/>
  <c r="K2186" i="1"/>
  <c r="R2186" i="1"/>
  <c r="K2187" i="1"/>
  <c r="R2187" i="1"/>
  <c r="K2188" i="1"/>
  <c r="R2188" i="1"/>
  <c r="K2189" i="1"/>
  <c r="R2189" i="1"/>
  <c r="K2190" i="1"/>
  <c r="R2190" i="1"/>
  <c r="K2191" i="1"/>
  <c r="R2191" i="1"/>
  <c r="K2192" i="1"/>
  <c r="R2192" i="1"/>
  <c r="K2193" i="1"/>
  <c r="R2193" i="1"/>
  <c r="K2194" i="1"/>
  <c r="R2194" i="1"/>
  <c r="K2195" i="1"/>
  <c r="R2195" i="1"/>
  <c r="K2196" i="1"/>
  <c r="R2196" i="1"/>
  <c r="K2197" i="1"/>
  <c r="R2197" i="1"/>
  <c r="K2198" i="1"/>
  <c r="R2198" i="1"/>
  <c r="K2199" i="1"/>
  <c r="R2199" i="1"/>
  <c r="K2200" i="1"/>
  <c r="R2200" i="1"/>
  <c r="K2201" i="1"/>
  <c r="R2201" i="1"/>
  <c r="K2202" i="1"/>
  <c r="R2202" i="1"/>
  <c r="K2203" i="1"/>
  <c r="R2203" i="1"/>
  <c r="K2204" i="1"/>
  <c r="R2204" i="1"/>
  <c r="K2205" i="1"/>
  <c r="R2205" i="1"/>
  <c r="K2206" i="1"/>
  <c r="R2206" i="1"/>
  <c r="K2207" i="1"/>
  <c r="R2207" i="1"/>
  <c r="K2208" i="1"/>
  <c r="R2208" i="1"/>
  <c r="K2209" i="1"/>
  <c r="R2209" i="1"/>
  <c r="K2210" i="1"/>
  <c r="R2210" i="1"/>
  <c r="K2211" i="1"/>
  <c r="R2211" i="1"/>
  <c r="K2212" i="1"/>
  <c r="R2212" i="1"/>
  <c r="K2213" i="1"/>
  <c r="R2213" i="1"/>
  <c r="K2214" i="1"/>
  <c r="R2214" i="1"/>
  <c r="K2215" i="1"/>
  <c r="R2215" i="1"/>
  <c r="K2216" i="1"/>
  <c r="R2216" i="1"/>
  <c r="K2217" i="1"/>
  <c r="R2217" i="1"/>
  <c r="K2218" i="1"/>
  <c r="R2218" i="1"/>
  <c r="K2219" i="1"/>
  <c r="R2219" i="1"/>
  <c r="K2220" i="1"/>
  <c r="R2220" i="1"/>
  <c r="K2221" i="1"/>
  <c r="R2221" i="1"/>
  <c r="K2222" i="1"/>
  <c r="R2222" i="1"/>
  <c r="K2223" i="1"/>
  <c r="R2223" i="1"/>
  <c r="K2224" i="1"/>
  <c r="R2224" i="1"/>
  <c r="K2225" i="1"/>
  <c r="R2225" i="1"/>
  <c r="K2226" i="1"/>
  <c r="R2226" i="1"/>
  <c r="K2227" i="1"/>
  <c r="R2227" i="1"/>
  <c r="K2228" i="1"/>
  <c r="R2228" i="1"/>
  <c r="K2229" i="1"/>
  <c r="R2229" i="1"/>
  <c r="K2230" i="1"/>
  <c r="R2230" i="1"/>
  <c r="K2231" i="1"/>
  <c r="R2231" i="1"/>
  <c r="K2232" i="1"/>
  <c r="R2232" i="1"/>
  <c r="K2233" i="1"/>
  <c r="R2233" i="1"/>
  <c r="K2234" i="1"/>
  <c r="R2234" i="1"/>
  <c r="K2235" i="1"/>
  <c r="R2235" i="1"/>
  <c r="K2236" i="1"/>
  <c r="R2236" i="1"/>
  <c r="K2237" i="1"/>
  <c r="R2237" i="1"/>
  <c r="K2238" i="1"/>
  <c r="R2238" i="1"/>
  <c r="K2239" i="1"/>
  <c r="R2239" i="1"/>
  <c r="K2240" i="1"/>
  <c r="R2240" i="1"/>
  <c r="K2241" i="1"/>
  <c r="R2241" i="1"/>
  <c r="K2242" i="1"/>
  <c r="R2242" i="1"/>
  <c r="K2243" i="1"/>
  <c r="R2243" i="1"/>
  <c r="K2244" i="1"/>
  <c r="R2244" i="1"/>
  <c r="K2245" i="1"/>
  <c r="R2245" i="1"/>
  <c r="K2246" i="1"/>
  <c r="R2246" i="1"/>
  <c r="K2247" i="1"/>
  <c r="R2247" i="1"/>
  <c r="K2248" i="1"/>
  <c r="R2248" i="1"/>
  <c r="K2249" i="1"/>
  <c r="R2249" i="1"/>
  <c r="K2250" i="1"/>
  <c r="R2250" i="1"/>
  <c r="K2251" i="1"/>
  <c r="R2251" i="1"/>
  <c r="K2252" i="1"/>
  <c r="R2252" i="1"/>
  <c r="K2253" i="1"/>
  <c r="R2253" i="1"/>
  <c r="K2254" i="1"/>
  <c r="R2254" i="1"/>
  <c r="K2255" i="1"/>
  <c r="R2255" i="1"/>
  <c r="K2256" i="1"/>
  <c r="R2256" i="1"/>
  <c r="K2257" i="1"/>
  <c r="R2257" i="1"/>
  <c r="K2258" i="1"/>
  <c r="R2258" i="1"/>
  <c r="K2259" i="1"/>
  <c r="R2259" i="1"/>
  <c r="K2260" i="1"/>
  <c r="R2260" i="1"/>
  <c r="K2261" i="1"/>
  <c r="R2261" i="1"/>
  <c r="K2262" i="1"/>
  <c r="R2262" i="1"/>
  <c r="K2263" i="1"/>
  <c r="R2263" i="1"/>
  <c r="K2264" i="1"/>
  <c r="R2264" i="1"/>
  <c r="K2265" i="1"/>
  <c r="R2265" i="1"/>
  <c r="K2266" i="1"/>
  <c r="R2266" i="1"/>
  <c r="K2267" i="1"/>
  <c r="R2267" i="1"/>
  <c r="K2268" i="1"/>
  <c r="R2268" i="1"/>
  <c r="K2269" i="1"/>
  <c r="R2269" i="1"/>
  <c r="K2270" i="1"/>
  <c r="R2270" i="1"/>
  <c r="K2271" i="1"/>
  <c r="R2271" i="1"/>
  <c r="K2272" i="1"/>
  <c r="R2272" i="1"/>
  <c r="K2273" i="1"/>
  <c r="R2273" i="1"/>
  <c r="K2274" i="1"/>
  <c r="R2274" i="1"/>
  <c r="K2275" i="1"/>
  <c r="R2275" i="1"/>
  <c r="K2276" i="1"/>
  <c r="R2276" i="1"/>
  <c r="K2277" i="1"/>
  <c r="R2277" i="1"/>
  <c r="K2278" i="1"/>
  <c r="R2278" i="1"/>
  <c r="K2279" i="1"/>
  <c r="R2279" i="1"/>
  <c r="K2280" i="1"/>
  <c r="R2280" i="1"/>
  <c r="K2281" i="1"/>
  <c r="R2281" i="1"/>
  <c r="K2282" i="1"/>
  <c r="R2282" i="1"/>
  <c r="K2283" i="1"/>
  <c r="R2283" i="1"/>
  <c r="K2284" i="1"/>
  <c r="R2284" i="1"/>
  <c r="K2285" i="1"/>
  <c r="R2285" i="1"/>
  <c r="K2286" i="1"/>
  <c r="R2286" i="1"/>
  <c r="K2287" i="1"/>
  <c r="R2287" i="1"/>
  <c r="K2288" i="1"/>
  <c r="R2288" i="1"/>
  <c r="K2289" i="1"/>
  <c r="R2289" i="1"/>
  <c r="K2290" i="1"/>
  <c r="R2290" i="1"/>
  <c r="K2291" i="1"/>
  <c r="R2291" i="1"/>
  <c r="K2292" i="1"/>
  <c r="R2292" i="1"/>
  <c r="K2293" i="1"/>
  <c r="R2293" i="1"/>
  <c r="K2294" i="1"/>
  <c r="R2294" i="1"/>
  <c r="K2295" i="1"/>
  <c r="R2295" i="1"/>
  <c r="K2296" i="1"/>
  <c r="R2296" i="1"/>
  <c r="K2297" i="1"/>
  <c r="R2297" i="1"/>
  <c r="K2298" i="1"/>
  <c r="R2298" i="1"/>
  <c r="K2299" i="1"/>
  <c r="R2299" i="1"/>
  <c r="K2300" i="1"/>
  <c r="R2300" i="1"/>
  <c r="K2301" i="1"/>
  <c r="R2301" i="1"/>
  <c r="K2302" i="1"/>
  <c r="R2302" i="1"/>
  <c r="K2303" i="1"/>
  <c r="R2303" i="1"/>
  <c r="K2304" i="1"/>
  <c r="R2304" i="1"/>
  <c r="K2305" i="1"/>
  <c r="R2305" i="1"/>
  <c r="K2306" i="1"/>
  <c r="R2306" i="1"/>
  <c r="K2307" i="1"/>
  <c r="R2307" i="1"/>
  <c r="K2308" i="1"/>
  <c r="R2308" i="1"/>
  <c r="K2309" i="1"/>
  <c r="R2309" i="1"/>
  <c r="K2310" i="1"/>
  <c r="R2310" i="1"/>
  <c r="K2311" i="1"/>
  <c r="R2311" i="1"/>
  <c r="K2312" i="1"/>
  <c r="R2312" i="1"/>
  <c r="K2313" i="1"/>
  <c r="R2313" i="1"/>
  <c r="K2314" i="1"/>
  <c r="R2314" i="1"/>
  <c r="K2315" i="1"/>
  <c r="R2315" i="1"/>
  <c r="K2316" i="1"/>
  <c r="R2316" i="1"/>
  <c r="K2317" i="1"/>
  <c r="R2317" i="1"/>
  <c r="K2318" i="1"/>
  <c r="R2318" i="1"/>
  <c r="K2319" i="1"/>
  <c r="R2319" i="1"/>
  <c r="K2320" i="1"/>
  <c r="R2320" i="1"/>
  <c r="K2321" i="1"/>
  <c r="R2321" i="1"/>
  <c r="K2322" i="1"/>
  <c r="R2322" i="1"/>
  <c r="K2323" i="1"/>
  <c r="R2323" i="1"/>
  <c r="K2324" i="1"/>
  <c r="R2324" i="1"/>
  <c r="K2325" i="1"/>
  <c r="R2325" i="1"/>
  <c r="K2326" i="1"/>
  <c r="R2326" i="1"/>
  <c r="K2327" i="1"/>
  <c r="R2327" i="1"/>
  <c r="K2328" i="1"/>
  <c r="R2328" i="1"/>
  <c r="K2329" i="1"/>
  <c r="R2329" i="1"/>
  <c r="K2330" i="1"/>
  <c r="R2330" i="1"/>
  <c r="K2331" i="1"/>
  <c r="R2331" i="1"/>
  <c r="K2332" i="1"/>
  <c r="R2332" i="1"/>
  <c r="K2333" i="1"/>
  <c r="R2333" i="1"/>
  <c r="K2334" i="1"/>
  <c r="R2334" i="1"/>
  <c r="K2335" i="1"/>
  <c r="R2335" i="1"/>
  <c r="K2336" i="1"/>
  <c r="R2336" i="1"/>
  <c r="K2337" i="1"/>
  <c r="R2337" i="1"/>
  <c r="K2338" i="1"/>
  <c r="R2338" i="1"/>
  <c r="K2339" i="1"/>
  <c r="R2339" i="1"/>
  <c r="K2340" i="1"/>
  <c r="R2340" i="1"/>
  <c r="K2341" i="1"/>
  <c r="R2341" i="1"/>
  <c r="K2342" i="1"/>
  <c r="R2342" i="1"/>
  <c r="K2343" i="1"/>
  <c r="R2343" i="1"/>
  <c r="K2344" i="1"/>
  <c r="R2344" i="1"/>
  <c r="K2345" i="1"/>
  <c r="R2345" i="1"/>
  <c r="K2346" i="1"/>
  <c r="R2346" i="1"/>
  <c r="K2347" i="1"/>
  <c r="R2347" i="1"/>
  <c r="K2348" i="1"/>
  <c r="R2348" i="1"/>
  <c r="K2349" i="1"/>
  <c r="R2349" i="1"/>
  <c r="K2350" i="1"/>
  <c r="R2350" i="1"/>
  <c r="K2351" i="1"/>
  <c r="R2351" i="1"/>
  <c r="K2352" i="1"/>
  <c r="R2352" i="1"/>
  <c r="K2353" i="1"/>
  <c r="R2353" i="1"/>
  <c r="K2354" i="1"/>
  <c r="R2354" i="1"/>
  <c r="K2355" i="1"/>
  <c r="R2355" i="1"/>
  <c r="K2356" i="1"/>
  <c r="R2356" i="1"/>
  <c r="K2357" i="1"/>
  <c r="R2357" i="1"/>
  <c r="K2358" i="1"/>
  <c r="R2358" i="1"/>
  <c r="K2359" i="1"/>
  <c r="R2359" i="1"/>
  <c r="K2360" i="1"/>
  <c r="R2360" i="1"/>
  <c r="K2361" i="1"/>
  <c r="R2361" i="1"/>
  <c r="K2362" i="1"/>
  <c r="R2362" i="1"/>
  <c r="K2363" i="1"/>
  <c r="R2363" i="1"/>
  <c r="K2364" i="1"/>
  <c r="R2364" i="1"/>
  <c r="K2365" i="1"/>
  <c r="R2365" i="1"/>
  <c r="K2366" i="1"/>
  <c r="R2366" i="1"/>
  <c r="K2367" i="1"/>
  <c r="R2367" i="1"/>
  <c r="K2368" i="1"/>
  <c r="R2368" i="1"/>
  <c r="K2369" i="1"/>
  <c r="R2369" i="1"/>
  <c r="K2370" i="1"/>
  <c r="R2370" i="1"/>
  <c r="K2371" i="1"/>
  <c r="R2371" i="1"/>
  <c r="K2372" i="1"/>
  <c r="R2372" i="1"/>
  <c r="K2373" i="1"/>
  <c r="R2373" i="1"/>
  <c r="K2374" i="1"/>
  <c r="R2374" i="1"/>
  <c r="K2375" i="1"/>
  <c r="R2375" i="1"/>
  <c r="K2376" i="1"/>
  <c r="R2376" i="1"/>
  <c r="K2377" i="1"/>
  <c r="R2377" i="1"/>
  <c r="K2378" i="1"/>
  <c r="R2378" i="1"/>
  <c r="K2379" i="1"/>
  <c r="R2379" i="1"/>
  <c r="K2380" i="1"/>
  <c r="R2380" i="1"/>
  <c r="K2381" i="1"/>
  <c r="R2381" i="1"/>
  <c r="K2382" i="1"/>
  <c r="R2382" i="1"/>
  <c r="K2383" i="1"/>
  <c r="R2383" i="1"/>
  <c r="K2384" i="1"/>
  <c r="R2384" i="1"/>
  <c r="K2385" i="1"/>
  <c r="R2385" i="1"/>
  <c r="K2386" i="1"/>
  <c r="R2386" i="1"/>
  <c r="K2387" i="1"/>
  <c r="R2387" i="1"/>
  <c r="K2388" i="1"/>
  <c r="R2388" i="1"/>
  <c r="K2389" i="1"/>
  <c r="R2389" i="1"/>
  <c r="K2390" i="1"/>
  <c r="R2390" i="1"/>
  <c r="K2391" i="1"/>
  <c r="R2391" i="1"/>
  <c r="K2392" i="1"/>
  <c r="R2392" i="1"/>
  <c r="K2393" i="1"/>
  <c r="R2393" i="1"/>
  <c r="K2394" i="1"/>
  <c r="R2394" i="1"/>
  <c r="K2395" i="1"/>
  <c r="R2395" i="1"/>
  <c r="K2396" i="1"/>
  <c r="R2396" i="1"/>
  <c r="K2397" i="1"/>
  <c r="R2397" i="1"/>
  <c r="K2398" i="1"/>
  <c r="R2398" i="1"/>
  <c r="K2399" i="1"/>
  <c r="R2399" i="1"/>
  <c r="K2400" i="1"/>
  <c r="R2400" i="1"/>
  <c r="K2401" i="1"/>
  <c r="R2401" i="1"/>
  <c r="K2402" i="1"/>
  <c r="R2402" i="1"/>
  <c r="K2403" i="1"/>
  <c r="R2403" i="1"/>
  <c r="K2404" i="1"/>
  <c r="R2404" i="1"/>
  <c r="K2405" i="1"/>
  <c r="R2405" i="1"/>
  <c r="K2406" i="1"/>
  <c r="R2406" i="1"/>
  <c r="K2407" i="1"/>
  <c r="R2407" i="1"/>
  <c r="K2408" i="1"/>
  <c r="R2408" i="1"/>
  <c r="K2409" i="1"/>
  <c r="R2409" i="1"/>
  <c r="K2410" i="1"/>
  <c r="R2410" i="1"/>
  <c r="K2411" i="1"/>
  <c r="R2411" i="1"/>
  <c r="K2412" i="1"/>
  <c r="R2412" i="1"/>
  <c r="K2413" i="1"/>
  <c r="R2413" i="1"/>
  <c r="K2414" i="1"/>
  <c r="R2414" i="1"/>
  <c r="K2415" i="1"/>
  <c r="R2415" i="1"/>
  <c r="K2416" i="1"/>
  <c r="R2416" i="1"/>
  <c r="K2417" i="1"/>
  <c r="R2417" i="1"/>
  <c r="K2418" i="1"/>
  <c r="R2418" i="1"/>
  <c r="K2419" i="1"/>
  <c r="R2419" i="1"/>
  <c r="K2420" i="1"/>
  <c r="R2420" i="1"/>
  <c r="K2421" i="1"/>
  <c r="R2421" i="1"/>
  <c r="K2422" i="1"/>
  <c r="R2422" i="1"/>
  <c r="K2423" i="1"/>
  <c r="R2423" i="1"/>
  <c r="K2424" i="1"/>
  <c r="R2424" i="1"/>
  <c r="K2425" i="1"/>
  <c r="R2425" i="1"/>
  <c r="K2426" i="1"/>
  <c r="R2426" i="1"/>
  <c r="K2427" i="1"/>
  <c r="R2427" i="1"/>
  <c r="K2428" i="1"/>
  <c r="R2428" i="1"/>
  <c r="K2429" i="1"/>
  <c r="R2429" i="1"/>
  <c r="K2430" i="1"/>
  <c r="R2430" i="1"/>
  <c r="K2431" i="1"/>
  <c r="R2431" i="1"/>
  <c r="K2432" i="1"/>
  <c r="R2432" i="1"/>
  <c r="K2433" i="1"/>
  <c r="R2433" i="1"/>
  <c r="K2434" i="1"/>
  <c r="R2434" i="1"/>
  <c r="K2435" i="1"/>
  <c r="R2435" i="1"/>
  <c r="K2436" i="1"/>
  <c r="R2436" i="1"/>
  <c r="K2437" i="1"/>
  <c r="R2437" i="1"/>
  <c r="K2438" i="1"/>
  <c r="R2438" i="1"/>
  <c r="K2439" i="1"/>
  <c r="R2439" i="1"/>
  <c r="K2440" i="1"/>
  <c r="R2440" i="1"/>
  <c r="K2441" i="1"/>
  <c r="R2441" i="1"/>
  <c r="K2442" i="1"/>
  <c r="R2442" i="1"/>
  <c r="K2443" i="1"/>
  <c r="R2443" i="1"/>
  <c r="K2444" i="1"/>
  <c r="R2444" i="1"/>
  <c r="K2445" i="1"/>
  <c r="R2445" i="1"/>
  <c r="K2446" i="1"/>
  <c r="R2446" i="1"/>
  <c r="K2447" i="1"/>
  <c r="R2447" i="1"/>
  <c r="K2448" i="1"/>
  <c r="R2448" i="1"/>
  <c r="K2449" i="1"/>
  <c r="R2449" i="1"/>
  <c r="K2450" i="1"/>
  <c r="R2450" i="1"/>
  <c r="K2451" i="1"/>
  <c r="R2451" i="1"/>
  <c r="K2452" i="1"/>
  <c r="R2452" i="1"/>
  <c r="K2453" i="1"/>
  <c r="R2453" i="1"/>
  <c r="K2454" i="1"/>
  <c r="R2454" i="1"/>
  <c r="K2455" i="1"/>
  <c r="R2455" i="1"/>
  <c r="K2456" i="1"/>
  <c r="R2456" i="1"/>
  <c r="K2457" i="1"/>
  <c r="R2457" i="1"/>
  <c r="K2458" i="1"/>
  <c r="R2458" i="1"/>
  <c r="K2459" i="1"/>
  <c r="R2459" i="1"/>
  <c r="K2460" i="1"/>
  <c r="R2460" i="1"/>
  <c r="K2461" i="1"/>
  <c r="R2461" i="1"/>
  <c r="K2462" i="1"/>
  <c r="R2462" i="1"/>
  <c r="K2463" i="1"/>
  <c r="R2463" i="1"/>
  <c r="K2464" i="1"/>
  <c r="R2464" i="1"/>
  <c r="K2465" i="1"/>
  <c r="R2465" i="1"/>
  <c r="K2466" i="1"/>
  <c r="R2466" i="1"/>
  <c r="K2467" i="1"/>
  <c r="R2467" i="1"/>
  <c r="K2468" i="1"/>
  <c r="R2468" i="1"/>
  <c r="K2469" i="1"/>
  <c r="R2469" i="1"/>
  <c r="K2470" i="1"/>
  <c r="R2470" i="1"/>
  <c r="K2471" i="1"/>
  <c r="R2471" i="1"/>
  <c r="K2472" i="1"/>
  <c r="R2472" i="1"/>
  <c r="K2473" i="1"/>
  <c r="R2473" i="1"/>
  <c r="K2474" i="1"/>
  <c r="R2474" i="1"/>
  <c r="K2475" i="1"/>
  <c r="R2475" i="1"/>
  <c r="K2476" i="1"/>
  <c r="R2476" i="1"/>
  <c r="K2477" i="1"/>
  <c r="R2477" i="1"/>
  <c r="K2478" i="1"/>
  <c r="R2478" i="1"/>
  <c r="K2479" i="1"/>
  <c r="R2479" i="1"/>
  <c r="K2480" i="1"/>
  <c r="R2480" i="1"/>
  <c r="K2481" i="1"/>
  <c r="R2481" i="1"/>
  <c r="K2482" i="1"/>
  <c r="R2482" i="1"/>
  <c r="K2483" i="1"/>
  <c r="R2483" i="1"/>
  <c r="K2484" i="1"/>
  <c r="R2484" i="1"/>
  <c r="K2485" i="1"/>
  <c r="R2485" i="1"/>
  <c r="K2486" i="1"/>
  <c r="R2486" i="1"/>
  <c r="K2487" i="1"/>
  <c r="R2487" i="1"/>
  <c r="K2488" i="1"/>
  <c r="R2488" i="1"/>
  <c r="K2489" i="1"/>
  <c r="R2489" i="1"/>
  <c r="K2490" i="1"/>
  <c r="R2490" i="1"/>
  <c r="K2491" i="1"/>
  <c r="R2491" i="1"/>
  <c r="K2492" i="1"/>
  <c r="R2492" i="1"/>
  <c r="K2493" i="1"/>
  <c r="R2493" i="1"/>
  <c r="K2494" i="1"/>
  <c r="R2494" i="1"/>
  <c r="K2495" i="1"/>
  <c r="R2495" i="1"/>
  <c r="K2496" i="1"/>
  <c r="R2496" i="1"/>
  <c r="K2497" i="1"/>
  <c r="R2497" i="1"/>
  <c r="K2498" i="1"/>
  <c r="R2498" i="1"/>
  <c r="K2499" i="1"/>
  <c r="R2499" i="1"/>
  <c r="K2500" i="1"/>
  <c r="R2500" i="1"/>
  <c r="K2501" i="1"/>
  <c r="R2501" i="1"/>
  <c r="K2502" i="1"/>
  <c r="R2502" i="1"/>
  <c r="K2503" i="1"/>
  <c r="R2503" i="1"/>
  <c r="K2504" i="1"/>
  <c r="R2504" i="1"/>
  <c r="K2505" i="1"/>
  <c r="R2505" i="1"/>
  <c r="K2506" i="1"/>
  <c r="R2506" i="1"/>
  <c r="K2507" i="1"/>
  <c r="R2507" i="1"/>
  <c r="K2508" i="1"/>
  <c r="R2508" i="1"/>
  <c r="K2509" i="1"/>
  <c r="R2509" i="1"/>
  <c r="K2510" i="1"/>
  <c r="R2510" i="1"/>
  <c r="K2511" i="1"/>
  <c r="R2511" i="1"/>
  <c r="K2512" i="1"/>
  <c r="R2512" i="1"/>
  <c r="K2513" i="1"/>
  <c r="R2513" i="1"/>
  <c r="K2514" i="1"/>
  <c r="R2514" i="1"/>
  <c r="K2515" i="1"/>
  <c r="R2515" i="1"/>
  <c r="K2516" i="1"/>
  <c r="R2516" i="1"/>
  <c r="K2517" i="1"/>
  <c r="R2517" i="1"/>
  <c r="K2518" i="1"/>
  <c r="R2518" i="1"/>
  <c r="K2519" i="1"/>
  <c r="R2519" i="1"/>
  <c r="K2520" i="1"/>
  <c r="R2520" i="1"/>
  <c r="K2521" i="1"/>
  <c r="R2521" i="1"/>
  <c r="K2522" i="1"/>
  <c r="R2522" i="1"/>
  <c r="K2523" i="1"/>
  <c r="R2523" i="1"/>
  <c r="K2524" i="1"/>
  <c r="R2524" i="1"/>
  <c r="K2525" i="1"/>
  <c r="R2525" i="1"/>
  <c r="K2526" i="1"/>
  <c r="R2526" i="1"/>
  <c r="K2527" i="1"/>
  <c r="R2527" i="1"/>
  <c r="K2528" i="1"/>
  <c r="R2528" i="1"/>
  <c r="K2529" i="1"/>
  <c r="R2529" i="1"/>
  <c r="K2530" i="1"/>
  <c r="R2530" i="1"/>
  <c r="K2531" i="1"/>
  <c r="R2531" i="1"/>
  <c r="K2532" i="1"/>
  <c r="R2532" i="1"/>
  <c r="K2533" i="1"/>
  <c r="R2533" i="1"/>
  <c r="K2534" i="1"/>
  <c r="R2534" i="1"/>
  <c r="K2535" i="1"/>
  <c r="R2535" i="1"/>
  <c r="K2536" i="1"/>
  <c r="R2536" i="1"/>
  <c r="K2537" i="1"/>
  <c r="R2537" i="1"/>
  <c r="K2538" i="1"/>
  <c r="R2538" i="1"/>
  <c r="K2539" i="1"/>
  <c r="R2539" i="1"/>
  <c r="K2540" i="1"/>
  <c r="R2540" i="1"/>
  <c r="K2541" i="1"/>
  <c r="R2541" i="1"/>
  <c r="K2542" i="1"/>
  <c r="R2542" i="1"/>
  <c r="K2543" i="1"/>
  <c r="R2543" i="1"/>
  <c r="K2544" i="1"/>
  <c r="R2544" i="1"/>
  <c r="K2545" i="1"/>
  <c r="R2545" i="1"/>
  <c r="K2546" i="1"/>
  <c r="R2546" i="1"/>
  <c r="K2547" i="1"/>
  <c r="R2547" i="1"/>
  <c r="K2548" i="1"/>
  <c r="R2548" i="1"/>
  <c r="K2549" i="1"/>
  <c r="R2549" i="1"/>
  <c r="K2550" i="1"/>
  <c r="R2550" i="1"/>
  <c r="K2551" i="1"/>
  <c r="R2551" i="1"/>
  <c r="K2552" i="1"/>
  <c r="R2552" i="1"/>
  <c r="K2553" i="1"/>
  <c r="R2553" i="1"/>
  <c r="K2554" i="1"/>
  <c r="R2554" i="1"/>
  <c r="K2555" i="1"/>
  <c r="R2555" i="1"/>
  <c r="K2556" i="1"/>
  <c r="R2556" i="1"/>
  <c r="K2557" i="1"/>
  <c r="R2557" i="1"/>
  <c r="K2558" i="1"/>
  <c r="R2558" i="1"/>
  <c r="K2559" i="1"/>
  <c r="R2559" i="1"/>
  <c r="K2560" i="1"/>
  <c r="R2560" i="1"/>
  <c r="K2561" i="1"/>
  <c r="R2561" i="1"/>
  <c r="K2562" i="1"/>
  <c r="R2562" i="1"/>
  <c r="K2563" i="1"/>
  <c r="R2563" i="1"/>
  <c r="K2564" i="1"/>
  <c r="R2564" i="1"/>
  <c r="K2565" i="1"/>
  <c r="R2565" i="1"/>
  <c r="K2566" i="1"/>
  <c r="R2566" i="1"/>
  <c r="K2567" i="1"/>
  <c r="R2567" i="1"/>
  <c r="K2568" i="1"/>
  <c r="R2568" i="1"/>
  <c r="K2569" i="1"/>
  <c r="R2569" i="1"/>
  <c r="K2570" i="1"/>
  <c r="R2570" i="1"/>
  <c r="K2571" i="1"/>
  <c r="R2571" i="1"/>
  <c r="K2572" i="1"/>
  <c r="R2572" i="1"/>
  <c r="K2573" i="1"/>
  <c r="R2573" i="1"/>
  <c r="K2574" i="1"/>
  <c r="R2574" i="1"/>
  <c r="K2575" i="1"/>
  <c r="R2575" i="1"/>
  <c r="K2576" i="1"/>
  <c r="R2576" i="1"/>
  <c r="K2577" i="1"/>
  <c r="R2577" i="1"/>
  <c r="K2578" i="1"/>
  <c r="R2578" i="1"/>
  <c r="K2579" i="1"/>
  <c r="R2579" i="1"/>
  <c r="K2580" i="1"/>
  <c r="R2580" i="1"/>
  <c r="K2581" i="1"/>
  <c r="R2581" i="1"/>
  <c r="K2582" i="1"/>
  <c r="R2582" i="1"/>
  <c r="K2583" i="1"/>
  <c r="R2583" i="1"/>
  <c r="K2584" i="1"/>
  <c r="R2584" i="1"/>
  <c r="K2585" i="1"/>
  <c r="R2585" i="1"/>
  <c r="K2586" i="1"/>
  <c r="R2586" i="1"/>
  <c r="K2587" i="1"/>
  <c r="R2587" i="1"/>
  <c r="K2588" i="1"/>
  <c r="R2588" i="1"/>
  <c r="K2589" i="1"/>
  <c r="R2589" i="1"/>
  <c r="K2590" i="1"/>
  <c r="R2590" i="1"/>
  <c r="K2591" i="1"/>
  <c r="R2591" i="1"/>
  <c r="K2592" i="1"/>
  <c r="R2592" i="1"/>
  <c r="K2593" i="1"/>
  <c r="R2593" i="1"/>
  <c r="K2594" i="1"/>
  <c r="R2594" i="1"/>
  <c r="K2595" i="1"/>
  <c r="R2595" i="1"/>
  <c r="K2596" i="1"/>
  <c r="R2596" i="1"/>
  <c r="K2597" i="1"/>
  <c r="R2597" i="1"/>
  <c r="K2598" i="1"/>
  <c r="R2598" i="1"/>
  <c r="K2599" i="1"/>
  <c r="R2599" i="1"/>
  <c r="K2600" i="1"/>
  <c r="R2600" i="1"/>
  <c r="K2601" i="1"/>
  <c r="R2601" i="1"/>
  <c r="K2602" i="1"/>
  <c r="R2602" i="1"/>
  <c r="K2603" i="1"/>
  <c r="R2603" i="1"/>
  <c r="K2604" i="1"/>
  <c r="R2604" i="1"/>
  <c r="K2605" i="1"/>
  <c r="R2605" i="1"/>
  <c r="K2606" i="1"/>
  <c r="R2606" i="1"/>
  <c r="K2607" i="1"/>
  <c r="R2607" i="1"/>
  <c r="K2608" i="1"/>
  <c r="R2608" i="1"/>
  <c r="K2609" i="1"/>
  <c r="R2609" i="1"/>
  <c r="K2610" i="1"/>
  <c r="R2610" i="1"/>
  <c r="K2611" i="1"/>
  <c r="R2611" i="1"/>
  <c r="K2612" i="1"/>
  <c r="R2612" i="1"/>
  <c r="K2613" i="1"/>
  <c r="R2613" i="1"/>
  <c r="K2614" i="1"/>
  <c r="R2614" i="1"/>
  <c r="K2615" i="1"/>
  <c r="R2615" i="1"/>
  <c r="K2616" i="1"/>
  <c r="R2616" i="1"/>
  <c r="K2617" i="1"/>
  <c r="R2617" i="1"/>
  <c r="K2618" i="1"/>
  <c r="R2618" i="1"/>
  <c r="K2619" i="1"/>
  <c r="R2619" i="1"/>
  <c r="K2620" i="1"/>
  <c r="R2620" i="1"/>
  <c r="K2621" i="1"/>
  <c r="R2621" i="1"/>
  <c r="K2622" i="1"/>
  <c r="R2622" i="1"/>
  <c r="K2623" i="1"/>
  <c r="R2623" i="1"/>
  <c r="K2624" i="1"/>
  <c r="R2624" i="1"/>
  <c r="K2625" i="1"/>
  <c r="R2625" i="1"/>
  <c r="K2626" i="1"/>
  <c r="R2626" i="1"/>
  <c r="K2627" i="1"/>
  <c r="R2627" i="1"/>
  <c r="K2628" i="1"/>
  <c r="R2628" i="1"/>
  <c r="K2629" i="1"/>
  <c r="R2629" i="1"/>
  <c r="K2630" i="1"/>
  <c r="R2630" i="1"/>
  <c r="K2631" i="1"/>
  <c r="R2631" i="1"/>
  <c r="K2632" i="1"/>
  <c r="R2632" i="1"/>
  <c r="K2633" i="1"/>
  <c r="R2633" i="1"/>
  <c r="K2634" i="1"/>
  <c r="R2634" i="1"/>
  <c r="K2635" i="1"/>
  <c r="R2635" i="1"/>
  <c r="K2636" i="1"/>
  <c r="R2636" i="1"/>
  <c r="K2637" i="1"/>
  <c r="R2637" i="1"/>
  <c r="K2638" i="1"/>
  <c r="R2638" i="1"/>
  <c r="K2639" i="1"/>
  <c r="R2639" i="1"/>
  <c r="K2640" i="1"/>
  <c r="R2640" i="1"/>
  <c r="K2641" i="1"/>
  <c r="R2641" i="1"/>
  <c r="K2642" i="1"/>
  <c r="R2642" i="1"/>
  <c r="K2643" i="1"/>
  <c r="R2643" i="1"/>
  <c r="K2644" i="1"/>
  <c r="R2644" i="1"/>
  <c r="K2645" i="1"/>
  <c r="R2645" i="1"/>
  <c r="K2646" i="1"/>
  <c r="R2646" i="1"/>
  <c r="K2647" i="1"/>
  <c r="R2647" i="1"/>
  <c r="K2648" i="1"/>
  <c r="R2648" i="1"/>
  <c r="K2649" i="1"/>
  <c r="R2649" i="1"/>
  <c r="K2650" i="1"/>
  <c r="R2650" i="1"/>
  <c r="K2651" i="1"/>
  <c r="R2651" i="1"/>
  <c r="K2652" i="1"/>
  <c r="R2652" i="1"/>
  <c r="K2653" i="1"/>
  <c r="R2653" i="1"/>
  <c r="K2654" i="1"/>
  <c r="R2654" i="1"/>
  <c r="K2655" i="1"/>
  <c r="R2655" i="1"/>
  <c r="K2656" i="1"/>
  <c r="R2656" i="1"/>
  <c r="K2657" i="1"/>
  <c r="R2657" i="1"/>
  <c r="K2658" i="1"/>
  <c r="R2658" i="1"/>
  <c r="K2659" i="1"/>
  <c r="R2659" i="1"/>
  <c r="K2660" i="1"/>
  <c r="R2660" i="1"/>
  <c r="K2661" i="1"/>
  <c r="R2661" i="1"/>
  <c r="K2662" i="1"/>
  <c r="R2662" i="1"/>
  <c r="K2663" i="1"/>
  <c r="R2663" i="1"/>
  <c r="K2664" i="1"/>
  <c r="R2664" i="1"/>
  <c r="K2665" i="1"/>
  <c r="R2665" i="1"/>
  <c r="K2666" i="1"/>
  <c r="R2666" i="1"/>
  <c r="K2667" i="1"/>
  <c r="R2667" i="1"/>
  <c r="K2668" i="1"/>
  <c r="R2668" i="1"/>
  <c r="K2669" i="1"/>
  <c r="R2669" i="1"/>
  <c r="K2670" i="1"/>
  <c r="R2670" i="1"/>
  <c r="K2671" i="1"/>
  <c r="R2671" i="1"/>
  <c r="K2672" i="1"/>
  <c r="R2672" i="1"/>
  <c r="K2673" i="1"/>
  <c r="R2673" i="1"/>
  <c r="K2674" i="1"/>
  <c r="R2674" i="1"/>
  <c r="K2675" i="1"/>
  <c r="R2675" i="1"/>
  <c r="K2676" i="1"/>
  <c r="R2676" i="1"/>
  <c r="K2677" i="1"/>
  <c r="R2677" i="1"/>
  <c r="K2678" i="1"/>
  <c r="R2678" i="1"/>
  <c r="K2679" i="1"/>
  <c r="R2679" i="1"/>
  <c r="K2680" i="1"/>
  <c r="R2680" i="1"/>
  <c r="K2681" i="1"/>
  <c r="R2681" i="1"/>
  <c r="K2682" i="1"/>
  <c r="R2682" i="1"/>
  <c r="K2683" i="1"/>
  <c r="R2683" i="1"/>
  <c r="K2684" i="1"/>
  <c r="R2684" i="1"/>
  <c r="K2685" i="1"/>
  <c r="R2685" i="1"/>
  <c r="K2686" i="1"/>
  <c r="R2686" i="1"/>
  <c r="K2687" i="1"/>
  <c r="R2687" i="1"/>
  <c r="K2688" i="1"/>
  <c r="R2688" i="1"/>
  <c r="K2689" i="1"/>
  <c r="R2689" i="1"/>
  <c r="K2690" i="1"/>
  <c r="R2690" i="1"/>
  <c r="K2691" i="1"/>
  <c r="R2691" i="1"/>
  <c r="K2692" i="1"/>
  <c r="R2692" i="1"/>
  <c r="K2693" i="1"/>
  <c r="R2693" i="1"/>
  <c r="K2694" i="1"/>
  <c r="R2694" i="1"/>
  <c r="K2695" i="1"/>
  <c r="R2695" i="1"/>
  <c r="K2696" i="1"/>
  <c r="R2696" i="1"/>
  <c r="K2697" i="1"/>
  <c r="R2697" i="1"/>
  <c r="K2698" i="1"/>
  <c r="R2698" i="1"/>
  <c r="K2699" i="1"/>
  <c r="R2699" i="1"/>
  <c r="K2700" i="1"/>
  <c r="R2700" i="1"/>
  <c r="K2701" i="1"/>
  <c r="R2701" i="1"/>
  <c r="K2702" i="1"/>
  <c r="R2702" i="1"/>
  <c r="K2703" i="1"/>
  <c r="R2703" i="1"/>
  <c r="K2704" i="1"/>
  <c r="R2704" i="1"/>
  <c r="K2705" i="1"/>
  <c r="R2705" i="1"/>
  <c r="K2706" i="1"/>
  <c r="R2706" i="1"/>
  <c r="K2707" i="1"/>
  <c r="R2707" i="1"/>
  <c r="K2708" i="1"/>
  <c r="R2708" i="1"/>
  <c r="K2709" i="1"/>
  <c r="R2709" i="1"/>
  <c r="K2710" i="1"/>
  <c r="R2710" i="1"/>
  <c r="K2711" i="1"/>
  <c r="R2711" i="1"/>
  <c r="K2712" i="1"/>
  <c r="R2712" i="1"/>
  <c r="K2713" i="1"/>
  <c r="R2713" i="1"/>
  <c r="K2714" i="1"/>
  <c r="R2714" i="1"/>
  <c r="K2715" i="1"/>
  <c r="R2715" i="1"/>
  <c r="K2716" i="1"/>
  <c r="R2716" i="1"/>
  <c r="K2717" i="1"/>
  <c r="R2717" i="1"/>
  <c r="K2718" i="1"/>
  <c r="R2718" i="1"/>
  <c r="K2719" i="1"/>
  <c r="R2719" i="1"/>
  <c r="K2720" i="1"/>
  <c r="R2720" i="1"/>
  <c r="K2721" i="1"/>
  <c r="R2721" i="1"/>
  <c r="K2722" i="1"/>
  <c r="R2722" i="1"/>
  <c r="K2723" i="1"/>
  <c r="R2723" i="1"/>
  <c r="K2724" i="1"/>
  <c r="R2724" i="1"/>
  <c r="K2725" i="1"/>
  <c r="R2725" i="1"/>
  <c r="K2726" i="1"/>
  <c r="R2726" i="1"/>
  <c r="K2727" i="1"/>
  <c r="R2727" i="1"/>
  <c r="K2728" i="1"/>
  <c r="R2728" i="1"/>
  <c r="K2729" i="1"/>
  <c r="R2729" i="1"/>
  <c r="K2730" i="1"/>
  <c r="R2730" i="1"/>
  <c r="K2731" i="1"/>
  <c r="R2731" i="1"/>
  <c r="K2732" i="1"/>
  <c r="R2732" i="1"/>
  <c r="K2733" i="1"/>
  <c r="R2733" i="1"/>
  <c r="K2734" i="1"/>
  <c r="R2734" i="1"/>
  <c r="K2735" i="1"/>
  <c r="R2735" i="1"/>
  <c r="K2736" i="1"/>
  <c r="R2736" i="1"/>
  <c r="K2737" i="1"/>
  <c r="R2737" i="1"/>
  <c r="K2738" i="1"/>
  <c r="R2738" i="1"/>
  <c r="K2739" i="1"/>
  <c r="R2739" i="1"/>
  <c r="K2740" i="1"/>
  <c r="R2740" i="1"/>
  <c r="K2741" i="1"/>
  <c r="R2741" i="1"/>
  <c r="K2742" i="1"/>
  <c r="R2742" i="1"/>
  <c r="K2743" i="1"/>
  <c r="R2743" i="1"/>
  <c r="K2744" i="1"/>
  <c r="R2744" i="1"/>
  <c r="K2745" i="1"/>
  <c r="R2745" i="1"/>
  <c r="K2746" i="1"/>
  <c r="R2746" i="1"/>
  <c r="K2747" i="1"/>
  <c r="R2747" i="1"/>
  <c r="K2748" i="1"/>
  <c r="R2748" i="1"/>
  <c r="K2749" i="1"/>
  <c r="R2749" i="1"/>
  <c r="K2750" i="1"/>
  <c r="R2750" i="1"/>
  <c r="K2751" i="1"/>
  <c r="R2751" i="1"/>
  <c r="K2752" i="1"/>
  <c r="R2752" i="1"/>
  <c r="K2753" i="1"/>
  <c r="R2753" i="1"/>
  <c r="K2754" i="1"/>
  <c r="R2754" i="1"/>
  <c r="K2755" i="1"/>
  <c r="R2755" i="1"/>
  <c r="K2756" i="1"/>
  <c r="R2756" i="1"/>
  <c r="K2757" i="1"/>
  <c r="R2757" i="1"/>
  <c r="K2758" i="1"/>
  <c r="R2758" i="1"/>
  <c r="K2759" i="1"/>
  <c r="R2759" i="1"/>
  <c r="K2760" i="1"/>
  <c r="R2760" i="1"/>
  <c r="K2761" i="1"/>
  <c r="R2761" i="1"/>
  <c r="K2762" i="1"/>
  <c r="R2762" i="1"/>
  <c r="K2763" i="1"/>
  <c r="R2763" i="1"/>
  <c r="K2764" i="1"/>
  <c r="R2764" i="1"/>
  <c r="K2765" i="1"/>
  <c r="R2765" i="1"/>
  <c r="K2766" i="1"/>
  <c r="R2766" i="1"/>
  <c r="K2767" i="1"/>
  <c r="R2767" i="1"/>
  <c r="K2768" i="1"/>
  <c r="R2768" i="1"/>
  <c r="K2769" i="1"/>
  <c r="R2769" i="1"/>
  <c r="K2770" i="1"/>
  <c r="R2770" i="1"/>
  <c r="K2771" i="1"/>
  <c r="R2771" i="1"/>
  <c r="K2772" i="1"/>
  <c r="R2772" i="1"/>
  <c r="K2773" i="1"/>
  <c r="R2773" i="1"/>
  <c r="K2774" i="1"/>
  <c r="R2774" i="1"/>
  <c r="K2775" i="1"/>
  <c r="R2775" i="1"/>
  <c r="K2776" i="1"/>
  <c r="R2776" i="1"/>
  <c r="K2777" i="1"/>
  <c r="R2777" i="1"/>
  <c r="K2778" i="1"/>
  <c r="R2778" i="1"/>
  <c r="K2779" i="1"/>
  <c r="R2779" i="1"/>
  <c r="K2780" i="1"/>
  <c r="R2780" i="1"/>
  <c r="K2781" i="1"/>
  <c r="R2781" i="1"/>
  <c r="K2782" i="1"/>
  <c r="R2782" i="1"/>
  <c r="K2783" i="1"/>
  <c r="R2783" i="1"/>
  <c r="K2784" i="1"/>
  <c r="R2784" i="1"/>
  <c r="K2785" i="1"/>
  <c r="R2785" i="1"/>
  <c r="K2786" i="1"/>
  <c r="R2786" i="1"/>
  <c r="K2787" i="1"/>
  <c r="R2787" i="1"/>
  <c r="K2788" i="1"/>
  <c r="R2788" i="1"/>
  <c r="K2789" i="1"/>
  <c r="R2789" i="1"/>
  <c r="K2790" i="1"/>
  <c r="R2790" i="1"/>
  <c r="K2791" i="1"/>
  <c r="R2791" i="1"/>
  <c r="K2792" i="1"/>
  <c r="R2792" i="1"/>
  <c r="K2793" i="1"/>
  <c r="R2793" i="1"/>
  <c r="K2794" i="1"/>
  <c r="R2794" i="1"/>
  <c r="K2795" i="1"/>
  <c r="R2795" i="1"/>
  <c r="K2796" i="1"/>
  <c r="R2796" i="1"/>
  <c r="K2797" i="1"/>
  <c r="R2797" i="1"/>
  <c r="K2798" i="1"/>
  <c r="R2798" i="1"/>
  <c r="K2799" i="1"/>
  <c r="R2799" i="1"/>
  <c r="K2800" i="1"/>
  <c r="R2800" i="1"/>
  <c r="K2801" i="1"/>
  <c r="R2801" i="1"/>
  <c r="K2802" i="1"/>
  <c r="R2802" i="1"/>
  <c r="K2803" i="1"/>
  <c r="R2803" i="1"/>
  <c r="K2804" i="1"/>
  <c r="R2804" i="1"/>
  <c r="K2805" i="1"/>
  <c r="R2805" i="1"/>
  <c r="K2806" i="1"/>
  <c r="R2806" i="1"/>
  <c r="K2807" i="1"/>
  <c r="R2807" i="1"/>
  <c r="K2808" i="1"/>
  <c r="R2808" i="1"/>
  <c r="K2809" i="1"/>
  <c r="R2809" i="1"/>
  <c r="K2810" i="1"/>
  <c r="R2810" i="1"/>
  <c r="K2811" i="1"/>
  <c r="R2811" i="1"/>
  <c r="K2812" i="1"/>
  <c r="R2812" i="1"/>
  <c r="K2813" i="1"/>
  <c r="R2813" i="1"/>
  <c r="K2814" i="1"/>
  <c r="R2814" i="1"/>
  <c r="K2815" i="1"/>
  <c r="R2815" i="1"/>
  <c r="K2816" i="1"/>
  <c r="R2816" i="1"/>
  <c r="K2817" i="1"/>
  <c r="R2817" i="1"/>
  <c r="K2818" i="1"/>
  <c r="R2818" i="1"/>
  <c r="K2819" i="1"/>
  <c r="R2819" i="1"/>
  <c r="K2820" i="1"/>
  <c r="R2820" i="1"/>
  <c r="K2821" i="1"/>
  <c r="R2821" i="1"/>
  <c r="K2822" i="1"/>
  <c r="R2822" i="1"/>
  <c r="K2823" i="1"/>
  <c r="R2823" i="1"/>
  <c r="K2824" i="1"/>
  <c r="R2824" i="1"/>
  <c r="K2825" i="1"/>
  <c r="R2825" i="1"/>
  <c r="K2826" i="1"/>
  <c r="R2826" i="1"/>
  <c r="K2827" i="1"/>
  <c r="R2827" i="1"/>
  <c r="K2828" i="1"/>
  <c r="R2828" i="1"/>
  <c r="K2829" i="1"/>
  <c r="R2829" i="1"/>
  <c r="K2830" i="1"/>
  <c r="R2830" i="1"/>
  <c r="K2831" i="1"/>
  <c r="R2831" i="1"/>
  <c r="K2832" i="1"/>
  <c r="R2832" i="1"/>
  <c r="K2833" i="1"/>
  <c r="R2833" i="1"/>
  <c r="K2834" i="1"/>
  <c r="R2834" i="1"/>
  <c r="K2835" i="1"/>
  <c r="R2835" i="1"/>
  <c r="K2836" i="1"/>
  <c r="R2836" i="1"/>
  <c r="K2837" i="1"/>
  <c r="R2837" i="1"/>
  <c r="K2838" i="1"/>
  <c r="R2838" i="1"/>
  <c r="K2839" i="1"/>
  <c r="R2839" i="1"/>
  <c r="K2840" i="1"/>
  <c r="R2840" i="1"/>
  <c r="K2841" i="1"/>
  <c r="R2841" i="1"/>
  <c r="K2842" i="1"/>
  <c r="R2842" i="1"/>
  <c r="K2843" i="1"/>
  <c r="R2843" i="1"/>
  <c r="K2844" i="1"/>
  <c r="R2844" i="1"/>
  <c r="K2845" i="1"/>
  <c r="R2845" i="1"/>
  <c r="K2846" i="1"/>
  <c r="R2846" i="1"/>
  <c r="K2847" i="1"/>
  <c r="R2847" i="1"/>
  <c r="K2848" i="1"/>
  <c r="R2848" i="1"/>
  <c r="K2849" i="1"/>
  <c r="R2849" i="1"/>
  <c r="K2850" i="1"/>
  <c r="R2850" i="1"/>
  <c r="K2851" i="1"/>
  <c r="R2851" i="1"/>
  <c r="K2852" i="1"/>
  <c r="R2852" i="1"/>
  <c r="K2853" i="1"/>
  <c r="R2853" i="1"/>
  <c r="K2854" i="1"/>
  <c r="R2854" i="1"/>
  <c r="K2855" i="1"/>
  <c r="R2855" i="1"/>
  <c r="K2856" i="1"/>
  <c r="R2856" i="1"/>
  <c r="K2857" i="1"/>
  <c r="R2857" i="1"/>
  <c r="K2858" i="1"/>
  <c r="R2858" i="1"/>
  <c r="K2859" i="1"/>
  <c r="R2859" i="1"/>
  <c r="K2860" i="1"/>
  <c r="R2860" i="1"/>
  <c r="K2861" i="1"/>
  <c r="R2861" i="1"/>
  <c r="K2862" i="1"/>
  <c r="R2862" i="1"/>
  <c r="K2863" i="1"/>
  <c r="R2863" i="1"/>
  <c r="K2864" i="1"/>
  <c r="R2864" i="1"/>
  <c r="K2865" i="1"/>
  <c r="R2865" i="1"/>
  <c r="K2866" i="1"/>
  <c r="R2866" i="1"/>
  <c r="K2867" i="1"/>
  <c r="R2867" i="1"/>
  <c r="K2868" i="1"/>
  <c r="R2868" i="1"/>
  <c r="K2869" i="1"/>
  <c r="R2869" i="1"/>
  <c r="K2870" i="1"/>
  <c r="R2870" i="1"/>
  <c r="K2871" i="1"/>
  <c r="R2871" i="1"/>
  <c r="K2872" i="1"/>
  <c r="R2872" i="1"/>
  <c r="K2873" i="1"/>
  <c r="R2873" i="1"/>
  <c r="K2874" i="1"/>
  <c r="R2874" i="1"/>
  <c r="K2875" i="1"/>
  <c r="R2875" i="1"/>
  <c r="K2876" i="1"/>
  <c r="R2876" i="1"/>
  <c r="K2877" i="1"/>
  <c r="R2877" i="1"/>
  <c r="K2878" i="1"/>
  <c r="R2878" i="1"/>
  <c r="K2879" i="1"/>
  <c r="R2879" i="1"/>
  <c r="K2880" i="1"/>
  <c r="R2880" i="1"/>
  <c r="K2881" i="1"/>
  <c r="R2881" i="1"/>
  <c r="K2882" i="1"/>
  <c r="R2882" i="1"/>
  <c r="K2883" i="1"/>
  <c r="R2883" i="1"/>
  <c r="K2884" i="1"/>
  <c r="R2884" i="1"/>
  <c r="K2885" i="1"/>
  <c r="R2885" i="1"/>
  <c r="K2886" i="1"/>
  <c r="R2886" i="1"/>
  <c r="K2887" i="1"/>
  <c r="R2887" i="1"/>
  <c r="K2888" i="1"/>
  <c r="R2888" i="1"/>
  <c r="K2889" i="1"/>
  <c r="R2889" i="1"/>
  <c r="K2890" i="1"/>
  <c r="R2890" i="1"/>
  <c r="K2891" i="1"/>
  <c r="R2891" i="1"/>
  <c r="K2892" i="1"/>
  <c r="R2892" i="1"/>
  <c r="K2893" i="1"/>
  <c r="R2893" i="1"/>
  <c r="K2894" i="1"/>
  <c r="R2894" i="1"/>
  <c r="K2895" i="1"/>
  <c r="R2895" i="1"/>
  <c r="K2896" i="1"/>
  <c r="R2896" i="1"/>
  <c r="K2897" i="1"/>
  <c r="R2897" i="1"/>
  <c r="K2898" i="1"/>
  <c r="R2898" i="1"/>
  <c r="K2899" i="1"/>
  <c r="R2899" i="1"/>
  <c r="K2900" i="1"/>
  <c r="R2900" i="1"/>
  <c r="K2901" i="1"/>
  <c r="R2901" i="1"/>
  <c r="K2902" i="1"/>
  <c r="R2902" i="1"/>
  <c r="K2903" i="1"/>
  <c r="R2903" i="1"/>
  <c r="K2904" i="1"/>
  <c r="R2904" i="1"/>
  <c r="K2905" i="1"/>
  <c r="R2905" i="1"/>
  <c r="K2906" i="1"/>
  <c r="R2906" i="1"/>
  <c r="K2907" i="1"/>
  <c r="R2907" i="1"/>
  <c r="K2908" i="1"/>
  <c r="R2908" i="1"/>
  <c r="K2909" i="1"/>
  <c r="R2909" i="1"/>
  <c r="K2910" i="1"/>
  <c r="R2910" i="1"/>
  <c r="K2911" i="1"/>
  <c r="R2911" i="1"/>
  <c r="K2912" i="1"/>
  <c r="R2912" i="1"/>
  <c r="K2913" i="1"/>
  <c r="R2913" i="1"/>
  <c r="K2914" i="1"/>
  <c r="R2914" i="1"/>
  <c r="K2915" i="1"/>
  <c r="R2915" i="1"/>
  <c r="K2916" i="1"/>
  <c r="R2916" i="1"/>
  <c r="K2917" i="1"/>
  <c r="R2917" i="1"/>
  <c r="K2918" i="1"/>
  <c r="R2918" i="1"/>
  <c r="K2919" i="1"/>
  <c r="R2919" i="1"/>
  <c r="K2920" i="1"/>
  <c r="R2920" i="1"/>
  <c r="K2921" i="1"/>
  <c r="R2921" i="1"/>
  <c r="K2922" i="1"/>
  <c r="R2922" i="1"/>
  <c r="K2923" i="1"/>
  <c r="R2923" i="1"/>
  <c r="K2924" i="1"/>
  <c r="R2924" i="1"/>
  <c r="K2925" i="1"/>
  <c r="R2925" i="1"/>
  <c r="K2926" i="1"/>
  <c r="R2926" i="1"/>
  <c r="K2927" i="1"/>
  <c r="R2927" i="1"/>
  <c r="K2928" i="1"/>
  <c r="R2928" i="1"/>
  <c r="K2929" i="1"/>
  <c r="R2929" i="1"/>
  <c r="K2930" i="1"/>
  <c r="R2930" i="1"/>
  <c r="K2931" i="1"/>
  <c r="R2931" i="1"/>
  <c r="K2932" i="1"/>
  <c r="R2932" i="1"/>
  <c r="K2933" i="1"/>
  <c r="R2933" i="1"/>
  <c r="K2934" i="1"/>
  <c r="R2934" i="1"/>
  <c r="K2935" i="1"/>
  <c r="R2935" i="1"/>
  <c r="K2936" i="1"/>
  <c r="R2936" i="1"/>
  <c r="K2937" i="1"/>
  <c r="R2937" i="1"/>
  <c r="K2938" i="1"/>
  <c r="R2938" i="1"/>
  <c r="K2939" i="1"/>
  <c r="R2939" i="1"/>
  <c r="K2940" i="1"/>
  <c r="R2940" i="1"/>
  <c r="K2941" i="1"/>
  <c r="R2941" i="1"/>
  <c r="K2942" i="1"/>
  <c r="R2942" i="1"/>
  <c r="K2943" i="1"/>
  <c r="R2943" i="1"/>
  <c r="K2944" i="1"/>
  <c r="R2944" i="1"/>
  <c r="K2945" i="1"/>
  <c r="R2945" i="1"/>
  <c r="K2946" i="1"/>
  <c r="R2946" i="1"/>
  <c r="K2947" i="1"/>
  <c r="R2947" i="1"/>
  <c r="K2948" i="1"/>
  <c r="R2948" i="1"/>
  <c r="K2949" i="1"/>
  <c r="R2949" i="1"/>
  <c r="K2950" i="1"/>
  <c r="R2950" i="1"/>
  <c r="K2951" i="1"/>
  <c r="R2951" i="1"/>
  <c r="K2952" i="1"/>
  <c r="R2952" i="1"/>
  <c r="K2953" i="1"/>
  <c r="R2953" i="1"/>
  <c r="K2954" i="1"/>
  <c r="R2954" i="1"/>
  <c r="K2955" i="1"/>
  <c r="R2955" i="1"/>
  <c r="K2956" i="1"/>
  <c r="R2956" i="1"/>
  <c r="K2957" i="1"/>
  <c r="R2957" i="1"/>
  <c r="K2958" i="1"/>
  <c r="R2958" i="1"/>
  <c r="K2959" i="1"/>
  <c r="R2959" i="1"/>
  <c r="K2960" i="1"/>
  <c r="R2960" i="1"/>
  <c r="K2961" i="1"/>
  <c r="R2961" i="1"/>
  <c r="K2962" i="1"/>
  <c r="R2962" i="1"/>
  <c r="K2963" i="1"/>
  <c r="R2963" i="1"/>
  <c r="K2964" i="1"/>
  <c r="R2964" i="1"/>
  <c r="K2965" i="1"/>
  <c r="R2965" i="1"/>
  <c r="K2966" i="1"/>
  <c r="R2966" i="1"/>
  <c r="K2967" i="1"/>
  <c r="R2967" i="1"/>
  <c r="K2968" i="1"/>
  <c r="R2968" i="1"/>
  <c r="K2969" i="1"/>
  <c r="R2969" i="1"/>
  <c r="K2970" i="1"/>
  <c r="R2970" i="1"/>
  <c r="K2971" i="1"/>
  <c r="R2971" i="1"/>
  <c r="K2972" i="1"/>
  <c r="R2972" i="1"/>
  <c r="K2973" i="1"/>
  <c r="R2973" i="1"/>
  <c r="K2974" i="1"/>
  <c r="R2974" i="1"/>
  <c r="K2975" i="1"/>
  <c r="R2975" i="1"/>
  <c r="K2976" i="1"/>
  <c r="R2976" i="1"/>
  <c r="K2977" i="1"/>
  <c r="R2977" i="1"/>
  <c r="K2978" i="1"/>
  <c r="R2978" i="1"/>
  <c r="K2979" i="1"/>
  <c r="R2979" i="1"/>
  <c r="K2980" i="1"/>
  <c r="R2980" i="1"/>
  <c r="K2981" i="1"/>
  <c r="R2981" i="1"/>
  <c r="K2982" i="1"/>
  <c r="R2982" i="1"/>
  <c r="K2983" i="1"/>
  <c r="R2983" i="1"/>
  <c r="K2984" i="1"/>
  <c r="R2984" i="1"/>
  <c r="K2985" i="1"/>
  <c r="R2985" i="1"/>
  <c r="K2986" i="1"/>
  <c r="R2986" i="1"/>
  <c r="K2987" i="1"/>
  <c r="R2987" i="1"/>
  <c r="K2988" i="1"/>
  <c r="R2988" i="1"/>
  <c r="K2989" i="1"/>
  <c r="R2989" i="1"/>
  <c r="K2990" i="1"/>
  <c r="R2990" i="1"/>
  <c r="K2991" i="1"/>
  <c r="R2991" i="1"/>
  <c r="K2992" i="1"/>
  <c r="R2992" i="1"/>
  <c r="K2993" i="1"/>
  <c r="R2993" i="1"/>
  <c r="K2994" i="1"/>
  <c r="R2994" i="1"/>
  <c r="K2995" i="1"/>
  <c r="R2995" i="1"/>
  <c r="K2996" i="1"/>
  <c r="R2996" i="1"/>
  <c r="K2997" i="1"/>
  <c r="R2997" i="1"/>
  <c r="K2998" i="1"/>
  <c r="R2998" i="1"/>
  <c r="K2999" i="1"/>
  <c r="R2999" i="1"/>
  <c r="K3000" i="1"/>
  <c r="R3000" i="1"/>
  <c r="K3001" i="1"/>
  <c r="R3001" i="1"/>
  <c r="K3002" i="1"/>
  <c r="R3002" i="1"/>
  <c r="K3003" i="1"/>
  <c r="R3003" i="1"/>
  <c r="K3004" i="1"/>
  <c r="R3004" i="1"/>
  <c r="K3005" i="1"/>
  <c r="R3005" i="1"/>
  <c r="K3006" i="1"/>
  <c r="R3006" i="1"/>
  <c r="K3007" i="1"/>
  <c r="R3007" i="1"/>
  <c r="K3008" i="1"/>
  <c r="R3008" i="1"/>
  <c r="K3009" i="1"/>
  <c r="R3009" i="1"/>
  <c r="K3010" i="1"/>
  <c r="R3010" i="1"/>
  <c r="K3011" i="1"/>
  <c r="R3011" i="1"/>
  <c r="K3012" i="1"/>
  <c r="R3012" i="1"/>
  <c r="K3013" i="1"/>
  <c r="R3013" i="1"/>
  <c r="K3014" i="1"/>
  <c r="R3014" i="1"/>
  <c r="K3015" i="1"/>
  <c r="R3015" i="1"/>
  <c r="K3016" i="1"/>
  <c r="R3016" i="1"/>
  <c r="K3017" i="1"/>
  <c r="R3017" i="1"/>
  <c r="K3018" i="1"/>
  <c r="R3018" i="1"/>
  <c r="K3019" i="1"/>
  <c r="R3019" i="1"/>
  <c r="K3020" i="1"/>
  <c r="R3020" i="1"/>
  <c r="K3021" i="1"/>
  <c r="R3021" i="1"/>
  <c r="K3022" i="1"/>
  <c r="R3022" i="1"/>
  <c r="K3023" i="1"/>
  <c r="R3023" i="1"/>
  <c r="K3024" i="1"/>
  <c r="R3024" i="1"/>
  <c r="K3025" i="1"/>
  <c r="R3025" i="1"/>
  <c r="K3026" i="1"/>
  <c r="R3026" i="1"/>
  <c r="K3027" i="1"/>
  <c r="R3027" i="1"/>
  <c r="K3028" i="1"/>
  <c r="R3028" i="1"/>
  <c r="K3029" i="1"/>
  <c r="R3029" i="1"/>
  <c r="K3030" i="1"/>
  <c r="R3030" i="1"/>
  <c r="K3031" i="1"/>
  <c r="R3031" i="1"/>
  <c r="K3032" i="1"/>
  <c r="R3032" i="1"/>
  <c r="K3033" i="1"/>
  <c r="R3033" i="1"/>
  <c r="K3034" i="1"/>
  <c r="R3034" i="1"/>
  <c r="K3035" i="1"/>
  <c r="R3035" i="1"/>
  <c r="K3036" i="1"/>
  <c r="R3036" i="1"/>
  <c r="K3037" i="1"/>
  <c r="R3037" i="1"/>
  <c r="K3038" i="1"/>
  <c r="R3038" i="1"/>
  <c r="K3039" i="1"/>
  <c r="R3039" i="1"/>
  <c r="K3040" i="1"/>
  <c r="R3040" i="1"/>
  <c r="K3041" i="1"/>
  <c r="R3041" i="1"/>
  <c r="K3042" i="1"/>
  <c r="R3042" i="1"/>
  <c r="K3043" i="1"/>
  <c r="R3043" i="1"/>
  <c r="K3044" i="1"/>
  <c r="R3044" i="1"/>
  <c r="K3045" i="1"/>
  <c r="R3045" i="1"/>
  <c r="K3046" i="1"/>
  <c r="R3046" i="1"/>
  <c r="K3047" i="1"/>
  <c r="R3047" i="1"/>
  <c r="K3048" i="1"/>
  <c r="R3048" i="1"/>
  <c r="K3049" i="1"/>
  <c r="R3049" i="1"/>
  <c r="K3050" i="1"/>
  <c r="R3050" i="1"/>
  <c r="K3051" i="1"/>
  <c r="R3051" i="1"/>
  <c r="K3052" i="1"/>
  <c r="R3052" i="1"/>
  <c r="K3053" i="1"/>
  <c r="R3053" i="1"/>
  <c r="K3054" i="1"/>
  <c r="R3054" i="1"/>
  <c r="K3055" i="1"/>
  <c r="R3055" i="1"/>
  <c r="K3056" i="1"/>
  <c r="R3056" i="1"/>
  <c r="K3057" i="1"/>
  <c r="R3057" i="1"/>
  <c r="K3058" i="1"/>
  <c r="R3058" i="1"/>
  <c r="K3059" i="1"/>
  <c r="R3059" i="1"/>
  <c r="K3060" i="1"/>
  <c r="R3060" i="1"/>
  <c r="K3061" i="1"/>
  <c r="R3061" i="1"/>
  <c r="K3062" i="1"/>
  <c r="R3062" i="1"/>
  <c r="K3063" i="1"/>
  <c r="R3063" i="1"/>
  <c r="K3064" i="1"/>
  <c r="R3064" i="1"/>
  <c r="K3065" i="1"/>
  <c r="R3065" i="1"/>
  <c r="K3066" i="1"/>
  <c r="R3066" i="1"/>
  <c r="K3067" i="1"/>
  <c r="R3067" i="1"/>
  <c r="K3068" i="1"/>
  <c r="R3068" i="1"/>
  <c r="K3069" i="1"/>
  <c r="R3069" i="1"/>
  <c r="K3070" i="1"/>
  <c r="R3070" i="1"/>
  <c r="K3071" i="1"/>
  <c r="R3071" i="1"/>
  <c r="K3072" i="1"/>
  <c r="R3072" i="1"/>
  <c r="K3073" i="1"/>
  <c r="R3073" i="1"/>
  <c r="K3074" i="1"/>
  <c r="R3074" i="1"/>
  <c r="K3075" i="1"/>
  <c r="R3075" i="1"/>
  <c r="K3076" i="1"/>
  <c r="R3076" i="1"/>
  <c r="K3077" i="1"/>
  <c r="R3077" i="1"/>
  <c r="K3078" i="1"/>
  <c r="R3078" i="1"/>
  <c r="K3079" i="1"/>
  <c r="R3079" i="1"/>
  <c r="K3080" i="1"/>
  <c r="R3080" i="1"/>
  <c r="K3081" i="1"/>
  <c r="R3081" i="1"/>
  <c r="K3082" i="1"/>
  <c r="R3082" i="1"/>
  <c r="K3083" i="1"/>
  <c r="R3083" i="1"/>
  <c r="K3084" i="1"/>
  <c r="R3084" i="1"/>
  <c r="K3085" i="1"/>
  <c r="R3085" i="1"/>
  <c r="K3086" i="1"/>
  <c r="R3086" i="1"/>
  <c r="K3087" i="1"/>
  <c r="R3087" i="1"/>
  <c r="K3088" i="1"/>
  <c r="R3088" i="1"/>
  <c r="K3089" i="1"/>
  <c r="R3089" i="1"/>
  <c r="K3090" i="1"/>
  <c r="R3090" i="1"/>
  <c r="K3091" i="1"/>
  <c r="R3091" i="1"/>
  <c r="K3092" i="1"/>
  <c r="R3092" i="1"/>
  <c r="K3093" i="1"/>
  <c r="R3093" i="1"/>
  <c r="K3094" i="1"/>
  <c r="R3094" i="1"/>
  <c r="K3095" i="1"/>
  <c r="R3095" i="1"/>
  <c r="K3096" i="1"/>
  <c r="R3096" i="1"/>
  <c r="K3097" i="1"/>
  <c r="R3097" i="1"/>
  <c r="K3098" i="1"/>
  <c r="R3098" i="1"/>
  <c r="K3099" i="1"/>
  <c r="R3099" i="1"/>
  <c r="K3100" i="1"/>
  <c r="R3100" i="1"/>
  <c r="K3101" i="1"/>
  <c r="R3101" i="1"/>
  <c r="K3102" i="1"/>
  <c r="R3102" i="1"/>
  <c r="K3103" i="1"/>
  <c r="R3103" i="1"/>
  <c r="K3104" i="1"/>
  <c r="R3104" i="1"/>
  <c r="K3105" i="1"/>
  <c r="R3105" i="1"/>
  <c r="K3106" i="1"/>
  <c r="R3106" i="1"/>
  <c r="K3107" i="1"/>
  <c r="R3107" i="1"/>
  <c r="K3108" i="1"/>
  <c r="R3108" i="1"/>
  <c r="K3109" i="1"/>
  <c r="R3109" i="1"/>
  <c r="K3110" i="1"/>
  <c r="R3110" i="1"/>
  <c r="K3111" i="1"/>
  <c r="R3111" i="1"/>
  <c r="K3112" i="1"/>
  <c r="R3112" i="1"/>
  <c r="K3113" i="1"/>
  <c r="R3113" i="1"/>
  <c r="K3114" i="1"/>
  <c r="R3114" i="1"/>
  <c r="K3115" i="1"/>
  <c r="R3115" i="1"/>
  <c r="K3116" i="1"/>
  <c r="R3116" i="1"/>
  <c r="K3117" i="1"/>
  <c r="R3117" i="1"/>
  <c r="K3118" i="1"/>
  <c r="R3118" i="1"/>
  <c r="K3119" i="1"/>
  <c r="R3119" i="1"/>
  <c r="K3120" i="1"/>
  <c r="R3120" i="1"/>
  <c r="K3121" i="1"/>
  <c r="R3121" i="1"/>
  <c r="K3122" i="1"/>
  <c r="R3122" i="1"/>
  <c r="K3123" i="1"/>
  <c r="R3123" i="1"/>
  <c r="K3124" i="1"/>
  <c r="R3124" i="1"/>
  <c r="K3125" i="1"/>
  <c r="R3125" i="1"/>
  <c r="K3126" i="1"/>
  <c r="R3126" i="1"/>
  <c r="K3127" i="1"/>
  <c r="R3127" i="1"/>
  <c r="K3128" i="1"/>
  <c r="R3128" i="1"/>
  <c r="K3129" i="1"/>
  <c r="R3129" i="1"/>
  <c r="K3130" i="1"/>
  <c r="R3130" i="1"/>
  <c r="K3131" i="1"/>
  <c r="R3131" i="1"/>
  <c r="K3132" i="1"/>
  <c r="R3132" i="1"/>
  <c r="K3133" i="1"/>
  <c r="R3133" i="1"/>
  <c r="K3134" i="1"/>
  <c r="R3134" i="1"/>
  <c r="K3135" i="1"/>
  <c r="R3135" i="1"/>
  <c r="K3136" i="1"/>
  <c r="R3136" i="1"/>
  <c r="K3137" i="1"/>
  <c r="R3137" i="1"/>
  <c r="K3138" i="1"/>
  <c r="R3138" i="1"/>
  <c r="K3139" i="1"/>
  <c r="R3139" i="1"/>
  <c r="K3140" i="1"/>
  <c r="R3140" i="1"/>
  <c r="K3141" i="1"/>
  <c r="R3141" i="1"/>
  <c r="K3142" i="1"/>
  <c r="R3142" i="1"/>
  <c r="K3143" i="1"/>
  <c r="R3143" i="1"/>
  <c r="K3144" i="1"/>
  <c r="R3144" i="1"/>
  <c r="K3145" i="1"/>
  <c r="R3145" i="1"/>
  <c r="K3146" i="1"/>
  <c r="R3146" i="1"/>
  <c r="K3147" i="1"/>
  <c r="R3147" i="1"/>
  <c r="K3148" i="1"/>
  <c r="R3148" i="1"/>
  <c r="K3149" i="1"/>
  <c r="R3149" i="1"/>
  <c r="K3150" i="1"/>
  <c r="R3150" i="1"/>
  <c r="K3151" i="1"/>
  <c r="R3151" i="1"/>
  <c r="K3152" i="1"/>
  <c r="R3152" i="1"/>
  <c r="K3153" i="1"/>
  <c r="R3153" i="1"/>
  <c r="K3154" i="1"/>
  <c r="R3154" i="1"/>
  <c r="K3155" i="1"/>
  <c r="R3155" i="1"/>
  <c r="K3156" i="1"/>
  <c r="R3156" i="1"/>
  <c r="K3157" i="1"/>
  <c r="R3157" i="1"/>
  <c r="K3158" i="1"/>
  <c r="R3158" i="1"/>
  <c r="K3159" i="1"/>
  <c r="R3159" i="1"/>
  <c r="K3160" i="1"/>
  <c r="R3160" i="1"/>
  <c r="K3161" i="1"/>
  <c r="R3161" i="1"/>
  <c r="K3162" i="1"/>
  <c r="R3162" i="1"/>
  <c r="K3163" i="1"/>
  <c r="R3163" i="1"/>
  <c r="K3164" i="1"/>
  <c r="R3164" i="1"/>
  <c r="K3165" i="1"/>
  <c r="R3165" i="1"/>
  <c r="K3166" i="1"/>
  <c r="R3166" i="1"/>
  <c r="K3167" i="1"/>
  <c r="R3167" i="1"/>
  <c r="K3168" i="1"/>
  <c r="R3168" i="1"/>
  <c r="K3169" i="1"/>
  <c r="R3169" i="1"/>
  <c r="K3170" i="1"/>
  <c r="R3170" i="1"/>
  <c r="K3171" i="1"/>
  <c r="R3171" i="1"/>
  <c r="K3172" i="1"/>
  <c r="R3172" i="1"/>
  <c r="K3173" i="1"/>
  <c r="R3173" i="1"/>
  <c r="K3174" i="1"/>
  <c r="R3174" i="1"/>
  <c r="K3175" i="1"/>
  <c r="R3175" i="1"/>
  <c r="K3176" i="1"/>
  <c r="R3176" i="1"/>
  <c r="K3177" i="1"/>
  <c r="R3177" i="1"/>
  <c r="K3178" i="1"/>
  <c r="R3178" i="1"/>
  <c r="K3179" i="1"/>
  <c r="R3179" i="1"/>
  <c r="K3180" i="1"/>
  <c r="R3180" i="1"/>
  <c r="K3181" i="1"/>
  <c r="R3181" i="1"/>
  <c r="K3182" i="1"/>
  <c r="R3182" i="1"/>
  <c r="K3183" i="1"/>
  <c r="R3183" i="1"/>
  <c r="K3184" i="1"/>
  <c r="R3184" i="1"/>
  <c r="K3185" i="1"/>
  <c r="R3185" i="1"/>
  <c r="K3186" i="1"/>
  <c r="R3186" i="1"/>
  <c r="K3187" i="1"/>
  <c r="R3187" i="1"/>
  <c r="K3188" i="1"/>
  <c r="R3188" i="1"/>
  <c r="K3189" i="1"/>
  <c r="R3189" i="1"/>
  <c r="K3190" i="1"/>
  <c r="R3190" i="1"/>
  <c r="K3191" i="1"/>
  <c r="R3191" i="1"/>
  <c r="K3192" i="1"/>
  <c r="R3192" i="1"/>
  <c r="K3193" i="1"/>
  <c r="R3193" i="1"/>
  <c r="K3194" i="1"/>
  <c r="R3194" i="1"/>
  <c r="K3195" i="1"/>
  <c r="R3195" i="1"/>
  <c r="K3196" i="1"/>
  <c r="R3196" i="1"/>
  <c r="K3197" i="1"/>
  <c r="R3197" i="1"/>
  <c r="K3198" i="1"/>
  <c r="R3198" i="1"/>
  <c r="K3199" i="1"/>
  <c r="R3199" i="1"/>
  <c r="K3200" i="1"/>
  <c r="R3200" i="1"/>
  <c r="K3201" i="1"/>
  <c r="R3201" i="1"/>
  <c r="K3202" i="1"/>
  <c r="R3202" i="1"/>
  <c r="K3203" i="1"/>
  <c r="R3203" i="1"/>
  <c r="K3204" i="1"/>
  <c r="R3204" i="1"/>
  <c r="K3205" i="1"/>
  <c r="R3205" i="1"/>
  <c r="K3206" i="1"/>
  <c r="R3206" i="1"/>
  <c r="K3207" i="1"/>
  <c r="R3207" i="1"/>
  <c r="K3208" i="1"/>
  <c r="R3208" i="1"/>
  <c r="K3209" i="1"/>
  <c r="R3209" i="1"/>
  <c r="K3210" i="1"/>
  <c r="R3210" i="1"/>
  <c r="K3211" i="1"/>
  <c r="R3211" i="1"/>
  <c r="K3212" i="1"/>
  <c r="R3212" i="1"/>
  <c r="K3213" i="1"/>
  <c r="R3213" i="1"/>
  <c r="K3214" i="1"/>
  <c r="R3214" i="1"/>
  <c r="K3215" i="1"/>
  <c r="R3215" i="1"/>
  <c r="K3216" i="1"/>
  <c r="R3216" i="1"/>
  <c r="K3217" i="1"/>
  <c r="R3217" i="1"/>
  <c r="K3218" i="1"/>
  <c r="R3218" i="1"/>
  <c r="K3219" i="1"/>
  <c r="R3219" i="1"/>
  <c r="K3220" i="1"/>
  <c r="R3220" i="1"/>
  <c r="K3221" i="1"/>
  <c r="R3221" i="1"/>
  <c r="K3222" i="1"/>
  <c r="R3222" i="1"/>
  <c r="K3223" i="1"/>
  <c r="R3223" i="1"/>
  <c r="K3224" i="1"/>
  <c r="R3224" i="1"/>
  <c r="K3225" i="1"/>
  <c r="R3225" i="1"/>
  <c r="K3226" i="1"/>
  <c r="R3226" i="1"/>
  <c r="K3227" i="1"/>
  <c r="R3227" i="1"/>
  <c r="K3228" i="1"/>
  <c r="R3228" i="1"/>
  <c r="K3229" i="1"/>
  <c r="R3229" i="1"/>
  <c r="K3230" i="1"/>
  <c r="R3230" i="1"/>
  <c r="K3231" i="1"/>
  <c r="R3231" i="1"/>
  <c r="K3232" i="1"/>
  <c r="R3232" i="1"/>
  <c r="K3233" i="1"/>
  <c r="R3233" i="1"/>
  <c r="K3234" i="1"/>
  <c r="R3234" i="1"/>
  <c r="K3235" i="1"/>
  <c r="R3235" i="1"/>
  <c r="K3236" i="1"/>
  <c r="R3236" i="1"/>
  <c r="K3237" i="1"/>
  <c r="R3237" i="1"/>
  <c r="K3238" i="1"/>
  <c r="R3238" i="1"/>
  <c r="K3239" i="1"/>
  <c r="R3239" i="1"/>
  <c r="K3240" i="1"/>
  <c r="R3240" i="1"/>
  <c r="K3241" i="1"/>
  <c r="R3241" i="1"/>
  <c r="K3242" i="1"/>
  <c r="R3242" i="1"/>
  <c r="K3243" i="1"/>
  <c r="R3243" i="1"/>
  <c r="K3244" i="1"/>
  <c r="R3244" i="1"/>
  <c r="K3245" i="1"/>
  <c r="R3245" i="1"/>
  <c r="K3246" i="1"/>
  <c r="R3246" i="1"/>
  <c r="K3247" i="1"/>
  <c r="R3247" i="1"/>
  <c r="K3248" i="1"/>
  <c r="R3248" i="1"/>
  <c r="K3249" i="1"/>
  <c r="R3249" i="1"/>
  <c r="K3250" i="1"/>
  <c r="R3250" i="1"/>
  <c r="K3251" i="1"/>
  <c r="R3251" i="1"/>
  <c r="K3252" i="1"/>
  <c r="R3252" i="1"/>
  <c r="K3253" i="1"/>
  <c r="R3253" i="1"/>
  <c r="K3254" i="1"/>
  <c r="R3254" i="1"/>
  <c r="K3255" i="1"/>
  <c r="R3255" i="1"/>
  <c r="K3256" i="1"/>
  <c r="R3256" i="1"/>
  <c r="K3257" i="1"/>
  <c r="R3257" i="1"/>
  <c r="K3258" i="1"/>
  <c r="R3258" i="1"/>
  <c r="K3259" i="1"/>
  <c r="R3259" i="1"/>
  <c r="K3260" i="1"/>
  <c r="R3260" i="1"/>
  <c r="K3261" i="1"/>
  <c r="R3261" i="1"/>
  <c r="K3262" i="1"/>
  <c r="R3262" i="1"/>
  <c r="K3263" i="1"/>
  <c r="R3263" i="1"/>
  <c r="K3264" i="1"/>
  <c r="R3264" i="1"/>
  <c r="K3265" i="1"/>
  <c r="R3265" i="1"/>
  <c r="K3266" i="1"/>
  <c r="R3266" i="1"/>
  <c r="K3267" i="1"/>
  <c r="R3267" i="1"/>
  <c r="K3268" i="1"/>
  <c r="R3268" i="1"/>
  <c r="K3269" i="1"/>
  <c r="R3269" i="1"/>
  <c r="K3270" i="1"/>
  <c r="R3270" i="1"/>
  <c r="K3271" i="1"/>
  <c r="R3271" i="1"/>
  <c r="K3272" i="1"/>
  <c r="R3272" i="1"/>
  <c r="K3273" i="1"/>
  <c r="R3273" i="1"/>
  <c r="K3274" i="1"/>
  <c r="R3274" i="1"/>
  <c r="K3275" i="1"/>
  <c r="R3275" i="1"/>
  <c r="K3276" i="1"/>
  <c r="R3276" i="1"/>
  <c r="K3277" i="1"/>
  <c r="R3277" i="1"/>
  <c r="K3278" i="1"/>
  <c r="R3278" i="1"/>
  <c r="K3279" i="1"/>
  <c r="R3279" i="1"/>
  <c r="K3280" i="1"/>
  <c r="R3280" i="1"/>
  <c r="K3281" i="1"/>
  <c r="R3281" i="1"/>
  <c r="K3282" i="1"/>
  <c r="R3282" i="1"/>
  <c r="K3283" i="1"/>
  <c r="R3283" i="1"/>
  <c r="K3284" i="1"/>
  <c r="R3284" i="1"/>
  <c r="K3285" i="1"/>
  <c r="R3285" i="1"/>
  <c r="K3286" i="1"/>
  <c r="R3286" i="1"/>
  <c r="K3287" i="1"/>
  <c r="R3287" i="1"/>
  <c r="K3288" i="1"/>
  <c r="R3288" i="1"/>
  <c r="K3289" i="1"/>
  <c r="R3289" i="1"/>
  <c r="K3290" i="1"/>
  <c r="R3290" i="1"/>
  <c r="K3291" i="1"/>
  <c r="R3291" i="1"/>
  <c r="K3292" i="1"/>
  <c r="R3292" i="1"/>
  <c r="K3293" i="1"/>
  <c r="R3293" i="1"/>
  <c r="K3294" i="1"/>
  <c r="R3294" i="1"/>
  <c r="K3295" i="1"/>
  <c r="R3295" i="1"/>
  <c r="K3296" i="1"/>
  <c r="R3296" i="1"/>
  <c r="K3297" i="1"/>
  <c r="R3297" i="1"/>
  <c r="K3298" i="1"/>
  <c r="R3298" i="1"/>
  <c r="K3299" i="1"/>
  <c r="R3299" i="1"/>
  <c r="K3300" i="1"/>
  <c r="R3300" i="1"/>
  <c r="K3301" i="1"/>
  <c r="R3301" i="1"/>
  <c r="K3302" i="1"/>
  <c r="R3302" i="1"/>
  <c r="K3303" i="1"/>
  <c r="R3303" i="1"/>
  <c r="K3304" i="1"/>
  <c r="R3304" i="1"/>
  <c r="K3305" i="1"/>
  <c r="R3305" i="1"/>
  <c r="K3306" i="1"/>
  <c r="R3306" i="1"/>
  <c r="K3307" i="1"/>
  <c r="R3307" i="1"/>
  <c r="K3308" i="1"/>
  <c r="R3308" i="1"/>
  <c r="K3309" i="1"/>
  <c r="R3309" i="1"/>
  <c r="K3310" i="1"/>
  <c r="R3310" i="1"/>
  <c r="K3311" i="1"/>
  <c r="R3311" i="1"/>
  <c r="K3312" i="1"/>
  <c r="R3312" i="1"/>
  <c r="K3313" i="1"/>
  <c r="R3313" i="1"/>
  <c r="K3314" i="1"/>
  <c r="R3314" i="1"/>
  <c r="K3315" i="1"/>
  <c r="R3315" i="1"/>
  <c r="K3316" i="1"/>
  <c r="R3316" i="1"/>
  <c r="K3317" i="1"/>
  <c r="R3317" i="1"/>
  <c r="K3318" i="1"/>
  <c r="R3318" i="1"/>
  <c r="K3319" i="1"/>
  <c r="R3319" i="1"/>
  <c r="K3320" i="1"/>
  <c r="R3320" i="1"/>
  <c r="K3321" i="1"/>
  <c r="R3321" i="1"/>
  <c r="K3322" i="1"/>
  <c r="R3322" i="1"/>
  <c r="K3323" i="1"/>
  <c r="R3323" i="1"/>
  <c r="K3324" i="1"/>
  <c r="R3324" i="1"/>
  <c r="K3325" i="1"/>
  <c r="R3325" i="1"/>
  <c r="K3326" i="1"/>
  <c r="R3326" i="1"/>
  <c r="K3327" i="1"/>
  <c r="R3327" i="1"/>
  <c r="K3328" i="1"/>
  <c r="R3328" i="1"/>
  <c r="K3329" i="1"/>
  <c r="R3329" i="1"/>
  <c r="K3330" i="1"/>
  <c r="R3330" i="1"/>
  <c r="K3331" i="1"/>
  <c r="R3331" i="1"/>
  <c r="K3332" i="1"/>
  <c r="R3332" i="1"/>
  <c r="K3333" i="1"/>
  <c r="R3333" i="1"/>
  <c r="K3334" i="1"/>
  <c r="R3334" i="1"/>
  <c r="K3335" i="1"/>
  <c r="R3335" i="1"/>
  <c r="K3336" i="1"/>
  <c r="R3336" i="1"/>
  <c r="K3337" i="1"/>
  <c r="R3337" i="1"/>
  <c r="K3338" i="1"/>
  <c r="R3338" i="1"/>
  <c r="K3339" i="1"/>
  <c r="R3339" i="1"/>
  <c r="K3340" i="1"/>
  <c r="R3340" i="1"/>
  <c r="K3341" i="1"/>
  <c r="R3341" i="1"/>
  <c r="K3342" i="1"/>
  <c r="R3342" i="1"/>
  <c r="K3343" i="1"/>
  <c r="R3343" i="1"/>
  <c r="K3344" i="1"/>
  <c r="R3344" i="1"/>
  <c r="K3345" i="1"/>
  <c r="R3345" i="1"/>
  <c r="K3346" i="1"/>
  <c r="R3346" i="1"/>
  <c r="K3347" i="1"/>
  <c r="R3347" i="1"/>
  <c r="K3348" i="1"/>
  <c r="R3348" i="1"/>
  <c r="K3349" i="1"/>
  <c r="R3349" i="1"/>
  <c r="K3350" i="1"/>
  <c r="R3350" i="1"/>
  <c r="K3351" i="1"/>
  <c r="R3351" i="1"/>
  <c r="K3352" i="1"/>
  <c r="R3352" i="1"/>
  <c r="K3353" i="1"/>
  <c r="R3353" i="1"/>
  <c r="K3354" i="1"/>
  <c r="R3354" i="1"/>
  <c r="K3355" i="1"/>
  <c r="R3355" i="1"/>
  <c r="K3356" i="1"/>
  <c r="R3356" i="1"/>
  <c r="K3357" i="1"/>
  <c r="R3357" i="1"/>
  <c r="K3358" i="1"/>
  <c r="R3358" i="1"/>
  <c r="K3359" i="1"/>
  <c r="R3359" i="1"/>
  <c r="K3360" i="1"/>
  <c r="R3360" i="1"/>
  <c r="K3361" i="1"/>
  <c r="R3361" i="1"/>
  <c r="K3362" i="1"/>
  <c r="R3362" i="1"/>
  <c r="K3363" i="1"/>
  <c r="R3363" i="1"/>
  <c r="K3364" i="1"/>
  <c r="R3364" i="1"/>
  <c r="K3365" i="1"/>
  <c r="R3365" i="1"/>
  <c r="K3366" i="1"/>
  <c r="R3366" i="1"/>
  <c r="K3367" i="1"/>
  <c r="R3367" i="1"/>
  <c r="K3368" i="1"/>
  <c r="R3368" i="1"/>
  <c r="K3369" i="1"/>
  <c r="R3369" i="1"/>
  <c r="K3370" i="1"/>
  <c r="R3370" i="1"/>
  <c r="K3371" i="1"/>
  <c r="R3371" i="1"/>
  <c r="K3372" i="1"/>
  <c r="R3372" i="1"/>
  <c r="K3373" i="1"/>
  <c r="R3373" i="1"/>
  <c r="K3374" i="1"/>
  <c r="R3374" i="1"/>
  <c r="K3375" i="1"/>
  <c r="R3375" i="1"/>
  <c r="K3376" i="1"/>
  <c r="R3376" i="1"/>
  <c r="K3377" i="1"/>
  <c r="R3377" i="1"/>
  <c r="K3378" i="1"/>
  <c r="R3378" i="1"/>
  <c r="K3379" i="1"/>
  <c r="R3379" i="1"/>
  <c r="K3380" i="1"/>
  <c r="R3380" i="1"/>
  <c r="K3381" i="1"/>
  <c r="R3381" i="1"/>
  <c r="K3382" i="1"/>
  <c r="R3382" i="1"/>
  <c r="K3383" i="1"/>
  <c r="R3383" i="1"/>
  <c r="K3384" i="1"/>
  <c r="R3384" i="1"/>
  <c r="K3385" i="1"/>
  <c r="R3385" i="1"/>
  <c r="K3386" i="1"/>
  <c r="R3386" i="1"/>
  <c r="K3387" i="1"/>
  <c r="R3387" i="1"/>
  <c r="K3388" i="1"/>
  <c r="R3388" i="1"/>
  <c r="K3389" i="1"/>
  <c r="R3389" i="1"/>
  <c r="K3390" i="1"/>
  <c r="R3390" i="1"/>
  <c r="K3391" i="1"/>
  <c r="R3391" i="1"/>
  <c r="K3392" i="1"/>
  <c r="R3392" i="1"/>
  <c r="K3393" i="1"/>
  <c r="R3393" i="1"/>
  <c r="K3394" i="1"/>
  <c r="R3394" i="1"/>
  <c r="K3395" i="1"/>
  <c r="R3395" i="1"/>
  <c r="K3396" i="1"/>
  <c r="R3396" i="1"/>
  <c r="K3397" i="1"/>
  <c r="R3397" i="1"/>
  <c r="K3398" i="1"/>
  <c r="R3398" i="1"/>
  <c r="K3399" i="1"/>
  <c r="R3399" i="1"/>
  <c r="K3400" i="1"/>
  <c r="R3400" i="1"/>
  <c r="K3401" i="1"/>
  <c r="R3401" i="1"/>
  <c r="K3402" i="1"/>
  <c r="R3402" i="1"/>
  <c r="K3403" i="1"/>
  <c r="R3403" i="1"/>
  <c r="K3404" i="1"/>
  <c r="R3404" i="1"/>
  <c r="K3405" i="1"/>
  <c r="R3405" i="1"/>
  <c r="K3406" i="1"/>
  <c r="R3406" i="1"/>
  <c r="K3407" i="1"/>
  <c r="R3407" i="1"/>
  <c r="K3408" i="1"/>
  <c r="R3408" i="1"/>
  <c r="K3409" i="1"/>
  <c r="R3409" i="1"/>
  <c r="K3410" i="1"/>
  <c r="R3410" i="1"/>
  <c r="K3411" i="1"/>
  <c r="R3411" i="1"/>
  <c r="K3412" i="1"/>
  <c r="R3412" i="1"/>
  <c r="K3413" i="1"/>
  <c r="R3413" i="1"/>
  <c r="K3414" i="1"/>
  <c r="R3414" i="1"/>
  <c r="K3415" i="1"/>
  <c r="R3415" i="1"/>
  <c r="K3416" i="1"/>
  <c r="R3416" i="1"/>
  <c r="K3417" i="1"/>
  <c r="R3417" i="1"/>
  <c r="K3418" i="1"/>
  <c r="R3418" i="1"/>
  <c r="K3419" i="1"/>
  <c r="R3419" i="1"/>
  <c r="K3420" i="1"/>
  <c r="R3420" i="1"/>
  <c r="K3421" i="1"/>
  <c r="R3421" i="1"/>
  <c r="K3422" i="1"/>
  <c r="R3422" i="1"/>
  <c r="K3423" i="1"/>
  <c r="R3423" i="1"/>
  <c r="K3424" i="1"/>
  <c r="R3424" i="1"/>
  <c r="K3425" i="1"/>
  <c r="R3425" i="1"/>
  <c r="K3426" i="1"/>
  <c r="R3426" i="1"/>
  <c r="K3427" i="1"/>
  <c r="R3427" i="1"/>
  <c r="K3428" i="1"/>
  <c r="R3428" i="1"/>
  <c r="K3429" i="1"/>
  <c r="R3429" i="1"/>
  <c r="K3430" i="1"/>
  <c r="R3430" i="1"/>
  <c r="K3431" i="1"/>
  <c r="R3431" i="1"/>
  <c r="K3432" i="1"/>
  <c r="R3432" i="1"/>
  <c r="K3433" i="1"/>
  <c r="R3433" i="1"/>
  <c r="K3434" i="1"/>
  <c r="R3434" i="1"/>
  <c r="K3435" i="1"/>
  <c r="R3435" i="1"/>
  <c r="K3436" i="1"/>
  <c r="R3436" i="1"/>
  <c r="K3437" i="1"/>
  <c r="R3437" i="1"/>
  <c r="K3438" i="1"/>
  <c r="R3438" i="1"/>
  <c r="K3439" i="1"/>
  <c r="R3439" i="1"/>
  <c r="K3440" i="1"/>
  <c r="R3440" i="1"/>
  <c r="K3441" i="1"/>
  <c r="R3441" i="1"/>
  <c r="K3442" i="1"/>
  <c r="R3442" i="1"/>
  <c r="K3443" i="1"/>
  <c r="R3443" i="1"/>
  <c r="K3444" i="1"/>
  <c r="R3444" i="1"/>
  <c r="K3445" i="1"/>
  <c r="R3445" i="1"/>
  <c r="K3446" i="1"/>
  <c r="R3446" i="1"/>
  <c r="K3447" i="1"/>
  <c r="R3447" i="1"/>
  <c r="K3448" i="1"/>
  <c r="R3448" i="1"/>
  <c r="K3449" i="1"/>
  <c r="R3449" i="1"/>
  <c r="K3450" i="1"/>
  <c r="R3450" i="1"/>
  <c r="K3451" i="1"/>
  <c r="R3451" i="1"/>
  <c r="K3452" i="1"/>
  <c r="R3452" i="1"/>
  <c r="K3453" i="1"/>
  <c r="R3453" i="1"/>
  <c r="K3454" i="1"/>
  <c r="R3454" i="1"/>
  <c r="K3455" i="1"/>
  <c r="R3455" i="1"/>
  <c r="K3456" i="1"/>
  <c r="R3456" i="1"/>
  <c r="K3457" i="1"/>
  <c r="R3457" i="1"/>
  <c r="K3458" i="1"/>
  <c r="R3458" i="1"/>
  <c r="K3459" i="1"/>
  <c r="R3459" i="1"/>
  <c r="K3460" i="1"/>
  <c r="R3460" i="1"/>
  <c r="K3461" i="1"/>
  <c r="R3461" i="1"/>
  <c r="K3462" i="1"/>
  <c r="R3462" i="1"/>
  <c r="K3463" i="1"/>
  <c r="R3463" i="1"/>
  <c r="K3464" i="1"/>
  <c r="R3464" i="1"/>
  <c r="K3465" i="1"/>
  <c r="R3465" i="1"/>
  <c r="K3466" i="1"/>
  <c r="R3466" i="1"/>
  <c r="K3467" i="1"/>
  <c r="R3467" i="1"/>
  <c r="K3468" i="1"/>
  <c r="R3468" i="1"/>
  <c r="K3469" i="1"/>
  <c r="R3469" i="1"/>
  <c r="K3470" i="1"/>
  <c r="R3470" i="1"/>
  <c r="K3471" i="1"/>
  <c r="R3471" i="1"/>
  <c r="K3472" i="1"/>
  <c r="R3472" i="1"/>
  <c r="K3473" i="1"/>
  <c r="R3473" i="1"/>
  <c r="K3474" i="1"/>
  <c r="R3474" i="1"/>
  <c r="K3475" i="1"/>
  <c r="R3475" i="1"/>
  <c r="K3476" i="1"/>
  <c r="R3476" i="1"/>
  <c r="K3477" i="1"/>
  <c r="R3477" i="1"/>
  <c r="K3478" i="1"/>
  <c r="R3478" i="1"/>
  <c r="K3479" i="1"/>
  <c r="R3479" i="1"/>
  <c r="K3480" i="1"/>
  <c r="R3480" i="1"/>
  <c r="K3481" i="1"/>
  <c r="R3481" i="1"/>
  <c r="K3482" i="1"/>
  <c r="R3482" i="1"/>
  <c r="K3483" i="1"/>
  <c r="R3483" i="1"/>
  <c r="K3484" i="1"/>
  <c r="R3484" i="1"/>
  <c r="K3485" i="1"/>
  <c r="R3485" i="1"/>
  <c r="K3486" i="1"/>
  <c r="R3486" i="1"/>
  <c r="K3487" i="1"/>
  <c r="R3487" i="1"/>
  <c r="K3488" i="1"/>
  <c r="R3488" i="1"/>
  <c r="K3489" i="1"/>
  <c r="R3489" i="1"/>
  <c r="K3490" i="1"/>
  <c r="R3490" i="1"/>
  <c r="K3491" i="1"/>
  <c r="R3491" i="1"/>
  <c r="K3492" i="1"/>
  <c r="R3492" i="1"/>
  <c r="K3493" i="1"/>
  <c r="R3493" i="1"/>
  <c r="K3494" i="1"/>
  <c r="R3494" i="1"/>
  <c r="K3495" i="1"/>
  <c r="R3495" i="1"/>
  <c r="K3496" i="1"/>
  <c r="R3496" i="1"/>
  <c r="K3497" i="1"/>
  <c r="R3497" i="1"/>
  <c r="K3498" i="1"/>
  <c r="R3498" i="1"/>
  <c r="K3499" i="1"/>
  <c r="R3499" i="1"/>
  <c r="K3500" i="1"/>
  <c r="R3500" i="1"/>
  <c r="K3501" i="1"/>
  <c r="R3501" i="1"/>
  <c r="K3502" i="1"/>
  <c r="R3502" i="1"/>
  <c r="K3503" i="1"/>
  <c r="R3503" i="1"/>
  <c r="K3504" i="1"/>
  <c r="R3504" i="1"/>
  <c r="K3505" i="1"/>
  <c r="R3505" i="1"/>
  <c r="K3506" i="1"/>
  <c r="R3506" i="1"/>
  <c r="K3507" i="1"/>
  <c r="R3507" i="1"/>
  <c r="K3508" i="1"/>
  <c r="R3508" i="1"/>
  <c r="K3509" i="1"/>
  <c r="R3509" i="1"/>
  <c r="K3510" i="1"/>
  <c r="R3510" i="1"/>
  <c r="K3511" i="1"/>
  <c r="R3511" i="1"/>
  <c r="K3512" i="1"/>
  <c r="R3512" i="1"/>
  <c r="K3513" i="1"/>
  <c r="R3513" i="1"/>
  <c r="K3514" i="1"/>
  <c r="R3514" i="1"/>
  <c r="K3515" i="1"/>
  <c r="R3515" i="1"/>
  <c r="K3516" i="1"/>
  <c r="R3516" i="1"/>
  <c r="K3517" i="1"/>
  <c r="R3517" i="1"/>
  <c r="K3518" i="1"/>
  <c r="R3518" i="1"/>
  <c r="K3519" i="1"/>
  <c r="R3519" i="1"/>
  <c r="K3520" i="1"/>
  <c r="R3520" i="1"/>
  <c r="K3521" i="1"/>
  <c r="R3521" i="1"/>
  <c r="K3522" i="1"/>
  <c r="R3522" i="1"/>
  <c r="K3523" i="1"/>
  <c r="R3523" i="1"/>
  <c r="K3524" i="1"/>
  <c r="R3524" i="1"/>
  <c r="K3525" i="1"/>
  <c r="R3525" i="1"/>
  <c r="K3526" i="1"/>
  <c r="R3526" i="1"/>
  <c r="K3527" i="1"/>
  <c r="R3527" i="1"/>
  <c r="K3528" i="1"/>
  <c r="R3528" i="1"/>
  <c r="K3529" i="1"/>
  <c r="R3529" i="1"/>
  <c r="K3530" i="1"/>
  <c r="R3530" i="1"/>
  <c r="K3531" i="1"/>
  <c r="R3531" i="1"/>
  <c r="K3532" i="1"/>
  <c r="R3532" i="1"/>
  <c r="K3533" i="1"/>
  <c r="R3533" i="1"/>
  <c r="K3534" i="1"/>
  <c r="R3534" i="1"/>
  <c r="K3535" i="1"/>
  <c r="R3535" i="1"/>
  <c r="K3536" i="1"/>
  <c r="R3536" i="1"/>
  <c r="K3537" i="1"/>
  <c r="R3537" i="1"/>
  <c r="K3538" i="1"/>
  <c r="R3538" i="1"/>
  <c r="K3539" i="1"/>
  <c r="R3539" i="1"/>
  <c r="K3540" i="1"/>
  <c r="R3540" i="1"/>
  <c r="K3541" i="1"/>
  <c r="R3541" i="1"/>
  <c r="K3542" i="1"/>
  <c r="R3542" i="1"/>
  <c r="K3543" i="1"/>
  <c r="R3543" i="1"/>
  <c r="K3544" i="1"/>
  <c r="R3544" i="1"/>
  <c r="K3545" i="1"/>
  <c r="R3545" i="1"/>
  <c r="K3546" i="1"/>
  <c r="R3546" i="1"/>
  <c r="K3547" i="1"/>
  <c r="R3547" i="1"/>
  <c r="K3548" i="1"/>
  <c r="R3548" i="1"/>
  <c r="K3549" i="1"/>
  <c r="R3549" i="1"/>
  <c r="K3550" i="1"/>
  <c r="R3550" i="1"/>
  <c r="K3551" i="1"/>
  <c r="R3551" i="1"/>
  <c r="K3552" i="1"/>
  <c r="R3552" i="1"/>
  <c r="K3553" i="1"/>
  <c r="R3553" i="1"/>
  <c r="K3554" i="1"/>
  <c r="R3554" i="1"/>
  <c r="K3555" i="1"/>
  <c r="R3555" i="1"/>
  <c r="K3556" i="1"/>
  <c r="R3556" i="1"/>
  <c r="K3557" i="1"/>
  <c r="R3557" i="1"/>
  <c r="K3558" i="1"/>
  <c r="R3558" i="1"/>
  <c r="K3559" i="1"/>
  <c r="R3559" i="1"/>
  <c r="K3560" i="1"/>
  <c r="R3560" i="1"/>
  <c r="K3561" i="1"/>
  <c r="R3561" i="1"/>
  <c r="K3562" i="1"/>
  <c r="R3562" i="1"/>
  <c r="K3563" i="1"/>
  <c r="R3563" i="1"/>
  <c r="K3564" i="1"/>
  <c r="R3564" i="1"/>
  <c r="K3565" i="1"/>
  <c r="R3565" i="1"/>
  <c r="K3566" i="1"/>
  <c r="R3566" i="1"/>
  <c r="K3567" i="1"/>
  <c r="R3567" i="1"/>
  <c r="K3568" i="1"/>
  <c r="R3568" i="1"/>
  <c r="K3569" i="1"/>
  <c r="R3569" i="1"/>
  <c r="K3570" i="1"/>
  <c r="R3570" i="1"/>
  <c r="K3571" i="1"/>
  <c r="R3571" i="1"/>
  <c r="K3572" i="1"/>
  <c r="R3572" i="1"/>
  <c r="K3573" i="1"/>
  <c r="R3573" i="1"/>
  <c r="K3574" i="1"/>
  <c r="R3574" i="1"/>
  <c r="K3575" i="1"/>
  <c r="R3575" i="1"/>
  <c r="K3576" i="1"/>
  <c r="R3576" i="1"/>
  <c r="K3577" i="1"/>
  <c r="R3577" i="1"/>
  <c r="K3578" i="1"/>
  <c r="R3578" i="1"/>
  <c r="K3579" i="1"/>
  <c r="R3579" i="1"/>
  <c r="K3580" i="1"/>
  <c r="R3580" i="1"/>
  <c r="K3581" i="1"/>
  <c r="R3581" i="1"/>
  <c r="K3582" i="1"/>
  <c r="R3582" i="1"/>
  <c r="K3583" i="1"/>
  <c r="R3583" i="1"/>
  <c r="K3584" i="1"/>
  <c r="R3584" i="1"/>
  <c r="K3585" i="1"/>
  <c r="R3585" i="1"/>
  <c r="K3586" i="1"/>
  <c r="R3586" i="1"/>
  <c r="K3587" i="1"/>
  <c r="R3587" i="1"/>
  <c r="K3588" i="1"/>
  <c r="R3588" i="1"/>
  <c r="K3589" i="1"/>
  <c r="R3589" i="1"/>
  <c r="K3590" i="1"/>
  <c r="R3590" i="1"/>
  <c r="K3591" i="1"/>
  <c r="R3591" i="1"/>
  <c r="K3592" i="1"/>
  <c r="R3592" i="1"/>
  <c r="K3593" i="1"/>
  <c r="R3593" i="1"/>
  <c r="K3594" i="1"/>
  <c r="R3594" i="1"/>
  <c r="K3595" i="1"/>
  <c r="R3595" i="1"/>
  <c r="K3596" i="1"/>
  <c r="R3596" i="1"/>
  <c r="K3597" i="1"/>
  <c r="R3597" i="1"/>
  <c r="K3598" i="1"/>
  <c r="R3598" i="1"/>
  <c r="K3599" i="1"/>
  <c r="R3599" i="1"/>
  <c r="K3600" i="1"/>
  <c r="R3600" i="1"/>
  <c r="K3601" i="1"/>
  <c r="R3601" i="1"/>
  <c r="K3602" i="1"/>
  <c r="R3602" i="1"/>
  <c r="K3603" i="1"/>
  <c r="R3603" i="1"/>
  <c r="K3604" i="1"/>
  <c r="R3604" i="1"/>
  <c r="K3605" i="1"/>
  <c r="R3605" i="1"/>
  <c r="K3606" i="1"/>
  <c r="R3606" i="1"/>
  <c r="K3607" i="1"/>
  <c r="R3607" i="1"/>
  <c r="K3608" i="1"/>
  <c r="R3608" i="1"/>
  <c r="K3609" i="1"/>
  <c r="R3609" i="1"/>
  <c r="K3610" i="1"/>
  <c r="R3610" i="1"/>
  <c r="K3611" i="1"/>
  <c r="R3611" i="1"/>
  <c r="K3612" i="1"/>
  <c r="R3612" i="1"/>
  <c r="K3613" i="1"/>
  <c r="R3613" i="1"/>
  <c r="K3614" i="1"/>
  <c r="R3614" i="1"/>
  <c r="K3615" i="1"/>
  <c r="R3615" i="1"/>
  <c r="K3616" i="1"/>
  <c r="R3616" i="1"/>
  <c r="K3617" i="1"/>
  <c r="R3617" i="1"/>
  <c r="K3618" i="1"/>
  <c r="R3618" i="1"/>
  <c r="K3619" i="1"/>
  <c r="R3619" i="1"/>
  <c r="K3620" i="1"/>
  <c r="R3620" i="1"/>
  <c r="K3621" i="1"/>
  <c r="R3621" i="1"/>
  <c r="K3622" i="1"/>
  <c r="R3622" i="1"/>
  <c r="K3623" i="1"/>
  <c r="R3623" i="1"/>
  <c r="K3624" i="1"/>
  <c r="R3624" i="1"/>
  <c r="K3625" i="1"/>
  <c r="R3625" i="1"/>
  <c r="K3626" i="1"/>
  <c r="R3626" i="1"/>
  <c r="K3627" i="1"/>
  <c r="R3627" i="1"/>
  <c r="K3628" i="1"/>
  <c r="R3628" i="1"/>
  <c r="K3629" i="1"/>
  <c r="R3629" i="1"/>
  <c r="K3630" i="1"/>
  <c r="R3630" i="1"/>
  <c r="K3631" i="1"/>
  <c r="R3631" i="1"/>
  <c r="K3632" i="1"/>
  <c r="R3632" i="1"/>
  <c r="K3633" i="1"/>
  <c r="R3633" i="1"/>
  <c r="K3634" i="1"/>
  <c r="R3634" i="1"/>
  <c r="K3635" i="1"/>
  <c r="R3635" i="1"/>
  <c r="K3636" i="1"/>
  <c r="R3636" i="1"/>
  <c r="K3637" i="1"/>
  <c r="R3637" i="1"/>
  <c r="K3638" i="1"/>
  <c r="R3638" i="1"/>
  <c r="K3639" i="1"/>
  <c r="R3639" i="1"/>
  <c r="K3640" i="1"/>
  <c r="R3640" i="1"/>
  <c r="K3641" i="1"/>
  <c r="R3641" i="1"/>
  <c r="K3642" i="1"/>
  <c r="R3642" i="1"/>
  <c r="K3643" i="1"/>
  <c r="R3643" i="1"/>
  <c r="K3644" i="1"/>
  <c r="R3644" i="1"/>
  <c r="K3645" i="1"/>
  <c r="R3645" i="1"/>
  <c r="K3646" i="1"/>
  <c r="R3646" i="1"/>
  <c r="K3647" i="1"/>
  <c r="R3647" i="1"/>
  <c r="K3648" i="1"/>
  <c r="R3648" i="1"/>
  <c r="K3649" i="1"/>
  <c r="R3649" i="1"/>
  <c r="K3650" i="1"/>
  <c r="R3650" i="1"/>
  <c r="K3651" i="1"/>
  <c r="R3651" i="1"/>
  <c r="K3652" i="1"/>
  <c r="R3652" i="1"/>
  <c r="K3653" i="1"/>
  <c r="R3653" i="1"/>
  <c r="K3654" i="1"/>
  <c r="R3654" i="1"/>
  <c r="K3655" i="1"/>
  <c r="R3655" i="1"/>
  <c r="K3656" i="1"/>
  <c r="R3656" i="1"/>
  <c r="K3657" i="1"/>
  <c r="R3657" i="1"/>
  <c r="K3658" i="1"/>
  <c r="R3658" i="1"/>
  <c r="K3659" i="1"/>
  <c r="R3659" i="1"/>
  <c r="K3660" i="1"/>
  <c r="R3660" i="1"/>
  <c r="K3661" i="1"/>
  <c r="R3661" i="1"/>
  <c r="K3662" i="1"/>
  <c r="R3662" i="1"/>
  <c r="K3663" i="1"/>
  <c r="R3663" i="1"/>
  <c r="K3664" i="1"/>
  <c r="R3664" i="1"/>
  <c r="K3665" i="1"/>
  <c r="R3665" i="1"/>
  <c r="K3666" i="1"/>
  <c r="R3666" i="1"/>
  <c r="K3667" i="1"/>
  <c r="R3667" i="1"/>
  <c r="K3668" i="1"/>
  <c r="R3668" i="1"/>
  <c r="K3669" i="1"/>
  <c r="R3669" i="1"/>
  <c r="K3670" i="1"/>
  <c r="R3670" i="1"/>
  <c r="K3671" i="1"/>
  <c r="R3671" i="1"/>
  <c r="K3672" i="1"/>
  <c r="R3672" i="1"/>
  <c r="K3673" i="1"/>
  <c r="R3673" i="1"/>
  <c r="K3674" i="1"/>
  <c r="R3674" i="1"/>
  <c r="K3675" i="1"/>
  <c r="R3675" i="1"/>
  <c r="K3676" i="1"/>
  <c r="R3676" i="1"/>
  <c r="K3677" i="1"/>
  <c r="R3677" i="1"/>
  <c r="K3678" i="1"/>
  <c r="R3678" i="1"/>
  <c r="K3679" i="1"/>
  <c r="R3679" i="1"/>
  <c r="K3680" i="1"/>
  <c r="R3680" i="1"/>
  <c r="K3681" i="1"/>
  <c r="R3681" i="1"/>
  <c r="K3682" i="1"/>
  <c r="R3682" i="1"/>
  <c r="K3683" i="1"/>
  <c r="R3683" i="1"/>
  <c r="K3684" i="1"/>
  <c r="R3684" i="1"/>
  <c r="K3685" i="1"/>
  <c r="R3685" i="1"/>
  <c r="K3686" i="1"/>
  <c r="R3686" i="1"/>
  <c r="K3687" i="1"/>
  <c r="R3687" i="1"/>
  <c r="K3688" i="1"/>
  <c r="R3688" i="1"/>
  <c r="K3689" i="1"/>
  <c r="R3689" i="1"/>
  <c r="K3690" i="1"/>
  <c r="R3690" i="1"/>
  <c r="K3691" i="1"/>
  <c r="R3691" i="1"/>
  <c r="K3692" i="1"/>
  <c r="R3692" i="1"/>
  <c r="K3693" i="1"/>
  <c r="R3693" i="1"/>
  <c r="K3694" i="1"/>
  <c r="R3694" i="1"/>
  <c r="K3695" i="1"/>
  <c r="R3695" i="1"/>
  <c r="K3696" i="1"/>
  <c r="R3696" i="1"/>
  <c r="K3697" i="1"/>
  <c r="R3697" i="1"/>
  <c r="K3698" i="1"/>
  <c r="R3698" i="1"/>
  <c r="K3699" i="1"/>
  <c r="R3699" i="1"/>
  <c r="K3700" i="1"/>
  <c r="R3700" i="1"/>
  <c r="K3701" i="1"/>
  <c r="R3701" i="1"/>
  <c r="K3702" i="1"/>
  <c r="R3702" i="1"/>
  <c r="K3703" i="1"/>
  <c r="R3703" i="1"/>
  <c r="K3704" i="1"/>
  <c r="R3704" i="1"/>
  <c r="K3705" i="1"/>
  <c r="R3705" i="1"/>
  <c r="K3706" i="1"/>
  <c r="R3706" i="1"/>
  <c r="K3707" i="1"/>
  <c r="R3707" i="1"/>
  <c r="K3708" i="1"/>
  <c r="R3708" i="1"/>
  <c r="K3709" i="1"/>
  <c r="R3709" i="1"/>
  <c r="K3710" i="1"/>
  <c r="R3710" i="1"/>
  <c r="K3711" i="1"/>
  <c r="R3711" i="1"/>
  <c r="K3712" i="1"/>
  <c r="R3712" i="1"/>
  <c r="K3713" i="1"/>
  <c r="R3713" i="1"/>
  <c r="K3714" i="1"/>
  <c r="R3714" i="1"/>
  <c r="K3715" i="1"/>
  <c r="R3715" i="1"/>
  <c r="K3716" i="1"/>
  <c r="R3716" i="1"/>
  <c r="K3717" i="1"/>
  <c r="R3717" i="1"/>
  <c r="K3718" i="1"/>
  <c r="R3718" i="1"/>
  <c r="K3719" i="1"/>
  <c r="R3719" i="1"/>
  <c r="K3720" i="1"/>
  <c r="R3720" i="1"/>
  <c r="K3721" i="1"/>
  <c r="R3721" i="1"/>
  <c r="K3722" i="1"/>
  <c r="R3722" i="1"/>
  <c r="K3723" i="1"/>
  <c r="R3723" i="1"/>
  <c r="K3724" i="1"/>
  <c r="R3724" i="1"/>
  <c r="K3725" i="1"/>
  <c r="R3725" i="1"/>
  <c r="K3726" i="1"/>
  <c r="R3726" i="1"/>
  <c r="K3727" i="1"/>
  <c r="R3727" i="1"/>
  <c r="K3728" i="1"/>
  <c r="R3728" i="1"/>
  <c r="K3729" i="1"/>
  <c r="R3729" i="1"/>
  <c r="K3730" i="1"/>
  <c r="R3730" i="1"/>
  <c r="K3731" i="1"/>
  <c r="R3731" i="1"/>
  <c r="K3732" i="1"/>
  <c r="R3732" i="1"/>
  <c r="K3733" i="1"/>
  <c r="R3733" i="1"/>
  <c r="K3734" i="1"/>
  <c r="R3734" i="1"/>
  <c r="K3735" i="1"/>
  <c r="R3735" i="1"/>
  <c r="K3736" i="1"/>
  <c r="R3736" i="1"/>
  <c r="K3737" i="1"/>
  <c r="R3737" i="1"/>
  <c r="K3738" i="1"/>
  <c r="R3738" i="1"/>
  <c r="K3739" i="1"/>
  <c r="R3739" i="1"/>
  <c r="K3740" i="1"/>
  <c r="R3740" i="1"/>
  <c r="K3741" i="1"/>
  <c r="R3741" i="1"/>
  <c r="K3742" i="1"/>
  <c r="R3742" i="1"/>
  <c r="K3743" i="1"/>
  <c r="R3743" i="1"/>
  <c r="K3744" i="1"/>
  <c r="R3744" i="1"/>
  <c r="K3745" i="1"/>
  <c r="R3745" i="1"/>
  <c r="K3746" i="1"/>
  <c r="R3746" i="1"/>
  <c r="K3747" i="1"/>
  <c r="R3747" i="1"/>
  <c r="K3748" i="1"/>
  <c r="R3748" i="1"/>
  <c r="K3749" i="1"/>
  <c r="R3749" i="1"/>
  <c r="K3750" i="1"/>
  <c r="R3750" i="1"/>
  <c r="K3751" i="1"/>
  <c r="R3751" i="1"/>
  <c r="K3752" i="1"/>
  <c r="R3752" i="1"/>
  <c r="K3753" i="1"/>
  <c r="R3753" i="1"/>
  <c r="K3754" i="1"/>
  <c r="R3754" i="1"/>
  <c r="K3755" i="1"/>
  <c r="R3755" i="1"/>
  <c r="K3756" i="1"/>
  <c r="R3756" i="1"/>
  <c r="K3757" i="1"/>
  <c r="R3757" i="1"/>
  <c r="K3758" i="1"/>
  <c r="R3758" i="1"/>
  <c r="K3759" i="1"/>
  <c r="R3759" i="1"/>
  <c r="K3760" i="1"/>
  <c r="R3760" i="1"/>
  <c r="K3761" i="1"/>
  <c r="R3761" i="1"/>
  <c r="K3762" i="1"/>
  <c r="R3762" i="1"/>
  <c r="K3763" i="1"/>
  <c r="R3763" i="1"/>
  <c r="K3764" i="1"/>
  <c r="R3764" i="1"/>
  <c r="K3765" i="1"/>
  <c r="R3765" i="1"/>
  <c r="K3766" i="1"/>
  <c r="R3766" i="1"/>
  <c r="K3767" i="1"/>
  <c r="R3767" i="1"/>
  <c r="K3768" i="1"/>
  <c r="R3768" i="1"/>
  <c r="K3769" i="1"/>
  <c r="R3769" i="1"/>
  <c r="K3770" i="1"/>
  <c r="R3770" i="1"/>
  <c r="K3771" i="1"/>
  <c r="R3771" i="1"/>
  <c r="K3772" i="1"/>
  <c r="R3772" i="1"/>
  <c r="K3773" i="1"/>
  <c r="R3773" i="1"/>
  <c r="K3774" i="1"/>
  <c r="R3774" i="1"/>
  <c r="K3775" i="1"/>
  <c r="R3775" i="1"/>
  <c r="K3776" i="1"/>
  <c r="R3776" i="1"/>
  <c r="K3777" i="1"/>
  <c r="R3777" i="1"/>
  <c r="K3778" i="1"/>
  <c r="R3778" i="1"/>
  <c r="K3779" i="1"/>
  <c r="R3779" i="1"/>
  <c r="K3780" i="1"/>
  <c r="R3780" i="1"/>
  <c r="K3781" i="1"/>
  <c r="R3781" i="1"/>
  <c r="K3782" i="1"/>
  <c r="R3782" i="1"/>
  <c r="K3783" i="1"/>
  <c r="R3783" i="1"/>
  <c r="K3784" i="1"/>
  <c r="R3784" i="1"/>
  <c r="K3785" i="1"/>
  <c r="R3785" i="1"/>
  <c r="K3786" i="1"/>
  <c r="R3786" i="1"/>
  <c r="K3787" i="1"/>
  <c r="R3787" i="1"/>
  <c r="K3788" i="1"/>
  <c r="R3788" i="1"/>
  <c r="K3789" i="1"/>
  <c r="R3789" i="1"/>
  <c r="K3790" i="1"/>
  <c r="R3790" i="1"/>
  <c r="K3791" i="1"/>
  <c r="R3791" i="1"/>
  <c r="K3792" i="1"/>
  <c r="R3792" i="1"/>
  <c r="K3793" i="1"/>
  <c r="R3793" i="1"/>
  <c r="K3794" i="1"/>
  <c r="R3794" i="1"/>
  <c r="K3795" i="1"/>
  <c r="R3795" i="1"/>
  <c r="K3796" i="1"/>
  <c r="R3796" i="1"/>
  <c r="K3797" i="1"/>
  <c r="R3797" i="1"/>
  <c r="K3798" i="1"/>
  <c r="R3798" i="1"/>
  <c r="K3799" i="1"/>
  <c r="R3799" i="1"/>
  <c r="K3800" i="1"/>
  <c r="R3800" i="1"/>
  <c r="K3801" i="1"/>
  <c r="R3801" i="1"/>
  <c r="K3802" i="1"/>
  <c r="R3802" i="1"/>
  <c r="K3803" i="1"/>
  <c r="R3803" i="1"/>
  <c r="K3804" i="1"/>
  <c r="R3804" i="1"/>
  <c r="K3805" i="1"/>
  <c r="R3805" i="1"/>
  <c r="K3806" i="1"/>
  <c r="R3806" i="1"/>
  <c r="K3807" i="1"/>
  <c r="R3807" i="1"/>
  <c r="K3808" i="1"/>
  <c r="R3808" i="1"/>
  <c r="K3809" i="1"/>
  <c r="R3809" i="1"/>
  <c r="K3810" i="1"/>
  <c r="R3810" i="1"/>
  <c r="K3811" i="1"/>
  <c r="R3811" i="1"/>
  <c r="K3812" i="1"/>
  <c r="R3812" i="1"/>
  <c r="K3813" i="1"/>
  <c r="R3813" i="1"/>
  <c r="K3814" i="1"/>
  <c r="R3814" i="1"/>
  <c r="K3815" i="1"/>
  <c r="R3815" i="1"/>
  <c r="K3816" i="1"/>
  <c r="R3816" i="1"/>
  <c r="K3817" i="1"/>
  <c r="R3817" i="1"/>
  <c r="K3818" i="1"/>
  <c r="R3818" i="1"/>
  <c r="K3819" i="1"/>
  <c r="R3819" i="1"/>
  <c r="K3820" i="1"/>
  <c r="R3820" i="1"/>
  <c r="K3821" i="1"/>
  <c r="R3821" i="1"/>
  <c r="K3822" i="1"/>
  <c r="R3822" i="1"/>
  <c r="K3823" i="1"/>
  <c r="R3823" i="1"/>
  <c r="K3824" i="1"/>
  <c r="R3824" i="1"/>
  <c r="K3825" i="1"/>
  <c r="R3825" i="1"/>
  <c r="K3826" i="1"/>
  <c r="R3826" i="1"/>
  <c r="K3827" i="1"/>
  <c r="R3827" i="1"/>
  <c r="K3828" i="1"/>
  <c r="R3828" i="1"/>
  <c r="K3829" i="1"/>
  <c r="R3829" i="1"/>
  <c r="K3830" i="1"/>
  <c r="R3830" i="1"/>
  <c r="K3831" i="1"/>
  <c r="R3831" i="1"/>
  <c r="K3832" i="1"/>
  <c r="R3832" i="1"/>
  <c r="K3833" i="1"/>
  <c r="R3833" i="1"/>
  <c r="K3834" i="1"/>
  <c r="R3834" i="1"/>
  <c r="K3835" i="1"/>
  <c r="R3835" i="1"/>
  <c r="K3836" i="1"/>
  <c r="R3836" i="1"/>
  <c r="K3837" i="1"/>
  <c r="R3837" i="1"/>
  <c r="K3838" i="1"/>
  <c r="R3838" i="1"/>
  <c r="K3839" i="1"/>
  <c r="R3839" i="1"/>
  <c r="K3840" i="1"/>
  <c r="R3840" i="1"/>
  <c r="K3841" i="1"/>
  <c r="R3841" i="1"/>
  <c r="K3842" i="1"/>
  <c r="R3842" i="1"/>
  <c r="K3843" i="1"/>
  <c r="R3843" i="1"/>
  <c r="K3844" i="1"/>
  <c r="R3844" i="1"/>
  <c r="K3845" i="1"/>
  <c r="R3845" i="1"/>
  <c r="K3846" i="1"/>
  <c r="R3846" i="1"/>
  <c r="K3847" i="1"/>
  <c r="R3847" i="1"/>
  <c r="K3848" i="1"/>
  <c r="R3848" i="1"/>
  <c r="K3849" i="1"/>
  <c r="R3849" i="1"/>
  <c r="K3850" i="1"/>
  <c r="R3850" i="1"/>
  <c r="K3851" i="1"/>
  <c r="R3851" i="1"/>
  <c r="K3852" i="1"/>
  <c r="R3852" i="1"/>
  <c r="K3853" i="1"/>
  <c r="R3853" i="1"/>
  <c r="K3854" i="1"/>
  <c r="R3854" i="1"/>
  <c r="K3855" i="1"/>
  <c r="R3855" i="1"/>
  <c r="K3856" i="1"/>
  <c r="R3856" i="1"/>
  <c r="K3857" i="1"/>
  <c r="R3857" i="1"/>
  <c r="K3858" i="1"/>
  <c r="R3858" i="1"/>
  <c r="K3859" i="1"/>
  <c r="R3859" i="1"/>
  <c r="K3860" i="1"/>
  <c r="R3860" i="1"/>
  <c r="K3861" i="1"/>
  <c r="R3861" i="1"/>
  <c r="K3862" i="1"/>
  <c r="R3862" i="1"/>
  <c r="K3863" i="1"/>
  <c r="R3863" i="1"/>
  <c r="K3864" i="1"/>
  <c r="R3864" i="1"/>
  <c r="K3865" i="1"/>
  <c r="R3865" i="1"/>
  <c r="K3866" i="1"/>
  <c r="R3866" i="1"/>
  <c r="K3867" i="1"/>
  <c r="R3867" i="1"/>
  <c r="K3868" i="1"/>
  <c r="R3868" i="1"/>
  <c r="K3869" i="1"/>
  <c r="R3869" i="1"/>
  <c r="K3870" i="1"/>
  <c r="R3870" i="1"/>
  <c r="K3871" i="1"/>
  <c r="R3871" i="1"/>
  <c r="K3872" i="1"/>
  <c r="R3872" i="1"/>
  <c r="K3873" i="1"/>
  <c r="R3873" i="1"/>
  <c r="K3874" i="1"/>
  <c r="R3874" i="1"/>
  <c r="K3875" i="1"/>
  <c r="R3875" i="1"/>
  <c r="K3876" i="1"/>
  <c r="R3876" i="1"/>
  <c r="K3877" i="1"/>
  <c r="R3877" i="1"/>
  <c r="K3878" i="1"/>
  <c r="R3878" i="1"/>
  <c r="K3879" i="1"/>
  <c r="R3879" i="1"/>
  <c r="K3880" i="1"/>
  <c r="R3880" i="1"/>
  <c r="K3881" i="1"/>
  <c r="R3881" i="1"/>
  <c r="K3882" i="1"/>
  <c r="R3882" i="1"/>
  <c r="K3883" i="1"/>
  <c r="R3883" i="1"/>
  <c r="K3884" i="1"/>
  <c r="R3884" i="1"/>
  <c r="K3885" i="1"/>
  <c r="R3885" i="1"/>
  <c r="K3886" i="1"/>
  <c r="R3886" i="1"/>
  <c r="K3887" i="1"/>
  <c r="R3887" i="1"/>
  <c r="K3888" i="1"/>
  <c r="R3888" i="1"/>
  <c r="K3889" i="1"/>
  <c r="R3889" i="1"/>
  <c r="K3890" i="1"/>
  <c r="R3890" i="1"/>
  <c r="K3891" i="1"/>
  <c r="R3891" i="1"/>
  <c r="K3892" i="1"/>
  <c r="R3892" i="1"/>
  <c r="K3893" i="1"/>
  <c r="R3893" i="1"/>
  <c r="K3894" i="1"/>
  <c r="R3894" i="1"/>
  <c r="K3895" i="1"/>
  <c r="R3895" i="1"/>
  <c r="K3896" i="1"/>
  <c r="R3896" i="1"/>
  <c r="K3897" i="1"/>
  <c r="R3897" i="1"/>
  <c r="K3898" i="1"/>
  <c r="R3898" i="1"/>
  <c r="K3899" i="1"/>
  <c r="R3899" i="1"/>
  <c r="K3900" i="1"/>
  <c r="R3900" i="1"/>
  <c r="K3901" i="1"/>
  <c r="R3901" i="1"/>
  <c r="K3902" i="1"/>
  <c r="R3902" i="1"/>
  <c r="K3903" i="1"/>
  <c r="R3903" i="1"/>
  <c r="K3904" i="1"/>
  <c r="R3904" i="1"/>
  <c r="K3905" i="1"/>
  <c r="R3905" i="1"/>
  <c r="K3906" i="1"/>
  <c r="R3906" i="1"/>
  <c r="K3907" i="1"/>
  <c r="R3907" i="1"/>
  <c r="K3908" i="1"/>
  <c r="R3908" i="1"/>
  <c r="K3909" i="1"/>
  <c r="R3909" i="1"/>
  <c r="K3910" i="1"/>
  <c r="R3910" i="1"/>
  <c r="K3911" i="1"/>
  <c r="R3911" i="1"/>
  <c r="K3912" i="1"/>
  <c r="R3912" i="1"/>
  <c r="K3913" i="1"/>
  <c r="R3913" i="1"/>
  <c r="K3914" i="1"/>
  <c r="R3914" i="1"/>
  <c r="K3915" i="1"/>
  <c r="R3915" i="1"/>
  <c r="K3916" i="1"/>
  <c r="R3916" i="1"/>
  <c r="K3917" i="1"/>
  <c r="R3917" i="1"/>
  <c r="K3918" i="1"/>
  <c r="R3918" i="1"/>
  <c r="K3919" i="1"/>
  <c r="R3919" i="1"/>
  <c r="K3920" i="1"/>
  <c r="R3920" i="1"/>
  <c r="K3921" i="1"/>
  <c r="R3921" i="1"/>
  <c r="K3922" i="1"/>
  <c r="R3922" i="1"/>
  <c r="K3923" i="1"/>
  <c r="R3923" i="1"/>
  <c r="K3924" i="1"/>
  <c r="R3924" i="1"/>
  <c r="K3925" i="1"/>
  <c r="R3925" i="1"/>
  <c r="K3926" i="1"/>
  <c r="R3926" i="1"/>
  <c r="K3927" i="1"/>
  <c r="R3927" i="1"/>
  <c r="K3928" i="1"/>
  <c r="R3928" i="1"/>
  <c r="K3929" i="1"/>
  <c r="R3929" i="1"/>
  <c r="K3930" i="1"/>
  <c r="R3930" i="1"/>
  <c r="K3931" i="1"/>
  <c r="R3931" i="1"/>
  <c r="K3932" i="1"/>
  <c r="R3932" i="1"/>
  <c r="K3933" i="1"/>
  <c r="R3933" i="1"/>
  <c r="K3934" i="1"/>
  <c r="R3934" i="1"/>
  <c r="K3935" i="1"/>
  <c r="R3935" i="1"/>
  <c r="K3936" i="1"/>
  <c r="R3936" i="1"/>
  <c r="K3937" i="1"/>
  <c r="R3937" i="1"/>
  <c r="K3938" i="1"/>
  <c r="R3938" i="1"/>
  <c r="K3939" i="1"/>
  <c r="R3939" i="1"/>
  <c r="K3940" i="1"/>
  <c r="R3940" i="1"/>
  <c r="K3941" i="1"/>
  <c r="R3941" i="1"/>
  <c r="K3942" i="1"/>
  <c r="R3942" i="1"/>
  <c r="K3943" i="1"/>
  <c r="R3943" i="1"/>
  <c r="K3944" i="1"/>
  <c r="R3944" i="1"/>
  <c r="K3945" i="1"/>
  <c r="R3945" i="1"/>
  <c r="K3946" i="1"/>
  <c r="R3946" i="1"/>
  <c r="K3947" i="1"/>
  <c r="R3947" i="1"/>
  <c r="K3948" i="1"/>
  <c r="R3948" i="1"/>
  <c r="K3949" i="1"/>
  <c r="R3949" i="1"/>
  <c r="K3950" i="1"/>
  <c r="R3950" i="1"/>
  <c r="K3951" i="1"/>
  <c r="R3951" i="1"/>
  <c r="K3952" i="1"/>
  <c r="R3952" i="1"/>
  <c r="K3953" i="1"/>
  <c r="R3953" i="1"/>
  <c r="K3954" i="1"/>
  <c r="R3954" i="1"/>
  <c r="K3955" i="1"/>
  <c r="R3955" i="1"/>
  <c r="K3956" i="1"/>
  <c r="R3956" i="1"/>
  <c r="K3957" i="1"/>
  <c r="R3957" i="1"/>
  <c r="K3958" i="1"/>
  <c r="R3958" i="1"/>
  <c r="K3959" i="1"/>
  <c r="R3959" i="1"/>
  <c r="K3960" i="1"/>
  <c r="R3960" i="1"/>
  <c r="K3961" i="1"/>
  <c r="R3961" i="1"/>
  <c r="K3962" i="1"/>
  <c r="R3962" i="1"/>
  <c r="K3963" i="1"/>
  <c r="R3963" i="1"/>
  <c r="K3964" i="1"/>
  <c r="R3964" i="1"/>
  <c r="K3965" i="1"/>
  <c r="R3965" i="1"/>
  <c r="K3966" i="1"/>
  <c r="R3966" i="1"/>
  <c r="K3967" i="1"/>
  <c r="R3967" i="1"/>
  <c r="K3968" i="1"/>
  <c r="R3968" i="1"/>
  <c r="K3969" i="1"/>
  <c r="R3969" i="1"/>
  <c r="K3970" i="1"/>
  <c r="R3970" i="1"/>
  <c r="K3971" i="1"/>
  <c r="R3971" i="1"/>
  <c r="K3972" i="1"/>
  <c r="R3972" i="1"/>
  <c r="K3973" i="1"/>
  <c r="R3973" i="1"/>
  <c r="K3974" i="1"/>
  <c r="R3974" i="1"/>
  <c r="K3975" i="1"/>
  <c r="R3975" i="1"/>
  <c r="K3976" i="1"/>
  <c r="R3976" i="1"/>
  <c r="K3977" i="1"/>
  <c r="R3977" i="1"/>
  <c r="K3978" i="1"/>
  <c r="R3978" i="1"/>
  <c r="K3979" i="1"/>
  <c r="R3979" i="1"/>
  <c r="K3980" i="1"/>
  <c r="R3980" i="1"/>
  <c r="K3981" i="1"/>
  <c r="R3981" i="1"/>
  <c r="K3982" i="1"/>
  <c r="R3982" i="1"/>
  <c r="K3983" i="1"/>
  <c r="R3983" i="1"/>
  <c r="K3984" i="1"/>
  <c r="R3984" i="1"/>
  <c r="K3985" i="1"/>
  <c r="R3985" i="1"/>
  <c r="K3986" i="1"/>
  <c r="R3986" i="1"/>
  <c r="K3987" i="1"/>
  <c r="R3987" i="1"/>
  <c r="K3988" i="1"/>
  <c r="R3988" i="1"/>
  <c r="K3989" i="1"/>
  <c r="R3989" i="1"/>
  <c r="K3990" i="1"/>
  <c r="R3990" i="1"/>
  <c r="K3991" i="1"/>
  <c r="R3991" i="1"/>
  <c r="K3992" i="1"/>
  <c r="R3992" i="1"/>
  <c r="K3993" i="1"/>
  <c r="R3993" i="1"/>
  <c r="K3994" i="1"/>
  <c r="R3994" i="1"/>
  <c r="K3995" i="1"/>
  <c r="R3995" i="1"/>
  <c r="K3996" i="1"/>
  <c r="R3996" i="1"/>
  <c r="K3997" i="1"/>
  <c r="R3997" i="1"/>
  <c r="K3998" i="1"/>
  <c r="R3998" i="1"/>
  <c r="K3999" i="1"/>
  <c r="R3999" i="1"/>
  <c r="K4000" i="1"/>
  <c r="R4000" i="1"/>
  <c r="K4001" i="1"/>
  <c r="R4001" i="1"/>
  <c r="K4002" i="1"/>
  <c r="R4002" i="1"/>
  <c r="K4003" i="1"/>
  <c r="R4003" i="1"/>
  <c r="K4004" i="1"/>
  <c r="R4004" i="1"/>
  <c r="K4005" i="1"/>
  <c r="R4005" i="1"/>
  <c r="K4006" i="1"/>
  <c r="R4006" i="1"/>
  <c r="K4007" i="1"/>
  <c r="R4007" i="1"/>
  <c r="K4008" i="1"/>
  <c r="R4008" i="1"/>
  <c r="K4009" i="1"/>
  <c r="R4009" i="1"/>
  <c r="K4010" i="1"/>
  <c r="R4010" i="1"/>
  <c r="K4011" i="1"/>
  <c r="R4011" i="1"/>
  <c r="K4012" i="1"/>
  <c r="R4012" i="1"/>
  <c r="K4013" i="1"/>
  <c r="R4013" i="1"/>
  <c r="K4014" i="1"/>
  <c r="R4014" i="1"/>
  <c r="K4015" i="1"/>
  <c r="R4015" i="1"/>
  <c r="K4016" i="1"/>
  <c r="R4016" i="1"/>
  <c r="K4017" i="1"/>
  <c r="R4017" i="1"/>
  <c r="K4018" i="1"/>
  <c r="R4018" i="1"/>
  <c r="K4019" i="1"/>
  <c r="R4019" i="1"/>
  <c r="K4020" i="1"/>
  <c r="R4020" i="1"/>
  <c r="K4021" i="1"/>
  <c r="R4021" i="1"/>
  <c r="K4022" i="1"/>
  <c r="R4022" i="1"/>
  <c r="K4023" i="1"/>
  <c r="R4023" i="1"/>
  <c r="K4024" i="1"/>
  <c r="R4024" i="1"/>
  <c r="K4025" i="1"/>
  <c r="R4025" i="1"/>
  <c r="K4026" i="1"/>
  <c r="R4026" i="1"/>
  <c r="K4027" i="1"/>
  <c r="R4027" i="1"/>
  <c r="K4028" i="1"/>
  <c r="R4028" i="1"/>
  <c r="K4029" i="1"/>
  <c r="R4029" i="1"/>
  <c r="K4030" i="1"/>
  <c r="R4030" i="1"/>
  <c r="K4031" i="1"/>
  <c r="R4031" i="1"/>
  <c r="K4032" i="1"/>
  <c r="R4032" i="1"/>
  <c r="K4033" i="1"/>
  <c r="R4033" i="1"/>
  <c r="K4034" i="1"/>
  <c r="R4034" i="1"/>
  <c r="K4035" i="1"/>
  <c r="R4035" i="1"/>
  <c r="K4036" i="1"/>
  <c r="R4036" i="1"/>
  <c r="K4037" i="1"/>
  <c r="R4037" i="1"/>
  <c r="K4038" i="1"/>
  <c r="R4038" i="1"/>
  <c r="K4039" i="1"/>
  <c r="R4039" i="1"/>
  <c r="K4040" i="1"/>
  <c r="R4040" i="1"/>
  <c r="K4041" i="1"/>
  <c r="R4041" i="1"/>
  <c r="K4042" i="1"/>
  <c r="R4042" i="1"/>
  <c r="K4043" i="1"/>
  <c r="R4043" i="1"/>
  <c r="K4044" i="1"/>
  <c r="R4044" i="1"/>
  <c r="K4045" i="1"/>
  <c r="R4045" i="1"/>
  <c r="K4046" i="1"/>
  <c r="R4046" i="1"/>
  <c r="K4047" i="1"/>
  <c r="R4047" i="1"/>
  <c r="K4048" i="1"/>
  <c r="R4048" i="1"/>
  <c r="K4049" i="1"/>
  <c r="R4049" i="1"/>
  <c r="K4050" i="1"/>
  <c r="R4050" i="1"/>
  <c r="K4051" i="1"/>
  <c r="R4051" i="1"/>
  <c r="K4052" i="1"/>
  <c r="R4052" i="1"/>
  <c r="K4053" i="1"/>
  <c r="R4053" i="1"/>
  <c r="K4054" i="1"/>
  <c r="R4054" i="1"/>
  <c r="K4055" i="1"/>
  <c r="R4055" i="1"/>
  <c r="K4056" i="1"/>
  <c r="R4056" i="1"/>
  <c r="K4057" i="1"/>
  <c r="R4057" i="1"/>
  <c r="K4058" i="1"/>
  <c r="R4058" i="1"/>
  <c r="K4059" i="1"/>
  <c r="R4059" i="1"/>
  <c r="K4060" i="1"/>
  <c r="R4060" i="1"/>
  <c r="K4061" i="1"/>
  <c r="R4061" i="1"/>
  <c r="K4062" i="1"/>
  <c r="R4062" i="1"/>
  <c r="K4063" i="1"/>
  <c r="R4063" i="1"/>
  <c r="K4064" i="1"/>
  <c r="R4064" i="1"/>
  <c r="K4065" i="1"/>
  <c r="R4065" i="1"/>
  <c r="K4066" i="1"/>
  <c r="R4066" i="1"/>
  <c r="K4067" i="1"/>
  <c r="R4067" i="1"/>
  <c r="K4068" i="1"/>
  <c r="R4068" i="1"/>
  <c r="K4069" i="1"/>
  <c r="R4069" i="1"/>
  <c r="K4070" i="1"/>
  <c r="R4070" i="1"/>
  <c r="K4071" i="1"/>
  <c r="R4071" i="1"/>
  <c r="K4072" i="1"/>
  <c r="R4072" i="1"/>
  <c r="K4073" i="1"/>
  <c r="R4073" i="1"/>
  <c r="K4074" i="1"/>
  <c r="R4074" i="1"/>
  <c r="K4075" i="1"/>
  <c r="R4075" i="1"/>
  <c r="K4076" i="1"/>
  <c r="R4076" i="1"/>
  <c r="K4077" i="1"/>
  <c r="R4077" i="1"/>
  <c r="K4078" i="1"/>
  <c r="R4078" i="1"/>
  <c r="K4079" i="1"/>
  <c r="R4079" i="1"/>
  <c r="K4080" i="1"/>
  <c r="R4080" i="1"/>
  <c r="K4081" i="1"/>
  <c r="R4081" i="1"/>
  <c r="K4082" i="1"/>
  <c r="R4082" i="1"/>
  <c r="K4083" i="1"/>
  <c r="R4083" i="1"/>
  <c r="K4084" i="1"/>
  <c r="R4084" i="1"/>
  <c r="K4085" i="1"/>
  <c r="R4085" i="1"/>
  <c r="K4086" i="1"/>
  <c r="R4086" i="1"/>
  <c r="K4087" i="1"/>
  <c r="R4087" i="1"/>
  <c r="K4088" i="1"/>
  <c r="R4088" i="1"/>
  <c r="K4089" i="1"/>
  <c r="R4089" i="1"/>
  <c r="K4090" i="1"/>
  <c r="R4090" i="1"/>
  <c r="K4091" i="1"/>
  <c r="R4091" i="1"/>
  <c r="K4092" i="1"/>
  <c r="R4092" i="1"/>
  <c r="K4093" i="1"/>
  <c r="R4093" i="1"/>
  <c r="K4094" i="1"/>
  <c r="R4094" i="1"/>
  <c r="K4095" i="1"/>
  <c r="R4095" i="1"/>
  <c r="K4096" i="1"/>
  <c r="R4096" i="1"/>
  <c r="K4097" i="1"/>
  <c r="R4097" i="1"/>
  <c r="K4098" i="1"/>
  <c r="R4098" i="1"/>
  <c r="K4099" i="1"/>
  <c r="R4099" i="1"/>
  <c r="K4100" i="1"/>
  <c r="R4100" i="1"/>
  <c r="K4101" i="1"/>
  <c r="R4101" i="1"/>
  <c r="K4102" i="1"/>
  <c r="R4102" i="1"/>
  <c r="K4103" i="1"/>
  <c r="R4103" i="1"/>
  <c r="K4104" i="1"/>
  <c r="R4104" i="1"/>
  <c r="K4105" i="1"/>
  <c r="R4105" i="1"/>
  <c r="K4106" i="1"/>
  <c r="R4106" i="1"/>
  <c r="K4107" i="1"/>
  <c r="R4107" i="1"/>
  <c r="K4108" i="1"/>
  <c r="R4108" i="1"/>
  <c r="K4109" i="1"/>
  <c r="R4109" i="1"/>
  <c r="K4110" i="1"/>
  <c r="R4110" i="1"/>
  <c r="K4111" i="1"/>
  <c r="R4111" i="1"/>
  <c r="K4112" i="1"/>
  <c r="R4112" i="1"/>
  <c r="K4113" i="1"/>
  <c r="R4113" i="1"/>
  <c r="K4114" i="1"/>
  <c r="R4114" i="1"/>
  <c r="K4115" i="1"/>
  <c r="R4115" i="1"/>
  <c r="K2" i="1"/>
  <c r="R2" i="1"/>
</calcChain>
</file>

<file path=xl/sharedStrings.xml><?xml version="1.0" encoding="utf-8"?>
<sst xmlns="http://schemas.openxmlformats.org/spreadsheetml/2006/main" count="28856" uniqueCount="8353">
  <si>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</si>
  <si>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</si>
  <si>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</si>
  <si>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</si>
  <si>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</si>
  <si>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</si>
  <si>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</si>
  <si>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</si>
  <si>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</si>
  <si>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</si>
  <si>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</si>
  <si>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</si>
  <si>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</si>
  <si>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</si>
  <si>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</si>
  <si>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</si>
  <si>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</si>
  <si>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</si>
  <si>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</si>
  <si>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</si>
  <si>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</si>
  <si>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</si>
  <si>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</si>
  <si>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</si>
  <si>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</si>
  <si>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</si>
  <si>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</si>
  <si>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</si>
  <si>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</si>
  <si>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</si>
  <si>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</si>
  <si>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</si>
  <si>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</si>
  <si>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</si>
  <si>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</si>
  <si>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</si>
  <si>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</si>
  <si>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</si>
  <si>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</si>
  <si>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</si>
  <si>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</si>
  <si>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</si>
  <si>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</si>
  <si>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</si>
  <si>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</si>
  <si>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</si>
  <si>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</si>
  <si>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</si>
  <si>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</si>
  <si>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</si>
  <si>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</si>
  <si>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</si>
  <si>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</si>
  <si>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</si>
  <si>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</si>
  <si>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</si>
  <si>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</si>
  <si>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</si>
  <si>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</si>
  <si>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</si>
  <si>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</si>
  <si>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</si>
  <si>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</si>
  <si>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</si>
  <si>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</si>
  <si>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</si>
  <si>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</si>
  <si>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</si>
  <si>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</si>
  <si>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</si>
  <si>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</si>
  <si>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</si>
  <si>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</si>
  <si>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</si>
  <si>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</si>
  <si>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</si>
  <si>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</si>
  <si>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</si>
  <si>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</si>
  <si>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</si>
  <si>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</si>
  <si>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</si>
  <si>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</si>
  <si>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</si>
  <si>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</si>
  <si>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</si>
  <si>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</si>
  <si>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</si>
  <si>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</si>
  <si>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</si>
  <si>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</si>
  <si>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</si>
  <si>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</si>
  <si>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</si>
  <si>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</si>
  <si>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</si>
  <si>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</si>
  <si>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</si>
  <si>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</si>
  <si>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</si>
  <si>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</si>
  <si>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</si>
  <si>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</si>
  <si>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</si>
  <si>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</si>
  <si>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</si>
  <si>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</si>
  <si>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</si>
  <si>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</si>
  <si>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</si>
  <si>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</si>
  <si>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</si>
  <si>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</si>
  <si>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</si>
  <si>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</si>
  <si>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</si>
  <si>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</si>
  <si>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</si>
  <si>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</si>
  <si>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</si>
  <si>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</si>
  <si>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</si>
  <si>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</si>
  <si>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</si>
  <si>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</si>
  <si>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</si>
  <si>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</si>
  <si>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</si>
  <si>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</si>
  <si>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</si>
  <si>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</si>
  <si>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</si>
  <si>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</si>
  <si>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</si>
  <si>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</si>
  <si>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</si>
  <si>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</si>
  <si>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</si>
  <si>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</si>
  <si>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</si>
  <si>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</si>
  <si>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</si>
  <si>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</si>
  <si>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</si>
  <si>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</si>
  <si>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</si>
  <si>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</si>
  <si>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</si>
  <si>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</si>
  <si>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</si>
  <si>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</si>
  <si>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</si>
  <si>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</si>
  <si>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</si>
  <si>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</si>
  <si>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</si>
  <si>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</si>
  <si>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</si>
  <si>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</si>
  <si>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</si>
  <si>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</si>
  <si>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</si>
  <si>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</si>
  <si>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</si>
  <si>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</si>
  <si>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</si>
  <si>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</si>
  <si>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</si>
  <si>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</si>
  <si>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</si>
  <si>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</si>
  <si>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</si>
  <si>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</si>
  <si>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</si>
  <si>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</si>
  <si>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</si>
  <si>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</si>
  <si>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</si>
  <si>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</si>
  <si>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</si>
  <si>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</si>
  <si>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</si>
  <si>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</si>
  <si>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</si>
  <si>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</si>
  <si>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</si>
  <si>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</si>
  <si>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</si>
  <si>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</si>
  <si>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</si>
  <si>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</si>
  <si>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</si>
  <si>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</si>
  <si>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</si>
  <si>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</si>
  <si>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</si>
  <si>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</si>
  <si>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</si>
  <si>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</si>
  <si>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</si>
  <si>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</si>
  <si>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</si>
  <si>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</si>
  <si>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</si>
  <si>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</si>
  <si>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</si>
  <si>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</si>
  <si>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</si>
  <si>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</si>
  <si>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</si>
  <si>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</si>
  <si>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</si>
  <si>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</si>
  <si>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</si>
  <si>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</si>
  <si>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</si>
  <si>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</si>
  <si>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</si>
  <si>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</si>
  <si>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</si>
  <si>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</si>
  <si>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</si>
  <si>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</si>
  <si>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</si>
  <si>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</si>
  <si>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</si>
  <si>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</si>
  <si>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</si>
  <si>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</si>
  <si>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</si>
  <si>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</si>
  <si>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</si>
  <si>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</si>
  <si>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</si>
  <si>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</si>
  <si>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</si>
  <si>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</si>
  <si>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</si>
  <si>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</si>
  <si>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</si>
  <si>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</si>
  <si>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</si>
  <si>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</si>
  <si>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</si>
  <si>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</si>
  <si>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</si>
  <si>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</si>
  <si>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</si>
  <si>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</si>
  <si>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</si>
  <si>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</si>
  <si>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</si>
  <si>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</si>
  <si>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</si>
  <si>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</si>
  <si>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</si>
  <si>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</si>
  <si>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</si>
  <si>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</si>
  <si>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</si>
  <si>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</si>
  <si>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</si>
  <si>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</si>
  <si>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</si>
  <si>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</si>
  <si>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</si>
  <si>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</si>
  <si>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</si>
  <si>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</si>
  <si>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</si>
  <si>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</si>
  <si>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</si>
  <si>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</si>
  <si>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</si>
  <si>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</si>
  <si>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</si>
  <si>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</si>
  <si>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</si>
  <si>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</si>
  <si>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</si>
  <si>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</si>
  <si>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</si>
  <si>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</si>
  <si>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</si>
  <si>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</si>
  <si>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</si>
  <si>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</si>
  <si>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</si>
  <si>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</si>
  <si>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</si>
  <si>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</si>
  <si>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</si>
  <si>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</si>
  <si>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</si>
  <si>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</si>
  <si>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</si>
  <si>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</si>
  <si>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</si>
  <si>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</si>
  <si>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</si>
  <si>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</si>
  <si>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</si>
  <si>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</si>
  <si>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</si>
  <si>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</si>
  <si>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</si>
  <si>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</si>
  <si>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</si>
  <si>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</si>
  <si>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</si>
  <si>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</si>
  <si>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</si>
  <si>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</si>
  <si>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</si>
  <si>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</si>
  <si>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</si>
  <si>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</si>
  <si>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</si>
  <si>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</si>
  <si>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</si>
  <si>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</si>
  <si>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</si>
  <si>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</si>
  <si>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</si>
  <si>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</si>
  <si>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</si>
  <si>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</si>
  <si>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</si>
  <si>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</si>
  <si>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</si>
  <si>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</si>
  <si>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</si>
  <si>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</si>
  <si>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</si>
  <si>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</si>
  <si>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</si>
  <si>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</si>
  <si>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</si>
  <si>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</si>
  <si>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</si>
  <si>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</si>
  <si>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</si>
  <si>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</si>
  <si>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</si>
  <si>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</si>
  <si>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</si>
  <si>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</si>
  <si>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</si>
  <si>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</si>
  <si>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</si>
  <si>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</si>
  <si>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</si>
  <si>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</si>
  <si>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</si>
  <si>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</si>
  <si>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</si>
  <si>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</si>
  <si>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</si>
  <si>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</si>
  <si>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</si>
  <si>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</si>
  <si>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</si>
  <si>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</si>
  <si>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</si>
  <si>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</si>
  <si>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</si>
  <si>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</si>
  <si>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</si>
  <si>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</si>
  <si>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</si>
  <si>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</si>
  <si>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</si>
  <si>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</si>
  <si>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</si>
  <si>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</si>
  <si>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</si>
  <si>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</si>
  <si>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</si>
  <si>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</si>
  <si>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</si>
  <si>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</si>
  <si>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</si>
  <si>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</si>
  <si>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</si>
  <si>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</si>
  <si>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</si>
  <si>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</si>
  <si>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</si>
  <si>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</si>
  <si>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</si>
  <si>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</si>
  <si>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</si>
  <si>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</si>
  <si>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</si>
  <si>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</si>
  <si>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</si>
  <si>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</si>
  <si>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</si>
  <si>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</si>
  <si>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</si>
  <si>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</si>
  <si>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</si>
  <si>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</si>
  <si>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</si>
  <si>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</si>
  <si>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</si>
  <si>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</si>
  <si>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</si>
  <si>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</si>
  <si>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</si>
  <si>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</si>
  <si>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</si>
  <si>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</si>
  <si>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</si>
  <si>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</si>
  <si>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</si>
  <si>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</si>
  <si>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</si>
  <si>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</si>
  <si>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</si>
  <si>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</si>
  <si>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</si>
  <si>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</si>
  <si>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</si>
  <si>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</si>
  <si>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</si>
  <si>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</si>
  <si>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</si>
  <si>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</si>
  <si>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</si>
  <si>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</si>
  <si>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</si>
  <si>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</si>
  <si>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</si>
  <si>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</si>
  <si>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</si>
  <si>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</si>
  <si>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</si>
  <si>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</si>
  <si>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</si>
  <si>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</si>
  <si>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</si>
  <si>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</si>
  <si>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</si>
  <si>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</si>
  <si>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</si>
  <si>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</si>
  <si>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</si>
  <si>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</si>
  <si>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</si>
  <si>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</si>
  <si>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</si>
  <si>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</si>
  <si>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</si>
  <si>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</si>
  <si>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</si>
  <si>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</si>
  <si>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</si>
  <si>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</si>
  <si>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</si>
  <si>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</si>
  <si>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</si>
  <si>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</si>
  <si>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</si>
  <si>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</si>
  <si>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</si>
  <si>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</si>
  <si>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</si>
  <si>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</si>
  <si>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</si>
  <si>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</si>
  <si>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</si>
  <si>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</si>
  <si>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</si>
  <si>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</si>
  <si>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</si>
  <si>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</si>
  <si>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</si>
  <si>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</si>
  <si>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</si>
  <si>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</si>
  <si>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</si>
  <si>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</si>
  <si>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</si>
  <si>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</si>
  <si>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</si>
  <si>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</si>
  <si>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</si>
  <si>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</si>
  <si>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</si>
  <si>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</si>
  <si>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</si>
  <si>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</si>
  <si>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</si>
  <si>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</si>
  <si>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</si>
  <si>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</si>
  <si>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</si>
  <si>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</si>
  <si>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</si>
  <si>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</si>
  <si>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</si>
  <si>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</si>
  <si>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</si>
  <si>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</si>
  <si>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</si>
  <si>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</si>
  <si>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</si>
  <si>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</si>
  <si>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</si>
  <si>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</si>
  <si>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</si>
  <si>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</si>
  <si>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</si>
  <si>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</si>
  <si>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</si>
  <si>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</si>
  <si>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</si>
  <si>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</si>
  <si>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</si>
  <si>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</si>
  <si>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</si>
  <si>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</si>
  <si>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</si>
  <si>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</si>
  <si>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</si>
  <si>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</si>
  <si>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</si>
  <si>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</si>
  <si>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</si>
  <si>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</si>
  <si>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</si>
  <si>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</si>
  <si>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</si>
  <si>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</si>
  <si>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</si>
  <si>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</si>
  <si>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</si>
  <si>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</si>
  <si>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</si>
  <si>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</si>
  <si>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</si>
  <si>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</si>
  <si>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</si>
  <si>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</si>
  <si>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</si>
  <si>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</si>
  <si>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</si>
  <si>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</si>
  <si>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</si>
  <si>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</si>
  <si>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</si>
  <si>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</si>
  <si>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</si>
  <si>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</si>
  <si>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</si>
  <si>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</si>
  <si>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</si>
  <si>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</si>
  <si>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</si>
  <si>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</si>
  <si>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</si>
  <si>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</si>
  <si>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</si>
  <si>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</si>
  <si>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</si>
  <si>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</si>
  <si>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</si>
  <si>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</si>
  <si>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</si>
  <si>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</si>
  <si>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</si>
  <si>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</si>
  <si>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</si>
  <si>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</si>
  <si>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</si>
  <si>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</si>
  <si>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</si>
  <si>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</si>
  <si>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</si>
  <si>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</si>
  <si>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</si>
  <si>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</si>
  <si>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</si>
  <si>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</si>
  <si>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</si>
  <si>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</si>
  <si>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</si>
  <si>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</si>
  <si>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</si>
  <si>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</si>
  <si>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</si>
  <si>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</si>
  <si>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</si>
  <si>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</si>
  <si>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</si>
  <si>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</si>
  <si>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</si>
  <si>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</si>
  <si>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</si>
  <si>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</si>
  <si>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</si>
  <si>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</si>
  <si>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</si>
  <si>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</si>
  <si>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</si>
  <si>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</si>
  <si>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</si>
  <si>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</si>
  <si>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</si>
  <si>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</si>
  <si>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</si>
  <si>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</si>
  <si>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</si>
  <si>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</si>
  <si>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</si>
  <si>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</si>
  <si>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</si>
  <si>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</si>
  <si>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</si>
  <si>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</si>
  <si>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</si>
  <si>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</si>
  <si>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</si>
  <si>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</si>
  <si>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</si>
  <si>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</si>
  <si>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</si>
  <si>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</si>
  <si>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</si>
  <si>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</si>
  <si>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</si>
  <si>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</si>
  <si>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</si>
  <si>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</si>
  <si>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</si>
  <si>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</si>
  <si>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</si>
  <si>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</si>
  <si>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</si>
  <si>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</si>
  <si>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</si>
  <si>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</si>
  <si>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</si>
  <si>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</si>
  <si>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</si>
  <si>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</si>
  <si>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</si>
  <si>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</si>
  <si>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</si>
  <si>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</si>
  <si>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</si>
  <si>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</si>
  <si>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</si>
  <si>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</si>
  <si>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</si>
  <si>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</si>
  <si>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</si>
  <si>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</si>
  <si>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</si>
  <si>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</si>
  <si>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</si>
  <si>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</si>
  <si>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</si>
  <si>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</si>
  <si>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</si>
  <si>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</si>
  <si>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</si>
  <si>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</si>
  <si>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</si>
  <si>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</si>
  <si>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</si>
  <si>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</si>
  <si>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</si>
  <si>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</si>
  <si>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</si>
  <si>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</si>
  <si>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</si>
  <si>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</si>
  <si>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</si>
  <si>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</si>
  <si>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</si>
  <si>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</si>
  <si>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</si>
  <si>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</si>
  <si>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</si>
  <si>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</si>
  <si>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</si>
  <si>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</si>
  <si>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</si>
  <si>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</si>
  <si>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</si>
  <si>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</si>
  <si>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</si>
  <si>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</si>
  <si>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</si>
  <si>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</si>
  <si>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</si>
  <si>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</si>
  <si>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</si>
  <si>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</si>
  <si>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</si>
  <si>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</si>
  <si>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</si>
  <si>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</si>
  <si>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</si>
  <si>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</si>
  <si>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</si>
  <si>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</si>
  <si>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</si>
  <si>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</si>
  <si>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</si>
  <si>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</si>
  <si>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</si>
  <si>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</si>
  <si>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</si>
  <si>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</si>
  <si>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</si>
  <si>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</si>
  <si>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</si>
  <si>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</si>
  <si>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</si>
  <si>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</si>
  <si>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</si>
  <si>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</si>
  <si>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</si>
  <si>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</si>
  <si>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</si>
  <si>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</si>
  <si>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</si>
  <si>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</si>
  <si>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</si>
  <si>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</si>
  <si>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</si>
  <si>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</si>
  <si>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</si>
  <si>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</si>
  <si>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</si>
  <si>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</si>
  <si>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</si>
  <si>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</si>
  <si>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</si>
  <si>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</si>
  <si>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</si>
  <si>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</si>
  <si>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</si>
  <si>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</si>
  <si>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</si>
  <si>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</si>
  <si>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</si>
  <si>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</si>
  <si>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</si>
  <si>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</si>
  <si>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</si>
  <si>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</si>
  <si>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</si>
  <si>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</si>
  <si>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</si>
  <si>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</si>
  <si>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</si>
  <si>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</si>
  <si>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</si>
  <si>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</si>
  <si>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</si>
  <si>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</si>
  <si>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</si>
  <si>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</si>
  <si>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</si>
  <si>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</si>
  <si>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</si>
  <si>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</si>
  <si>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</si>
  <si>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</si>
  <si>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</si>
  <si>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</si>
  <si>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</si>
  <si>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</si>
  <si>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</si>
  <si>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</si>
  <si>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</si>
  <si>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</si>
  <si>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</si>
  <si>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</si>
  <si>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</si>
  <si>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</si>
  <si>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</si>
  <si>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</si>
  <si>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</si>
  <si>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</si>
  <si>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</si>
  <si>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</si>
  <si>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</si>
  <si>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</si>
  <si>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</si>
  <si>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</si>
  <si>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</si>
  <si>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</si>
  <si>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</si>
  <si>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</si>
  <si>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</si>
  <si>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</si>
  <si>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</si>
  <si>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</si>
  <si>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</si>
  <si>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</si>
  <si>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</si>
  <si>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</si>
  <si>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</si>
  <si>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</si>
  <si>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</si>
  <si>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</si>
  <si>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</si>
  <si>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</si>
  <si>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</si>
  <si>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</si>
  <si>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</si>
  <si>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</si>
  <si>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</si>
  <si>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</si>
  <si>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</si>
  <si>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</si>
  <si>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</si>
  <si>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</si>
  <si>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</si>
  <si>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</si>
  <si>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</si>
  <si>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</si>
  <si>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</si>
  <si>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</si>
  <si>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</si>
  <si>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</si>
  <si>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</si>
  <si>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</si>
  <si>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</si>
  <si>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</si>
  <si>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</si>
  <si>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</si>
  <si>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</si>
  <si>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</si>
  <si>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</si>
  <si>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</si>
  <si>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</si>
  <si>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</si>
  <si>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</si>
  <si>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</si>
  <si>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</si>
  <si>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</si>
  <si>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</si>
  <si>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</si>
  <si>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</si>
  <si>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</si>
  <si>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</si>
  <si>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</si>
  <si>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</si>
  <si>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</si>
  <si>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</si>
  <si>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</si>
  <si>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</si>
  <si>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</si>
  <si>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</si>
  <si>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</si>
  <si>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</si>
  <si>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</si>
  <si>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</si>
  <si>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</si>
  <si>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</si>
  <si>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</si>
  <si>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</si>
  <si>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</si>
  <si>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</si>
  <si>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</si>
  <si>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</si>
  <si>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</si>
  <si>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</si>
  <si>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</si>
  <si>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</si>
  <si>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</si>
  <si>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</si>
  <si>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</si>
  <si>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</si>
  <si>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</si>
  <si>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</si>
  <si>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</si>
  <si>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</si>
  <si>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</si>
  <si>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</si>
  <si>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</si>
  <si>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</si>
  <si>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</si>
  <si>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</si>
  <si>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</si>
  <si>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</si>
  <si>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</si>
  <si>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</si>
  <si>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</si>
  <si>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</si>
  <si>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</si>
  <si>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</si>
  <si>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</si>
  <si>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</si>
  <si>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</si>
  <si>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</si>
  <si>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</si>
  <si>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</si>
  <si>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</si>
  <si>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</si>
  <si>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</si>
  <si>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</si>
  <si>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</si>
  <si>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</si>
  <si>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</si>
  <si>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</si>
  <si>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</si>
  <si>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</si>
  <si>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</si>
  <si>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</si>
  <si>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</si>
  <si>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</si>
  <si>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</si>
  <si>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</si>
  <si>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</si>
  <si>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</si>
  <si>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</si>
  <si>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</si>
  <si>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</si>
  <si>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</si>
  <si>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</si>
  <si>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</si>
  <si>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</si>
  <si>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</si>
  <si>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</si>
  <si>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</si>
  <si>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</si>
  <si>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</si>
  <si>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</si>
  <si>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</si>
  <si>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</si>
  <si>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</si>
  <si>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</si>
  <si>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</si>
  <si>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</si>
  <si>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</si>
  <si>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</si>
  <si>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</si>
  <si>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</si>
  <si>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</si>
  <si>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</si>
  <si>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</si>
  <si>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</si>
  <si>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</si>
  <si>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</si>
  <si>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</si>
  <si>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</si>
  <si>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</si>
  <si>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</si>
  <si>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</si>
  <si>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</si>
  <si>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</si>
  <si>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</si>
  <si>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</si>
  <si>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</si>
  <si>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</si>
  <si>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</si>
  <si>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</si>
  <si>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</si>
  <si>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</si>
  <si>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</si>
  <si>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</si>
  <si>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</si>
  <si>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</si>
  <si>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</si>
  <si>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</si>
  <si>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</si>
  <si>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</si>
  <si>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</si>
  <si>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</si>
  <si>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</si>
  <si>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</si>
  <si>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</si>
  <si>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</si>
  <si>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</si>
  <si>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</si>
  <si>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</si>
  <si>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</si>
  <si>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</si>
  <si>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</si>
  <si>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</si>
  <si>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</si>
  <si>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</si>
  <si>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</si>
  <si>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</si>
  <si>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</si>
  <si>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</si>
  <si>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</si>
  <si>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</si>
  <si>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</si>
  <si>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</si>
  <si>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</si>
  <si>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</si>
  <si>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</si>
  <si>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</si>
  <si>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</si>
  <si>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</si>
  <si>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</si>
  <si>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</si>
  <si>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</si>
  <si>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</si>
  <si>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</si>
  <si>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</si>
  <si>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</si>
  <si>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</si>
  <si>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</si>
  <si>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</si>
  <si>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</si>
  <si>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</si>
  <si>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</si>
  <si>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</si>
  <si>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</si>
  <si>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</si>
  <si>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</si>
  <si>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</si>
  <si>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</si>
  <si>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</si>
  <si>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</si>
  <si>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</si>
  <si>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</si>
  <si>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</si>
  <si>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</si>
  <si>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</si>
  <si>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</si>
  <si>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</si>
  <si>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</si>
  <si>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</si>
  <si>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</si>
  <si>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</si>
  <si>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</si>
  <si>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</si>
  <si>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</si>
  <si>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</si>
  <si>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</si>
  <si>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</si>
  <si>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</si>
  <si>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</si>
  <si>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</si>
  <si>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</si>
  <si>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</si>
  <si>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</si>
  <si>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</si>
  <si>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</si>
  <si>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</si>
  <si>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</si>
  <si>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</si>
  <si>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</si>
  <si>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</si>
  <si>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</si>
  <si>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</si>
  <si>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</si>
  <si>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</si>
  <si>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</si>
  <si>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</si>
  <si>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</si>
  <si>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</si>
  <si>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</si>
  <si>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</si>
  <si>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</si>
  <si>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</si>
  <si>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</si>
  <si>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</si>
  <si>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</si>
  <si>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</si>
  <si>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</si>
  <si>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</si>
  <si>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</si>
  <si>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</si>
  <si>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</si>
  <si>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</si>
  <si>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</si>
  <si>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</si>
  <si>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</si>
  <si>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</si>
  <si>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</si>
  <si>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</si>
  <si>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</si>
  <si>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</si>
  <si>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</si>
  <si>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</si>
  <si>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</si>
  <si>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</si>
  <si>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</si>
  <si>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</si>
  <si>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</si>
  <si>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</si>
  <si>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</si>
  <si>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</si>
  <si>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</si>
  <si>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</si>
  <si>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</si>
  <si>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</si>
  <si>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</si>
  <si>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</si>
  <si>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</si>
  <si>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</si>
  <si>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</si>
  <si>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</si>
  <si>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</si>
  <si>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</si>
  <si>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</si>
  <si>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</si>
  <si>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</si>
  <si>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</si>
  <si>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</si>
  <si>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</si>
  <si>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</si>
  <si>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</si>
  <si>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</si>
  <si>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</si>
  <si>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</si>
  <si>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</si>
  <si>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</si>
  <si>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</si>
  <si>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</si>
  <si>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</si>
  <si>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</si>
  <si>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</si>
  <si>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</si>
  <si>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</si>
  <si>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</si>
  <si>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</si>
  <si>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</si>
  <si>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</si>
  <si>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</si>
  <si>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</si>
  <si>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</si>
  <si>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</si>
  <si>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</si>
  <si>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</si>
  <si>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</si>
  <si>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</si>
  <si>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</si>
  <si>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</si>
  <si>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</si>
  <si>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</si>
  <si>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</si>
  <si>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</si>
  <si>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</si>
  <si>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</si>
  <si>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</si>
  <si>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</si>
  <si>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</si>
  <si>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</si>
  <si>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</si>
  <si>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</si>
  <si>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</si>
  <si>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</si>
  <si>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</si>
  <si>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</si>
  <si>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</si>
  <si>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</si>
  <si>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</si>
  <si>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</si>
  <si>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</si>
  <si>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</si>
  <si>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</si>
  <si>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</si>
  <si>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</si>
  <si>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</si>
  <si>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</si>
  <si>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</si>
  <si>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</si>
  <si>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</si>
  <si>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</si>
  <si>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</si>
  <si>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</si>
  <si>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</si>
  <si>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</si>
  <si>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</si>
  <si>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</si>
  <si>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</si>
  <si>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</si>
  <si>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</si>
  <si>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</si>
  <si>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</si>
  <si>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</si>
  <si>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</si>
  <si>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</si>
  <si>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</si>
  <si>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</si>
  <si>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</si>
  <si>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</si>
  <si>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</si>
  <si>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</si>
  <si>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</si>
  <si>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</si>
  <si>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</si>
  <si>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</si>
  <si>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</si>
  <si>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</si>
  <si>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</si>
  <si>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</si>
  <si>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</si>
  <si>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</si>
  <si>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</si>
  <si>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</si>
  <si>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</si>
  <si>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</si>
  <si>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</si>
  <si>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</si>
  <si>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</si>
  <si>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</si>
  <si>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</si>
  <si>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</si>
  <si>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</si>
  <si>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</si>
  <si>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</si>
  <si>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</si>
  <si>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</si>
  <si>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</si>
  <si>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</si>
  <si>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</si>
  <si>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</si>
  <si>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</si>
  <si>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</si>
  <si>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</si>
  <si>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</si>
  <si>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</si>
  <si>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</si>
  <si>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</si>
  <si>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</si>
  <si>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</si>
  <si>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</si>
  <si>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</si>
  <si>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</si>
  <si>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</si>
  <si>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</si>
  <si>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</si>
  <si>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</si>
  <si>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</si>
  <si>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</si>
  <si>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</si>
  <si>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</si>
  <si>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</si>
  <si>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</si>
  <si>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</si>
  <si>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</si>
  <si>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</si>
  <si>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</si>
  <si>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</si>
  <si>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</si>
  <si>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</si>
  <si>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</si>
  <si>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</si>
  <si>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</si>
  <si>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</si>
  <si>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</si>
  <si>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</si>
  <si>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</si>
  <si>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</si>
  <si>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</si>
  <si>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</si>
  <si>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</si>
  <si>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</si>
  <si>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</si>
  <si>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</si>
  <si>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</si>
  <si>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</si>
  <si>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</si>
  <si>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</si>
  <si>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</si>
  <si>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</si>
  <si>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</si>
  <si>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</si>
  <si>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</si>
  <si>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</si>
  <si>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</si>
  <si>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</si>
  <si>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</si>
  <si>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</si>
  <si>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</si>
  <si>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</si>
  <si>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</si>
  <si>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</si>
  <si>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</si>
  <si>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</si>
  <si>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</si>
  <si>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</si>
  <si>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</si>
  <si>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</si>
  <si>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</si>
  <si>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</si>
  <si>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</si>
  <si>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</si>
  <si>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</si>
  <si>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</si>
  <si>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</si>
  <si>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</si>
  <si>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</si>
  <si>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</si>
  <si>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</si>
  <si>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</si>
  <si>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</si>
  <si>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</si>
  <si>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</si>
  <si>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</si>
  <si>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</si>
  <si>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</si>
  <si>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</si>
  <si>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</si>
  <si>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</si>
  <si>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</si>
  <si>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</si>
  <si>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</si>
  <si>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</si>
  <si>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</si>
  <si>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</si>
  <si>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</si>
  <si>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</si>
  <si>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</si>
  <si>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</si>
  <si>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</si>
  <si>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</si>
  <si>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</si>
  <si>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</si>
  <si>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</si>
  <si>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</si>
  <si>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</si>
  <si>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</si>
  <si>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</si>
  <si>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</si>
  <si>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</si>
  <si>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</si>
  <si>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</si>
  <si>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</si>
  <si>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</si>
  <si>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</si>
  <si>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</si>
  <si>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</si>
  <si>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</si>
  <si>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</si>
  <si>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</si>
  <si>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</si>
  <si>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</si>
  <si>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</si>
  <si>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</si>
  <si>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</si>
  <si>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</si>
  <si>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</si>
  <si>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</si>
  <si>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</si>
  <si>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</si>
  <si>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</si>
  <si>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</si>
  <si>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</si>
  <si>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</si>
  <si>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</si>
  <si>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</si>
  <si>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</si>
  <si>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</si>
  <si>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</si>
  <si>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</si>
  <si>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</si>
  <si>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</si>
  <si>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</si>
  <si>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</si>
  <si>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</si>
  <si>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</si>
  <si>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</si>
  <si>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</si>
  <si>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</si>
  <si>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</si>
  <si>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</si>
  <si>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</si>
  <si>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</si>
  <si>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</si>
  <si>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</si>
  <si>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</si>
  <si>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</si>
  <si>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</si>
  <si>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</si>
  <si>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</si>
  <si>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</si>
  <si>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</si>
  <si>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</si>
  <si>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</si>
  <si>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</si>
  <si>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</si>
  <si>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</si>
  <si>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</si>
  <si>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</si>
  <si>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</si>
  <si>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</si>
  <si>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</si>
  <si>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</si>
  <si>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</si>
  <si>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</si>
  <si>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</si>
  <si>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</si>
  <si>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</si>
  <si>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</si>
  <si>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</si>
  <si>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</si>
  <si>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</si>
  <si>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</si>
  <si>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</si>
  <si>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</si>
  <si>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</si>
  <si>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</si>
  <si>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</si>
  <si>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</si>
  <si>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</si>
  <si>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</si>
  <si>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</si>
  <si>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</si>
  <si>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</si>
  <si>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</si>
  <si>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</si>
  <si>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</si>
  <si>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</si>
  <si>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</si>
  <si>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</si>
  <si>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</si>
  <si>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</si>
  <si>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</si>
  <si>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</si>
  <si>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</si>
  <si>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</si>
  <si>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</si>
  <si>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</si>
  <si>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</si>
  <si>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</si>
  <si>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</si>
  <si>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</si>
  <si>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</si>
  <si>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</si>
  <si>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</si>
  <si>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</si>
  <si>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</si>
  <si>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</si>
  <si>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</si>
  <si>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</si>
  <si>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</si>
  <si>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</si>
  <si>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</si>
  <si>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</si>
  <si>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</si>
  <si>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</si>
  <si>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</si>
  <si>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</si>
  <si>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</si>
  <si>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</si>
  <si>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</si>
  <si>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</si>
  <si>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</si>
  <si>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</si>
  <si>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</si>
  <si>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</si>
  <si>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</si>
  <si>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</si>
  <si>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</si>
  <si>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</si>
  <si>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</si>
  <si>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</si>
  <si>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</si>
  <si>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</si>
  <si>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</si>
  <si>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</si>
  <si>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</si>
  <si>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</si>
  <si>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</si>
  <si>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</si>
  <si>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</si>
  <si>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</si>
  <si>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</si>
  <si>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</si>
  <si>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</si>
  <si>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</si>
  <si>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</si>
  <si>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</si>
  <si>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</si>
  <si>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</si>
  <si>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</si>
  <si>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</si>
  <si>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</si>
  <si>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</si>
  <si>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</si>
  <si>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</si>
  <si>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</si>
  <si>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</si>
  <si>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</si>
  <si>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</si>
  <si>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</si>
  <si>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</si>
  <si>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</si>
  <si>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</si>
  <si>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</si>
  <si>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</si>
  <si>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</si>
  <si>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</si>
  <si>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</si>
  <si>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</si>
  <si>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</si>
  <si>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</si>
  <si>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</si>
  <si>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</si>
  <si>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</si>
  <si>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</si>
  <si>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</si>
  <si>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</si>
  <si>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</si>
  <si>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</si>
  <si>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</si>
  <si>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</si>
  <si>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</si>
  <si>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</si>
  <si>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</si>
  <si>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</si>
  <si>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</si>
  <si>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</si>
  <si>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</si>
  <si>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</si>
  <si>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</si>
  <si>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</si>
  <si>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</si>
  <si>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</si>
  <si>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</si>
  <si>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</si>
  <si>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</si>
  <si>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</si>
  <si>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</si>
  <si>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</si>
  <si>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</si>
  <si>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</si>
  <si>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</si>
  <si>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</si>
  <si>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</si>
  <si>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</si>
  <si>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</si>
  <si>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</si>
  <si>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</si>
  <si>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</si>
  <si>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</si>
  <si>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</si>
  <si>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</si>
  <si>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</si>
  <si>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</si>
  <si>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</si>
  <si>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</si>
  <si>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</si>
  <si>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</si>
  <si>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</si>
  <si>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</si>
  <si>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</si>
  <si>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</si>
  <si>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</si>
  <si>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</si>
  <si>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</si>
  <si>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</si>
  <si>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</si>
  <si>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</si>
  <si>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</si>
  <si>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</si>
  <si>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</si>
  <si>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</si>
  <si>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</si>
  <si>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</si>
  <si>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</si>
  <si>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</si>
  <si>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</si>
  <si>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</si>
  <si>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</si>
  <si>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</si>
  <si>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</si>
  <si>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</si>
  <si>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</si>
  <si>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</si>
  <si>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</si>
  <si>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</si>
  <si>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</si>
  <si>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</si>
  <si>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</si>
  <si>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</si>
  <si>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</si>
  <si>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</si>
  <si>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</si>
  <si>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</si>
  <si>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</si>
  <si>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</si>
  <si>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</si>
  <si>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</si>
  <si>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</si>
  <si>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</si>
  <si>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</si>
  <si>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</si>
  <si>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</si>
  <si>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</si>
  <si>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</si>
  <si>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</si>
  <si>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</si>
  <si>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</si>
  <si>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</si>
  <si>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</si>
  <si>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</si>
  <si>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</si>
  <si>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</si>
  <si>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</si>
  <si>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</si>
  <si>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</si>
  <si>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</si>
  <si>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</si>
  <si>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</si>
  <si>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</si>
  <si>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</si>
  <si>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</si>
  <si>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</si>
  <si>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</si>
  <si>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</si>
  <si>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</si>
  <si>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</si>
  <si>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</si>
  <si>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</si>
  <si>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</si>
  <si>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</si>
  <si>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</si>
  <si>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</si>
  <si>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</si>
  <si>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</si>
  <si>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</si>
  <si>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</si>
  <si>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</si>
  <si>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</si>
  <si>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</si>
  <si>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</si>
  <si>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</si>
  <si>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</si>
  <si>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</si>
  <si>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</si>
  <si>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</si>
  <si>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</si>
  <si>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</si>
  <si>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</si>
  <si>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</si>
  <si>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</si>
  <si>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</si>
  <si>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</si>
  <si>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</si>
  <si>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</si>
  <si>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</si>
  <si>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</si>
  <si>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</si>
  <si>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</si>
  <si>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</si>
  <si>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</si>
  <si>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</si>
  <si>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</si>
  <si>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</si>
  <si>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</si>
  <si>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</si>
  <si>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</si>
  <si>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</si>
  <si>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</si>
  <si>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</si>
  <si>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</si>
  <si>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</si>
  <si>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</si>
  <si>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</si>
  <si>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</si>
  <si>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</si>
  <si>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</si>
  <si>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</si>
  <si>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</si>
  <si>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</si>
  <si>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</si>
  <si>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</si>
  <si>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</si>
  <si>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</si>
  <si>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</si>
  <si>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</si>
  <si>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</si>
  <si>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</si>
  <si>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</si>
  <si>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</si>
  <si>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</si>
  <si>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</si>
  <si>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</si>
  <si>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</si>
  <si>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</si>
  <si>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</si>
  <si>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</si>
  <si>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</si>
  <si>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</si>
  <si>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</si>
  <si>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</si>
  <si>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</si>
  <si>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</si>
  <si>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</si>
  <si>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</si>
  <si>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</si>
  <si>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</si>
  <si>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</si>
  <si>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</si>
  <si>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</si>
  <si>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</si>
  <si>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</si>
  <si>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</si>
  <si>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</si>
  <si>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</si>
  <si>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</si>
  <si>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</si>
  <si>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</si>
  <si>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</si>
  <si>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</si>
  <si>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</si>
  <si>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</si>
  <si>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</si>
  <si>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</si>
  <si>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</si>
  <si>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</si>
  <si>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</si>
  <si>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</si>
  <si>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</si>
  <si>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</si>
  <si>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</si>
  <si>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</si>
  <si>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</si>
  <si>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</si>
  <si>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</si>
  <si>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</si>
  <si>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</si>
  <si>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</si>
  <si>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</si>
  <si>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</si>
  <si>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</si>
  <si>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</si>
  <si>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</si>
  <si>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</si>
  <si>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</si>
  <si>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</si>
  <si>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</si>
  <si>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</si>
  <si>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</si>
  <si>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</si>
  <si>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</si>
  <si>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</si>
  <si>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</si>
  <si>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</si>
  <si>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</si>
  <si>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</si>
  <si>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</si>
  <si>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</si>
  <si>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</si>
  <si>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</si>
  <si>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</si>
  <si>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</si>
  <si>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</si>
  <si>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</si>
  <si>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</si>
  <si>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</si>
  <si>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</si>
  <si>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</si>
  <si>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</si>
  <si>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</si>
  <si>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</si>
  <si>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</si>
  <si>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</si>
  <si>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</si>
  <si>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</si>
  <si>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</si>
  <si>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</si>
  <si>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</si>
  <si>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</si>
  <si>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</si>
  <si>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</si>
  <si>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</si>
  <si>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</si>
  <si>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</si>
  <si>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</si>
  <si>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</si>
  <si>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</si>
  <si>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</si>
  <si>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</si>
  <si>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</si>
  <si>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</si>
  <si>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</si>
  <si>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</si>
  <si>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</si>
  <si>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</si>
  <si>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</si>
  <si>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</si>
  <si>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</si>
  <si>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</si>
  <si>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</si>
  <si>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</si>
  <si>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</si>
  <si>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</si>
  <si>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</si>
  <si>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</si>
  <si>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</si>
  <si>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</si>
  <si>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</si>
  <si>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</si>
  <si>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</si>
  <si>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</si>
  <si>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</si>
  <si>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</si>
  <si>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</si>
  <si>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</si>
  <si>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</si>
  <si>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</si>
  <si>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</si>
  <si>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</si>
  <si>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</si>
  <si>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</si>
  <si>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</si>
  <si>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</si>
  <si>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</si>
  <si>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</si>
  <si>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</si>
  <si>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</si>
  <si>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</si>
  <si>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</si>
  <si>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</si>
  <si>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</si>
  <si>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</si>
  <si>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</si>
  <si>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</si>
  <si>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</si>
  <si>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</si>
  <si>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</si>
  <si>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</si>
  <si>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</si>
  <si>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</si>
  <si>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</si>
  <si>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</si>
  <si>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</si>
  <si>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</si>
  <si>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</si>
  <si>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</si>
  <si>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</si>
  <si>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</si>
  <si>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</si>
  <si>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</si>
  <si>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</si>
  <si>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</si>
  <si>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</si>
  <si>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</si>
  <si>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</si>
  <si>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</si>
  <si>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</si>
  <si>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</si>
  <si>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</si>
  <si>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</si>
  <si>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</si>
  <si>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</si>
  <si>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</si>
  <si>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</si>
  <si>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</si>
  <si>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</si>
  <si>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</si>
  <si>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</si>
  <si>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</si>
  <si>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</si>
  <si>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</si>
  <si>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</si>
  <si>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</si>
  <si>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</si>
  <si>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</si>
  <si>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</si>
  <si>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</si>
  <si>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</si>
  <si>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</si>
  <si>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</si>
  <si>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</si>
  <si>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</si>
  <si>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</si>
  <si>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</si>
  <si>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</si>
  <si>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</si>
  <si>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</si>
  <si>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</si>
  <si>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</si>
  <si>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</si>
  <si>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</si>
  <si>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</si>
  <si>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</si>
  <si>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</si>
  <si>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</si>
  <si>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</si>
  <si>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</si>
  <si>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</si>
  <si>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</si>
  <si>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</si>
  <si>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</si>
  <si>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</si>
  <si>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</si>
  <si>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</si>
  <si>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</si>
  <si>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</si>
  <si>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</si>
  <si>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</si>
  <si>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</si>
  <si>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</si>
  <si>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</si>
  <si>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</si>
  <si>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</si>
  <si>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</si>
  <si>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</si>
  <si>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</si>
  <si>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</si>
  <si>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</si>
  <si>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</si>
  <si>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</si>
  <si>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</si>
  <si>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</si>
  <si>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</si>
  <si>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</si>
  <si>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</si>
  <si>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</si>
  <si>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</si>
  <si>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</si>
  <si>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</si>
  <si>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</si>
  <si>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</si>
  <si>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</si>
  <si>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</si>
  <si>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</si>
  <si>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</si>
  <si>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</si>
  <si>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</si>
  <si>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</si>
  <si>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</si>
  <si>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</si>
  <si>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</si>
  <si>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</si>
  <si>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</si>
  <si>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</si>
  <si>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</si>
  <si>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</si>
  <si>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</si>
  <si>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</si>
  <si>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</si>
  <si>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</si>
  <si>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</si>
  <si>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</si>
  <si>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</si>
  <si>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</si>
  <si>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</si>
  <si>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</si>
  <si>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</si>
  <si>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</si>
  <si>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</si>
  <si>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</si>
  <si>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</si>
  <si>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</si>
  <si>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</si>
  <si>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</si>
  <si>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</si>
  <si>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</si>
  <si>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</si>
  <si>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</si>
  <si>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</si>
  <si>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</si>
  <si>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</si>
  <si>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</si>
  <si>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</si>
  <si>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</si>
  <si>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</si>
  <si>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</si>
  <si>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</si>
  <si>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</si>
  <si>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</si>
  <si>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</si>
  <si>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</si>
  <si>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</si>
  <si>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</si>
  <si>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</si>
  <si>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</si>
  <si>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</si>
  <si>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</si>
  <si>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</si>
  <si>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</si>
  <si>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</si>
  <si>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</si>
  <si>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</si>
  <si>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</si>
  <si>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</si>
  <si>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</si>
  <si>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</si>
  <si>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</si>
  <si>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</si>
  <si>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</si>
  <si>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</si>
  <si>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</si>
  <si>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</si>
  <si>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</si>
  <si>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</si>
  <si>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</si>
  <si>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</si>
  <si>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</si>
  <si>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</si>
  <si>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</si>
  <si>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</si>
  <si>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</si>
  <si>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</si>
  <si>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</si>
  <si>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</si>
  <si>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</si>
  <si>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</si>
  <si>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</si>
  <si>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</si>
  <si>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</si>
  <si>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</si>
  <si>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</si>
  <si>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</si>
  <si>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</si>
  <si>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</si>
  <si>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</si>
  <si>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</si>
  <si>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</si>
  <si>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</si>
  <si>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</si>
  <si>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</si>
  <si>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</si>
  <si>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</si>
  <si>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</si>
  <si>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</si>
  <si>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</si>
  <si>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</si>
  <si>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</si>
  <si>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</si>
  <si>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</si>
  <si>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</si>
  <si>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</si>
  <si>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</si>
  <si>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</si>
  <si>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</si>
  <si>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</si>
  <si>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</si>
  <si>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</si>
  <si>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</si>
  <si>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</si>
  <si>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</si>
  <si>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</si>
  <si>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</si>
  <si>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</si>
  <si>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</si>
  <si>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</si>
  <si>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</si>
  <si>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</si>
  <si>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</si>
  <si>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</si>
  <si>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</si>
  <si>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</si>
  <si>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</si>
  <si>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</si>
  <si>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</si>
  <si>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</si>
  <si>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</si>
  <si>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</si>
  <si>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</si>
  <si>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</si>
  <si>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</si>
  <si>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</si>
  <si>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</si>
  <si>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</si>
  <si>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</si>
  <si>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</si>
  <si>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</si>
  <si>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</si>
  <si>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</si>
  <si>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</si>
  <si>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</si>
  <si>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</si>
  <si>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</si>
  <si>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</si>
  <si>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</si>
  <si>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</si>
  <si>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</si>
  <si>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</si>
  <si>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</si>
  <si>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</si>
  <si>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</si>
  <si>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</si>
  <si>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</si>
  <si>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</si>
  <si>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</si>
  <si>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</si>
  <si>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</si>
  <si>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</si>
  <si>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</si>
  <si>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</si>
  <si>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</si>
  <si>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</si>
  <si>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</si>
  <si>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</si>
  <si>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</si>
  <si>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</si>
  <si>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</si>
  <si>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</si>
  <si>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</si>
  <si>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</si>
  <si>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</si>
  <si>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</si>
  <si>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</si>
  <si>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</si>
  <si>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</si>
  <si>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</si>
  <si>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</si>
  <si>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</si>
  <si>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</si>
  <si>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</si>
  <si>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</si>
  <si>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</si>
  <si>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</si>
  <si>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</si>
  <si>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</si>
  <si>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</si>
  <si>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</si>
  <si>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</si>
  <si>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</si>
  <si>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</si>
  <si>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</si>
  <si>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</si>
  <si>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</si>
  <si>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</si>
  <si>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</si>
  <si>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</si>
  <si>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</si>
  <si>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</si>
  <si>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</si>
  <si>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</si>
  <si>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</si>
  <si>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</si>
  <si>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</si>
  <si>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</si>
  <si>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</si>
  <si>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</si>
  <si>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</si>
  <si>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</si>
  <si>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</si>
  <si>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</si>
  <si>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</si>
  <si>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</si>
  <si>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</si>
  <si>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</si>
  <si>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</si>
  <si>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</si>
  <si>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</si>
  <si>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</si>
  <si>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</si>
  <si>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</si>
  <si>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</si>
  <si>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</si>
  <si>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</si>
  <si>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</si>
  <si>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</si>
  <si>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</si>
  <si>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</si>
  <si>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</si>
  <si>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</si>
  <si>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</si>
  <si>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</si>
  <si>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</si>
  <si>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</si>
  <si>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</si>
  <si>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</si>
  <si>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</si>
  <si>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</si>
  <si>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</si>
  <si>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</si>
  <si>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</si>
  <si>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</si>
  <si>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</si>
  <si>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</si>
  <si>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</si>
  <si>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</si>
  <si>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</si>
  <si>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</si>
  <si>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</si>
  <si>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</si>
  <si>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</si>
  <si>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</si>
  <si>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</si>
  <si>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</si>
  <si>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</si>
  <si>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</si>
  <si>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</si>
  <si>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</si>
  <si>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</si>
  <si>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</si>
  <si>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</si>
  <si>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</si>
  <si>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</si>
  <si>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</si>
  <si>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</si>
  <si>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</si>
  <si>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</si>
  <si>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</si>
  <si>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</si>
  <si>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</si>
  <si>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</si>
  <si>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</si>
  <si>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</si>
  <si>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</si>
  <si>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</si>
  <si>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</si>
  <si>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</si>
  <si>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</si>
  <si>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</si>
  <si>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</si>
  <si>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</si>
  <si>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</si>
  <si>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</si>
  <si>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</si>
  <si>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</si>
  <si>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</si>
  <si>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</si>
  <si>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</si>
  <si>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</si>
  <si>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</si>
  <si>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</si>
  <si>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</si>
  <si>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</si>
  <si>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</si>
  <si>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</si>
  <si>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</si>
  <si>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</si>
  <si>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</si>
  <si>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</si>
  <si>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</si>
  <si>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</si>
  <si>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</si>
  <si>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</si>
  <si>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</si>
  <si>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</si>
  <si>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</si>
  <si>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</si>
  <si>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</si>
  <si>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</si>
  <si>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</si>
  <si>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</si>
  <si>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</si>
  <si>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</si>
  <si>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</si>
  <si>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</si>
  <si>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</si>
  <si>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</si>
  <si>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</si>
  <si>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</si>
  <si>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</si>
  <si>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</si>
  <si>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</si>
  <si>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</si>
  <si>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</si>
  <si>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</si>
  <si>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</si>
  <si>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</si>
  <si>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</si>
  <si>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</si>
  <si>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</si>
  <si>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</si>
  <si>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</si>
  <si>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</si>
  <si>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</si>
  <si>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</si>
  <si>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</si>
  <si>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</si>
  <si>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</si>
  <si>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</si>
  <si>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</si>
  <si>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</si>
  <si>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</si>
  <si>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</si>
  <si>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</si>
  <si>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</si>
  <si>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</si>
  <si>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</si>
  <si>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</si>
  <si>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</si>
  <si>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</si>
  <si>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</si>
  <si>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</si>
  <si>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</si>
  <si>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</si>
  <si>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</si>
  <si>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</si>
  <si>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</si>
  <si>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</si>
  <si>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</si>
  <si>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</si>
  <si>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</si>
  <si>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</si>
  <si>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</si>
  <si>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</si>
  <si>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</si>
  <si>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</si>
  <si>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</si>
  <si>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</si>
  <si>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</si>
  <si>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</si>
  <si>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</si>
  <si>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</si>
  <si>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</si>
  <si>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</si>
  <si>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</si>
  <si>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</si>
  <si>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</si>
  <si>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</si>
  <si>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</si>
  <si>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</si>
  <si>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</si>
  <si>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</si>
  <si>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</si>
  <si>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</si>
  <si>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</si>
  <si>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</si>
  <si>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</si>
  <si>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</si>
  <si>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</si>
  <si>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</si>
  <si>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</si>
  <si>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</si>
  <si>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</si>
  <si>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</si>
  <si>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</si>
  <si>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</si>
  <si>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</si>
  <si>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</si>
  <si>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</si>
  <si>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</si>
  <si>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</si>
  <si>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</si>
  <si>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</si>
  <si>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</si>
  <si>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</si>
  <si>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</si>
  <si>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</si>
  <si>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</si>
  <si>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</si>
  <si>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</si>
  <si>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</si>
  <si>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</si>
  <si>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</si>
  <si>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</si>
  <si>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</si>
  <si>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</si>
  <si>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</si>
  <si>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</si>
  <si>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</si>
  <si>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</si>
  <si>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</si>
  <si>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</si>
  <si>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</si>
  <si>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</si>
  <si>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</si>
  <si>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</si>
  <si>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</si>
  <si>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</si>
  <si>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</si>
  <si>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</si>
  <si>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</si>
  <si>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</si>
  <si>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</si>
  <si>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</si>
  <si>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</si>
  <si>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</si>
  <si>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</si>
  <si>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</si>
  <si>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</si>
  <si>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</si>
  <si>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</si>
  <si>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</si>
  <si>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</si>
  <si>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</si>
  <si>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</si>
  <si>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</si>
  <si>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</si>
  <si>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</si>
  <si>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</si>
  <si>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</si>
  <si>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</si>
  <si>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</si>
  <si>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</si>
  <si>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</si>
  <si>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</si>
  <si>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</si>
  <si>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</si>
  <si>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</si>
  <si>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</si>
  <si>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</si>
  <si>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</si>
  <si>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</si>
  <si>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</si>
  <si>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</si>
  <si>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</si>
  <si>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</si>
  <si>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</si>
  <si>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</si>
  <si>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</si>
  <si>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</si>
  <si>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</si>
  <si>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</si>
  <si>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</si>
  <si>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</si>
  <si>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</si>
  <si>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</si>
  <si>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</si>
  <si>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</si>
  <si>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</si>
  <si>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</si>
  <si>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</si>
  <si>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</si>
  <si>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</si>
  <si>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</si>
  <si>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</si>
  <si>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</si>
  <si>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</si>
  <si>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</si>
  <si>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</si>
  <si>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</si>
  <si>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</si>
  <si>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</si>
  <si>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</si>
  <si>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</si>
  <si>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</si>
  <si>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</si>
  <si>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</si>
  <si>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</si>
  <si>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</si>
  <si>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</si>
  <si>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</si>
  <si>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</si>
  <si>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</si>
  <si>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</si>
  <si>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</si>
  <si>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</si>
  <si>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</si>
  <si>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</si>
  <si>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</si>
  <si>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</si>
  <si>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</si>
  <si>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</si>
  <si>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</si>
  <si>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</si>
  <si>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</si>
  <si>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</si>
  <si>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</si>
  <si>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</si>
  <si>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</si>
  <si>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</si>
  <si>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</si>
  <si>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</si>
  <si>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</si>
  <si>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</si>
  <si>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</si>
  <si>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</si>
  <si>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</si>
  <si>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</si>
  <si>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</si>
  <si>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</si>
  <si>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</si>
  <si>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</si>
  <si>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</si>
  <si>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</si>
  <si>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</si>
  <si>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</si>
  <si>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</si>
  <si>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</si>
  <si>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</si>
  <si>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</si>
  <si>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</si>
  <si>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</si>
  <si>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</si>
  <si>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</si>
  <si>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</si>
  <si>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</si>
  <si>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</si>
  <si>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</si>
  <si>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</si>
  <si>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</si>
  <si>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</si>
  <si>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</si>
  <si>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</si>
  <si>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</si>
  <si>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</si>
  <si>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</si>
  <si>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</si>
  <si>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</si>
  <si>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</si>
  <si>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</si>
  <si>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</si>
  <si>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</si>
  <si>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</si>
  <si>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</si>
  <si>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</si>
  <si>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</si>
  <si>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</si>
  <si>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</si>
  <si>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</si>
  <si>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</si>
  <si>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</si>
  <si>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</si>
  <si>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</si>
  <si>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</si>
  <si>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</si>
  <si>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</si>
  <si>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</si>
  <si>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</si>
  <si>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</si>
  <si>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</si>
  <si>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</si>
  <si>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</si>
  <si>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</si>
  <si>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</si>
  <si>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</si>
  <si>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</si>
  <si>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</si>
  <si>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</si>
  <si>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</si>
  <si>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</si>
  <si>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</si>
  <si>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</si>
  <si>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</si>
  <si>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</si>
  <si>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</si>
  <si>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</si>
  <si>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</si>
  <si>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</si>
  <si>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</si>
  <si>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</si>
  <si>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</si>
  <si>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</si>
  <si>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</si>
  <si>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</si>
  <si>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</si>
  <si>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</si>
  <si>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</si>
  <si>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</si>
  <si>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</si>
  <si>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</si>
  <si>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</si>
  <si>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</si>
  <si>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</si>
  <si>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</si>
  <si>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</si>
  <si>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</si>
  <si>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</si>
  <si>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</si>
  <si>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</si>
  <si>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</si>
  <si>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</si>
  <si>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</si>
  <si>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</si>
  <si>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</si>
  <si>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</si>
  <si>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</si>
  <si>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</si>
  <si>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</si>
  <si>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</si>
  <si>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</si>
  <si>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</si>
  <si>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</si>
  <si>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</si>
  <si>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</si>
  <si>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</si>
  <si>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</si>
  <si>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</si>
  <si>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</si>
  <si>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</si>
  <si>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</si>
  <si>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</si>
  <si>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</si>
  <si>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</si>
  <si>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</si>
  <si>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</si>
  <si>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</si>
  <si>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</si>
  <si>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</si>
  <si>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</si>
  <si>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</si>
  <si>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</si>
  <si>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</si>
  <si>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</si>
  <si>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</si>
  <si>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</si>
  <si>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</si>
  <si>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</si>
  <si>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</si>
  <si>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</si>
  <si>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</si>
  <si>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</si>
  <si>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</si>
  <si>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</si>
  <si>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</si>
  <si>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</si>
  <si>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</si>
  <si>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</si>
  <si>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</si>
  <si>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</si>
  <si>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</si>
  <si>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</si>
  <si>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</si>
  <si>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</si>
  <si>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</si>
  <si>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</si>
  <si>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</si>
  <si>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</si>
  <si>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</si>
  <si>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</si>
  <si>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</si>
  <si>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</si>
  <si>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</si>
  <si>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</si>
  <si>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</si>
  <si>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</si>
  <si>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</si>
  <si>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</si>
  <si>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</si>
  <si>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</si>
  <si>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</si>
  <si>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</si>
  <si>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</si>
  <si>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</si>
  <si>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</si>
  <si>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</si>
  <si>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</si>
  <si>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</si>
  <si>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</si>
  <si>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</si>
  <si>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</si>
  <si>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</si>
  <si>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</si>
  <si>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</si>
  <si>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</si>
  <si>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</si>
  <si>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</si>
  <si>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</si>
  <si>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</si>
  <si>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</si>
  <si>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</si>
  <si>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</si>
  <si>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</si>
  <si>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</si>
  <si>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</si>
  <si>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</si>
  <si>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</si>
  <si>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</si>
  <si>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</si>
  <si>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</si>
  <si>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</si>
  <si>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</si>
  <si>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</si>
  <si>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</si>
  <si>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</si>
  <si>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</si>
  <si>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</si>
  <si>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</si>
  <si>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</si>
  <si>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</si>
  <si>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</si>
  <si>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</si>
  <si>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</si>
  <si>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</si>
  <si>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</si>
  <si>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</si>
  <si>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</si>
  <si>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</si>
  <si>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</si>
  <si>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</si>
  <si>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</si>
  <si>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</si>
  <si>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</si>
  <si>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</si>
  <si>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</si>
  <si>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</si>
  <si>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</si>
  <si>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</si>
  <si>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</si>
  <si>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</si>
  <si>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</si>
  <si>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</si>
  <si>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</si>
  <si>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</si>
  <si>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</si>
  <si>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</si>
  <si>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</si>
  <si>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</si>
  <si>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</si>
  <si>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</si>
  <si>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</si>
  <si>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</si>
  <si>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</si>
  <si>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</si>
  <si>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</si>
  <si>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</si>
  <si>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</si>
  <si>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</si>
  <si>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</si>
  <si>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</si>
  <si>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</si>
  <si>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</si>
  <si>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</si>
  <si>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</si>
  <si>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</si>
  <si>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</si>
  <si>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</si>
  <si>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</si>
  <si>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</si>
  <si>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</si>
  <si>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</si>
  <si>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</si>
  <si>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</si>
  <si>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</si>
  <si>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</si>
  <si>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</si>
  <si>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</si>
  <si>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</si>
  <si>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</si>
  <si>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</si>
  <si>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</si>
  <si>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</si>
  <si>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</si>
  <si>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</si>
  <si>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</si>
  <si>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</si>
  <si>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</si>
  <si>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</si>
  <si>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</si>
  <si>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</si>
  <si>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</si>
  <si>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</si>
  <si>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</si>
  <si>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</si>
  <si>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</si>
  <si>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</si>
  <si>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</si>
  <si>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</si>
  <si>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</si>
  <si>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</si>
  <si>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</si>
  <si>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</si>
  <si>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</si>
  <si>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</si>
  <si>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</si>
  <si>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</si>
  <si>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</si>
  <si>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</si>
  <si>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</si>
  <si>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</si>
  <si>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</si>
  <si>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</si>
  <si>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</si>
  <si>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</si>
  <si>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</si>
  <si>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</si>
  <si>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</si>
  <si>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</si>
  <si>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</si>
  <si>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</si>
  <si>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</si>
  <si>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</si>
  <si>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</si>
  <si>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</si>
  <si>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</si>
  <si>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</si>
  <si>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</si>
  <si>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</si>
  <si>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</si>
  <si>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</si>
  <si>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</si>
  <si>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</si>
  <si>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</si>
  <si>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</si>
  <si>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</si>
  <si>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</si>
  <si>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</si>
  <si>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</si>
  <si>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</si>
  <si>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</si>
  <si>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</si>
  <si>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</si>
  <si>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</si>
  <si>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</si>
  <si>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</si>
  <si>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</si>
  <si>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</si>
  <si>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</si>
  <si>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</si>
  <si>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</si>
  <si>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</si>
  <si>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</si>
  <si>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</si>
  <si>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</si>
  <si>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</si>
  <si>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</si>
  <si>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</si>
  <si>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</si>
  <si>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</si>
  <si>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</si>
  <si>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</si>
  <si>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</si>
  <si>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</si>
  <si>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</si>
  <si>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</si>
  <si>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</si>
  <si>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</si>
  <si>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</si>
  <si>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</si>
  <si>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</si>
  <si>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</si>
  <si>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</si>
  <si>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</si>
  <si>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</si>
  <si>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</si>
  <si>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</si>
  <si>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</si>
  <si>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</si>
  <si>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</si>
  <si>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</si>
  <si>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</si>
  <si>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</si>
  <si>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</si>
  <si>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</si>
  <si>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</si>
  <si>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</si>
  <si>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</si>
  <si>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</si>
  <si>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</si>
  <si>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</si>
  <si>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</si>
  <si>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</si>
  <si>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</si>
  <si>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</si>
  <si>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</si>
  <si>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</si>
  <si>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</si>
  <si>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</si>
  <si>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</si>
  <si>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</si>
  <si>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</si>
  <si>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</si>
  <si>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</si>
  <si>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</si>
  <si>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</si>
  <si>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</si>
  <si>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</si>
  <si>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</si>
  <si>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</si>
  <si>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</si>
  <si>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</si>
  <si>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</si>
  <si>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</si>
  <si>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</si>
  <si>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</si>
  <si>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</si>
  <si>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</si>
  <si>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</si>
  <si>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</si>
  <si>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</si>
  <si>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</si>
  <si>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</si>
  <si>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</si>
  <si>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</si>
  <si>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</si>
  <si>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</si>
  <si>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</si>
  <si>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</si>
  <si>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</si>
  <si>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</si>
  <si>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</si>
  <si>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</si>
  <si>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</si>
  <si>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</si>
  <si>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</si>
  <si>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</si>
  <si>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</si>
  <si>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</si>
  <si>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</si>
  <si>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</si>
  <si>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</si>
  <si>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</si>
  <si>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</si>
  <si>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</si>
  <si>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</si>
  <si>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</si>
  <si>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</si>
  <si>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</si>
  <si>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</si>
  <si>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</si>
  <si>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</si>
  <si>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</si>
  <si>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</si>
  <si>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</si>
  <si>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</si>
  <si>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</si>
  <si>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</si>
  <si>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</si>
  <si>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</si>
  <si>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</si>
  <si>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</si>
  <si>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</si>
  <si>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</si>
  <si>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</si>
  <si>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</si>
  <si>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</si>
  <si>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</si>
  <si>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</si>
  <si>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</si>
  <si>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</si>
  <si>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</si>
  <si>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</si>
  <si>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</si>
  <si>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</si>
  <si>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</si>
  <si>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</si>
  <si>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</si>
  <si>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</si>
  <si>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</si>
  <si>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</si>
  <si>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</si>
  <si>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</si>
  <si>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</si>
  <si>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</si>
  <si>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</si>
  <si>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</si>
  <si>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</si>
  <si>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</si>
  <si>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</si>
  <si>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</si>
  <si>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</si>
  <si>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</si>
  <si>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</si>
  <si>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</si>
  <si>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</si>
  <si>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</si>
  <si>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</si>
  <si>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</si>
  <si>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</si>
  <si>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</si>
  <si>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</si>
  <si>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</si>
  <si>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</si>
  <si>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</si>
  <si>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</si>
  <si>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</si>
  <si>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</si>
  <si>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</si>
  <si>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</si>
  <si>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</si>
  <si>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</si>
  <si>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</si>
  <si>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</si>
  <si>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</si>
  <si>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</si>
  <si>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</si>
  <si>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</si>
  <si>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</si>
  <si>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</si>
  <si>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</si>
  <si>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</si>
  <si>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</si>
  <si>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</si>
  <si>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</si>
  <si>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</si>
  <si>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</si>
  <si>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</si>
  <si>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</si>
  <si>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</si>
  <si>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</si>
  <si>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</si>
  <si>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</si>
  <si>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</si>
  <si>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</si>
  <si>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</si>
  <si>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</si>
  <si>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</si>
  <si>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</si>
  <si>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</si>
  <si>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</si>
  <si>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</si>
  <si>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</si>
  <si>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</si>
  <si>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</si>
  <si>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</si>
  <si>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</si>
  <si>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</si>
  <si>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</si>
  <si>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</si>
  <si>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</si>
  <si>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</si>
  <si>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</si>
  <si>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</si>
  <si>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</si>
  <si>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</si>
  <si>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</si>
  <si>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</si>
  <si>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</si>
  <si>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</si>
  <si>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</si>
  <si>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</si>
  <si>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</si>
  <si>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</si>
  <si>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</si>
  <si>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</si>
  <si>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</si>
  <si>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</si>
  <si>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</si>
  <si>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</si>
  <si>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</si>
  <si>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</si>
  <si>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</si>
  <si>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</si>
  <si>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</si>
  <si>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</si>
  <si>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</si>
  <si>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</si>
  <si>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</si>
  <si>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</si>
  <si>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</si>
  <si>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</si>
  <si>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</si>
  <si>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</si>
  <si>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</si>
  <si>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</si>
  <si>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</si>
  <si>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</si>
  <si>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</si>
  <si>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</si>
  <si>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</si>
  <si>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</si>
  <si>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</si>
  <si>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</si>
  <si>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</si>
  <si>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</si>
  <si>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</si>
  <si>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</si>
  <si>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</si>
  <si>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</si>
  <si>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</si>
  <si>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</si>
  <si>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</si>
  <si>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</si>
  <si>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</si>
  <si>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</si>
  <si>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</si>
  <si>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</si>
  <si>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</si>
  <si>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</si>
  <si>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</si>
  <si>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</si>
  <si>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</si>
  <si>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</si>
  <si>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</si>
  <si>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</si>
  <si>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</si>
  <si>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</si>
  <si>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</si>
  <si>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</si>
  <si>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</si>
  <si>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</si>
  <si>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</si>
  <si>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</si>
  <si>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</si>
  <si>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</si>
  <si>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</si>
  <si>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</si>
  <si>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</si>
  <si>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</si>
  <si>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</si>
  <si>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</si>
  <si>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</si>
  <si>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</si>
  <si>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</si>
  <si>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</si>
  <si>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</si>
  <si>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</si>
  <si>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</si>
  <si>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</si>
  <si>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</si>
  <si>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</si>
  <si>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</si>
  <si>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</si>
  <si>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</si>
  <si>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</si>
  <si>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</si>
  <si>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</si>
  <si>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</si>
  <si>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</si>
  <si>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</si>
  <si>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</si>
  <si>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</si>
  <si>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</si>
  <si>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</si>
  <si>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</si>
  <si>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</si>
  <si>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</si>
  <si>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</si>
  <si>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</si>
  <si>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</si>
  <si>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</si>
  <si>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</si>
  <si>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</si>
  <si>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</si>
  <si>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</si>
  <si>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</si>
  <si>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</si>
  <si>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</si>
  <si>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</si>
  <si>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</si>
  <si>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</si>
  <si>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</si>
  <si>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</si>
  <si>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</si>
  <si>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</si>
  <si>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</si>
  <si>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</si>
  <si>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</si>
  <si>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</si>
  <si>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</si>
  <si>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</si>
  <si>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</si>
  <si>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</si>
  <si>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</si>
  <si>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</si>
  <si>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</si>
  <si>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</si>
  <si>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</si>
  <si>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</si>
  <si>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</si>
  <si>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</si>
  <si>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</si>
  <si>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</si>
  <si>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</si>
  <si>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</si>
  <si>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</si>
  <si>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</si>
  <si>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</si>
  <si>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</si>
  <si>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</si>
  <si>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</si>
  <si>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</si>
  <si>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</si>
  <si>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</si>
  <si>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</si>
  <si>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</si>
  <si>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</si>
  <si>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</si>
  <si>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</si>
  <si>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</si>
  <si>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</si>
  <si>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</si>
  <si>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</si>
  <si>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</si>
  <si>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</si>
  <si>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</si>
  <si>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</si>
  <si>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</si>
  <si>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</si>
  <si>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</si>
  <si>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</si>
  <si>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</si>
  <si>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</si>
  <si>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</si>
  <si>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</si>
  <si>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</si>
  <si>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</si>
  <si>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</si>
  <si>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</si>
  <si>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</si>
  <si>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</si>
  <si>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</si>
  <si>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</si>
  <si>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</si>
  <si>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</si>
  <si>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</si>
  <si>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</si>
  <si>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</si>
  <si>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</si>
  <si>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</si>
  <si>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</si>
  <si>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</si>
  <si>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</si>
  <si>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</si>
  <si>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</si>
  <si>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</si>
  <si>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</si>
  <si>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</si>
  <si>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</si>
  <si>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</si>
  <si>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</si>
  <si>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</si>
  <si>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</si>
  <si>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</si>
  <si>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</si>
  <si>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</si>
  <si>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</si>
  <si>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</si>
  <si>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</si>
  <si>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</si>
  <si>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</si>
  <si>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</si>
  <si>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</si>
  <si>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</si>
  <si>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</si>
  <si>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</si>
  <si>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</si>
  <si>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</si>
  <si>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</si>
  <si>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</si>
  <si>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</si>
  <si>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</si>
  <si>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</si>
  <si>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</si>
  <si>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</si>
  <si>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</si>
  <si>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</si>
  <si>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</si>
  <si>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</si>
  <si>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</si>
  <si>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</si>
  <si>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</si>
  <si>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</si>
  <si>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</si>
  <si>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</si>
  <si>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</si>
  <si>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</si>
  <si>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</si>
  <si>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</si>
  <si>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</si>
  <si>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</si>
  <si>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</si>
  <si>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</si>
  <si>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</si>
  <si>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</si>
  <si>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</si>
  <si>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</si>
  <si>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</si>
  <si>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</si>
  <si>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</si>
  <si>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</si>
  <si>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</si>
  <si>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</si>
  <si>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</si>
  <si>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</si>
  <si>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</si>
  <si>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</si>
  <si>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</si>
  <si>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</si>
  <si>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</si>
  <si>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</si>
  <si>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</si>
  <si>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</si>
  <si>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</si>
  <si>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</si>
  <si>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</si>
  <si>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</si>
  <si>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</si>
  <si>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</si>
  <si>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</si>
  <si>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</si>
  <si>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</si>
  <si>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</si>
  <si>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</si>
  <si>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</si>
  <si>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</si>
  <si>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</si>
  <si>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</si>
  <si>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</si>
  <si>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</si>
  <si>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</si>
  <si>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</si>
  <si>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</si>
  <si>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</si>
  <si>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</si>
  <si>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</si>
  <si>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</si>
  <si>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</si>
  <si>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</si>
  <si>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</si>
  <si>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</si>
  <si>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</si>
  <si>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</si>
  <si>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</si>
  <si>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</si>
  <si>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</si>
  <si>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</si>
  <si>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</si>
  <si>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</si>
  <si>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</si>
  <si>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</si>
  <si>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</si>
  <si>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</si>
  <si>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</si>
  <si>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</si>
  <si>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</si>
  <si>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</si>
  <si>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</si>
  <si>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</si>
  <si>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</si>
  <si>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</si>
  <si>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</si>
  <si>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</si>
  <si>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</si>
  <si>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</si>
  <si>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</si>
  <si>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</si>
  <si>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</si>
  <si>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</si>
  <si>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</si>
  <si>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</si>
  <si>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</si>
  <si>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</si>
  <si>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</si>
  <si>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</si>
  <si>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</si>
  <si>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</si>
  <si>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</si>
  <si>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</si>
  <si>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</si>
  <si>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</si>
  <si>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</si>
  <si>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</si>
  <si>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</si>
  <si>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</si>
  <si>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</si>
  <si>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</si>
  <si>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</si>
  <si>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</si>
  <si>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</si>
  <si>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</si>
  <si>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</si>
  <si>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</si>
  <si>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</si>
  <si>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</si>
  <si>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</si>
  <si>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</si>
  <si>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</si>
  <si>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</si>
  <si>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</si>
  <si>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</si>
  <si>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</si>
  <si>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</si>
  <si>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</si>
  <si>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</si>
  <si>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</si>
  <si>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</si>
  <si>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</si>
  <si>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</si>
  <si>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</si>
  <si>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</si>
  <si>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</si>
  <si>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</si>
  <si>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</si>
  <si>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</si>
  <si>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</si>
  <si>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</si>
  <si>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</si>
  <si>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</si>
  <si>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</si>
  <si>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</si>
  <si>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</si>
  <si>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</si>
  <si>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</si>
  <si>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</si>
  <si>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</si>
  <si>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</si>
  <si>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</si>
  <si>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</si>
  <si>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</si>
  <si>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</si>
  <si>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</si>
  <si>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</si>
  <si>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</si>
  <si>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</si>
  <si>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</si>
  <si>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</si>
  <si>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</si>
  <si>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</si>
  <si>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</si>
  <si>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</si>
  <si>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</si>
  <si>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</si>
  <si>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</si>
  <si>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</si>
  <si>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</si>
  <si>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</si>
  <si>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</si>
  <si>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</si>
  <si>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</si>
  <si>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</si>
  <si>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</si>
  <si>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</si>
  <si>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</si>
  <si>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</si>
  <si>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</si>
  <si>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</si>
  <si>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</si>
  <si>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</si>
  <si>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</si>
  <si>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</si>
  <si>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</si>
  <si>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</si>
  <si>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</si>
  <si>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</si>
  <si>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</si>
  <si>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</si>
  <si>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</si>
  <si>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</si>
  <si>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</si>
  <si>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</si>
  <si>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</si>
  <si>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</si>
  <si>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</si>
  <si>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</si>
  <si>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</si>
  <si>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</si>
  <si>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</si>
  <si>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</si>
  <si>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</si>
  <si>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</si>
  <si>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</si>
  <si>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</si>
  <si>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</si>
  <si>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</si>
  <si>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</si>
  <si>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</si>
  <si>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</si>
  <si>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</si>
  <si>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</si>
  <si>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</si>
  <si>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</si>
  <si>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</si>
  <si>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</si>
  <si>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</si>
  <si>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</si>
  <si>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</si>
  <si>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</si>
  <si>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</si>
  <si>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</si>
  <si>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</si>
  <si>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</si>
  <si>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</si>
  <si>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</si>
  <si>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</si>
  <si>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</si>
  <si>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</si>
  <si>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</si>
  <si>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</si>
  <si>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</si>
  <si>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</si>
  <si>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</si>
  <si>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</si>
  <si>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</si>
  <si>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</si>
  <si>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</si>
  <si>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</si>
  <si>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</si>
  <si>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</si>
  <si>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</si>
  <si>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</si>
  <si>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</si>
  <si>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</si>
  <si>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</si>
  <si>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</si>
  <si>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</si>
  <si>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</si>
  <si>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</si>
  <si>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</si>
  <si>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</si>
  <si>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</si>
  <si>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</si>
  <si>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</si>
  <si>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</si>
  <si>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</si>
  <si>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</si>
  <si>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</si>
  <si>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</si>
  <si>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</si>
  <si>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</si>
  <si>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</si>
  <si>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</si>
  <si>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</si>
  <si>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</si>
  <si>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</si>
  <si>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</si>
  <si>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</si>
  <si>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</si>
  <si>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</si>
  <si>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</si>
  <si>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</si>
  <si>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</si>
  <si>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</si>
  <si>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</si>
  <si>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</si>
  <si>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</si>
  <si>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</si>
  <si>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</si>
  <si>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</si>
  <si>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</si>
  <si>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</si>
  <si>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</si>
  <si>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</si>
  <si>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</si>
  <si>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</si>
  <si>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</si>
  <si>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</si>
  <si>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</si>
  <si>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</si>
  <si>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</si>
  <si>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</si>
  <si>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</si>
  <si>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</si>
  <si>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</si>
  <si>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</si>
  <si>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</si>
  <si>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</si>
  <si>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</si>
  <si>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</si>
  <si>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</si>
  <si>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</si>
  <si>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</si>
  <si>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</si>
  <si>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</si>
  <si>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</si>
  <si>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</si>
  <si>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</si>
  <si>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</si>
  <si>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</si>
  <si>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</si>
  <si>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</si>
  <si>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</si>
  <si>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</si>
  <si>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</si>
  <si>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</si>
  <si>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</si>
  <si>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</si>
  <si>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</si>
  <si>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</si>
  <si>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</si>
  <si>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</si>
  <si>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</si>
  <si>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</si>
  <si>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</si>
  <si>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</si>
  <si>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</si>
  <si>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</si>
  <si>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</si>
  <si>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</si>
  <si>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</si>
  <si>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</si>
  <si>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</si>
  <si>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</si>
  <si>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</si>
  <si>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</si>
  <si>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</si>
  <si>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</si>
  <si>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</si>
  <si>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</si>
  <si>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</si>
  <si>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</si>
  <si>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</si>
  <si>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</si>
  <si>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</si>
  <si>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</si>
  <si>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</si>
  <si>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</si>
  <si>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</si>
  <si>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</si>
  <si>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</si>
  <si>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</si>
  <si>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</si>
  <si>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</si>
  <si>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</si>
  <si>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</si>
  <si>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</si>
  <si>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</si>
  <si>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</si>
  <si>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</si>
  <si>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</si>
  <si>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</si>
  <si>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</si>
  <si>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</si>
  <si>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</si>
  <si>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</si>
  <si>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</si>
  <si>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</si>
  <si>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</si>
  <si>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</si>
  <si>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</si>
  <si>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</si>
  <si>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</si>
  <si>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</si>
  <si>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</si>
  <si>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</si>
  <si>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</si>
  <si>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</si>
  <si>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</si>
  <si>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</si>
  <si>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</si>
  <si>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</si>
  <si>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</si>
  <si>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</si>
  <si>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</si>
  <si>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</si>
  <si>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</si>
  <si>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</si>
  <si>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</si>
  <si>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</si>
  <si>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</si>
  <si>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</si>
  <si>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</si>
  <si>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</si>
  <si>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</si>
  <si>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</si>
  <si>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</si>
  <si>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</si>
  <si>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</si>
  <si>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</si>
  <si>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</si>
  <si>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</si>
  <si>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</si>
  <si>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</si>
  <si>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</si>
  <si>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</si>
  <si>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</si>
  <si>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</si>
  <si>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</si>
  <si>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</si>
  <si>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</si>
  <si>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</si>
  <si>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</si>
  <si>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</si>
  <si>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</si>
  <si>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</si>
  <si>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</si>
  <si>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</si>
  <si>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</si>
  <si>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</si>
  <si>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</si>
  <si>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</si>
  <si>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</si>
  <si>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</si>
  <si>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</si>
  <si>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</si>
  <si>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</si>
  <si>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</si>
  <si>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</si>
  <si>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</si>
  <si>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</si>
  <si>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</si>
  <si>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</si>
  <si>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</si>
  <si>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</si>
  <si>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</si>
  <si>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</si>
  <si>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</si>
  <si>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</si>
  <si>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</si>
  <si>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</si>
  <si>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</si>
  <si>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</si>
  <si>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</si>
  <si>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</si>
  <si>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</si>
  <si>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</si>
  <si>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</si>
  <si>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</si>
  <si>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</si>
  <si>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</si>
  <si>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</si>
  <si>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</si>
  <si>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</si>
  <si>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</si>
  <si>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</si>
  <si>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</si>
  <si>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</si>
  <si>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</si>
  <si>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</si>
  <si>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</si>
  <si>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</si>
  <si>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</si>
  <si>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</si>
  <si>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</si>
  <si>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</si>
  <si>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</si>
  <si>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</si>
  <si>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</si>
  <si>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</si>
  <si>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</si>
  <si>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</si>
  <si>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</si>
  <si>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</si>
  <si>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</si>
  <si>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</si>
  <si>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</si>
  <si>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</si>
  <si>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</si>
  <si>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</si>
  <si>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</si>
  <si>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</si>
  <si>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</si>
  <si>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</si>
  <si>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</si>
  <si>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</si>
  <si>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</si>
  <si>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</si>
  <si>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</si>
  <si>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</si>
  <si>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</si>
  <si>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</si>
  <si>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</si>
  <si>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</si>
  <si>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</si>
  <si>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</si>
  <si>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</si>
  <si>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</si>
  <si>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</si>
  <si>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</si>
  <si>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</si>
  <si>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</si>
  <si>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</si>
  <si>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</si>
  <si>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</si>
  <si>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</si>
  <si>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</si>
  <si>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</si>
  <si>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</si>
  <si>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</si>
  <si>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</si>
  <si>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</si>
  <si>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</si>
  <si>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</si>
  <si>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</si>
  <si>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</si>
  <si>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</si>
  <si>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</si>
  <si>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</si>
  <si>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</si>
  <si>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</si>
  <si>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</si>
  <si>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</si>
  <si>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</si>
  <si>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</si>
  <si>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</si>
  <si>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</si>
  <si>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</si>
  <si>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</si>
  <si>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</si>
  <si>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</si>
  <si>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</si>
  <si>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</si>
  <si>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</si>
  <si>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</si>
  <si>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</si>
  <si>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</si>
  <si>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</si>
  <si>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</si>
  <si>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</si>
  <si>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</si>
  <si>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</si>
  <si>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</si>
  <si>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</si>
  <si>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</si>
  <si>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</si>
  <si>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</si>
  <si>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</si>
  <si>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</si>
  <si>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</si>
  <si>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</si>
  <si>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</si>
  <si>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</si>
  <si>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</si>
  <si>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</si>
  <si>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</si>
  <si>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</si>
  <si>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</si>
  <si>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</si>
  <si>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</si>
  <si>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</si>
  <si>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</si>
  <si>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</si>
  <si>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</si>
  <si>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</si>
  <si>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</si>
  <si>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</si>
  <si>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</si>
  <si>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</si>
  <si>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</si>
  <si>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</si>
  <si>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</si>
  <si>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</si>
  <si>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</si>
  <si>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</si>
  <si>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</si>
  <si>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</si>
  <si>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</si>
  <si>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</si>
  <si>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</si>
  <si>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</si>
  <si>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</si>
  <si>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</si>
  <si>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</si>
  <si>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</si>
  <si>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</si>
  <si>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</si>
  <si>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</si>
  <si>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</si>
  <si>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</si>
  <si>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</si>
  <si>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</si>
  <si>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</si>
  <si>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</si>
  <si>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</si>
  <si>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</si>
  <si>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</si>
  <si>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</si>
  <si>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</si>
  <si>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</si>
  <si>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</si>
  <si>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</si>
  <si>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</si>
  <si>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</si>
  <si>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</si>
  <si>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</si>
  <si>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</si>
  <si>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</si>
  <si>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</si>
  <si>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</si>
  <si>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</si>
  <si>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</si>
  <si>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</si>
  <si>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</si>
  <si>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</si>
  <si>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</si>
  <si>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</si>
  <si>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</si>
  <si>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</si>
  <si>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</si>
  <si>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</si>
  <si>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</si>
  <si>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</si>
  <si>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</si>
  <si>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</si>
  <si>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</si>
  <si>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</si>
  <si>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</si>
  <si>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</si>
  <si>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</si>
  <si>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</si>
  <si>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</si>
  <si>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</si>
  <si>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</si>
  <si>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</si>
  <si>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</si>
  <si>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</si>
  <si>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</si>
  <si>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</si>
  <si>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</si>
  <si>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</si>
  <si>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</si>
  <si>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</si>
  <si>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</si>
  <si>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</si>
  <si>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</si>
  <si>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</si>
  <si>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</si>
  <si>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</si>
  <si>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</si>
  <si>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</si>
  <si>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</si>
  <si>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</si>
  <si>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</si>
  <si>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</si>
  <si>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</si>
  <si>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</si>
  <si>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</si>
  <si>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</si>
  <si>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</si>
  <si>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</si>
  <si>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</si>
  <si>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</si>
  <si>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</si>
  <si>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</si>
  <si>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</si>
  <si>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</si>
  <si>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</si>
  <si>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</si>
  <si>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</si>
  <si>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</si>
  <si>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</si>
  <si>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</si>
  <si>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</si>
  <si>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</si>
  <si>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</si>
  <si>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</si>
  <si>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</si>
  <si>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</si>
  <si>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</si>
  <si>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</si>
  <si>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</si>
  <si>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</si>
  <si>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</si>
  <si>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</si>
  <si>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</si>
  <si>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</si>
  <si>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</si>
  <si>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</si>
  <si>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</si>
  <si>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</si>
  <si>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</si>
  <si>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</si>
  <si>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</si>
  <si>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</si>
  <si>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</si>
  <si>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</si>
  <si>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</si>
  <si>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</si>
  <si>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</si>
  <si>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</si>
  <si>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</si>
  <si>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</si>
  <si>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</si>
  <si>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</si>
  <si>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</si>
  <si>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</si>
  <si>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</si>
  <si>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</si>
  <si>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</si>
  <si>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</si>
  <si>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</si>
  <si>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</si>
  <si>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</si>
  <si>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</si>
  <si>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</si>
  <si>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</si>
  <si>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</si>
  <si>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</si>
  <si>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</si>
  <si>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</si>
  <si>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</si>
  <si>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</si>
  <si>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</si>
  <si>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</si>
  <si>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</si>
  <si>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</si>
  <si>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</si>
  <si>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</si>
  <si>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</si>
  <si>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</si>
  <si>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</si>
  <si>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</si>
  <si>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</si>
  <si>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</si>
  <si>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</si>
  <si>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</si>
  <si>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</si>
  <si>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</si>
  <si>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</si>
  <si>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</si>
  <si>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</si>
  <si>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</si>
  <si>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</si>
  <si>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</si>
  <si>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</si>
  <si>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</si>
  <si>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</si>
  <si>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</si>
  <si>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</si>
  <si>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</si>
  <si>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</si>
  <si>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</si>
  <si>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</si>
  <si>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</si>
  <si>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</si>
  <si>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</si>
  <si>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</si>
  <si>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</si>
  <si>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</si>
  <si>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</si>
  <si>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</si>
  <si>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</si>
  <si>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</si>
  <si>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</si>
  <si>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</si>
  <si>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</si>
  <si>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</si>
  <si>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</si>
  <si>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</si>
  <si>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</si>
  <si>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</si>
  <si>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</si>
  <si>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</si>
  <si>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</si>
  <si>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</si>
  <si>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</si>
  <si>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</si>
  <si>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</si>
  <si>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</si>
  <si>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</si>
  <si>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</si>
  <si>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</si>
  <si>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</si>
  <si>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</si>
  <si>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</si>
  <si>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</si>
  <si>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</si>
  <si>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</si>
  <si>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</si>
  <si>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</si>
  <si>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</si>
  <si>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</si>
  <si>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</si>
  <si>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</si>
  <si>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</si>
  <si>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</si>
  <si>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</si>
  <si>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</si>
  <si>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</si>
  <si>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</si>
  <si>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</si>
  <si>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</si>
  <si>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</si>
  <si>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</si>
  <si>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</si>
  <si>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</si>
  <si>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</si>
  <si>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</si>
  <si>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</si>
  <si>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</si>
  <si>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</si>
  <si>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</si>
  <si>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</si>
  <si>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</si>
  <si>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</si>
  <si>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</si>
  <si>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</si>
  <si>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</si>
  <si>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</si>
  <si>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</si>
  <si>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</si>
  <si>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</si>
  <si>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</si>
  <si>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</si>
  <si>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</si>
  <si>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</si>
  <si>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</si>
  <si>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</si>
  <si>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</si>
  <si>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</si>
  <si>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</si>
  <si>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</si>
  <si>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</si>
  <si>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</si>
  <si>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</si>
  <si>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</si>
  <si>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</si>
  <si>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</si>
  <si>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</si>
  <si>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</si>
  <si>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</si>
  <si>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</si>
  <si>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</si>
  <si>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</si>
  <si>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</si>
  <si>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</si>
  <si>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</si>
  <si>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</si>
  <si>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</si>
  <si>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</si>
  <si>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</si>
  <si>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</si>
  <si>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</si>
  <si>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</si>
  <si>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</si>
  <si>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</si>
  <si>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</si>
  <si>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</si>
  <si>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</si>
  <si>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</si>
  <si>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</si>
  <si>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</si>
  <si>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</si>
  <si>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</si>
  <si>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</si>
  <si>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</si>
  <si>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</si>
  <si>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</si>
  <si>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</si>
  <si>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</si>
  <si>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</si>
  <si>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</si>
  <si>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</si>
  <si>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</si>
  <si>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</si>
  <si>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</si>
  <si>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</si>
  <si>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</si>
  <si>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</si>
  <si>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</si>
  <si>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</si>
  <si>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</si>
  <si>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</si>
  <si>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</si>
  <si>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</si>
  <si>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</si>
  <si>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</si>
  <si>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</si>
  <si>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</si>
  <si>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</si>
  <si>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</si>
  <si>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</si>
  <si>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</si>
  <si>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</si>
  <si>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</si>
  <si>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</si>
  <si>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</si>
  <si>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</si>
  <si>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</si>
  <si>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</si>
  <si>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</si>
  <si>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</si>
  <si>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</si>
  <si>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</si>
  <si>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</si>
  <si>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</si>
  <si>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</si>
  <si>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</si>
  <si>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</si>
  <si>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</si>
  <si>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</si>
  <si>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</si>
  <si>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</si>
  <si>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</si>
  <si>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</si>
  <si>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</si>
  <si>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</si>
  <si>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</si>
  <si>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</si>
  <si>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</si>
  <si>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</si>
  <si>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</si>
  <si>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</si>
  <si>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</si>
  <si>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</si>
  <si>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</si>
  <si>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</si>
  <si>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</si>
  <si>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</si>
  <si>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</si>
  <si>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</si>
  <si>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</si>
  <si>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</si>
  <si>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</si>
  <si>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</si>
  <si>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</si>
  <si>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</si>
  <si>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</si>
  <si>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</si>
  <si>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</si>
  <si>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</si>
  <si>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</si>
  <si>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</si>
  <si>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</si>
  <si>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</si>
  <si>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</si>
  <si>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</si>
  <si>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</si>
  <si>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</si>
  <si>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</si>
  <si>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</si>
  <si>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</si>
  <si>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</si>
  <si>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</si>
  <si>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</si>
  <si>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</si>
  <si>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</si>
  <si>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</si>
  <si>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</si>
  <si>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</si>
  <si>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</si>
  <si>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</si>
  <si>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</si>
  <si>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</si>
  <si>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</si>
  <si>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</si>
  <si>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</si>
  <si>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</si>
  <si>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</si>
  <si>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</si>
  <si>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</si>
  <si>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</si>
  <si>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</si>
  <si>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</si>
  <si>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</si>
  <si>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</si>
  <si>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</si>
  <si>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</si>
  <si>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</si>
  <si>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</si>
  <si>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</si>
  <si>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</si>
  <si>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</si>
  <si>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</si>
  <si>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</si>
  <si>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</si>
  <si>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</si>
  <si>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</si>
  <si>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</si>
  <si>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</si>
  <si>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</si>
  <si>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</si>
  <si>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</si>
  <si>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</si>
  <si>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</si>
  <si>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</si>
  <si>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</si>
  <si>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</si>
  <si>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</si>
  <si>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</si>
  <si>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</si>
  <si>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</si>
  <si>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</si>
  <si>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</si>
  <si>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</si>
  <si>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</si>
  <si>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</si>
  <si>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</si>
  <si>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</si>
  <si>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</si>
  <si>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</si>
  <si>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</si>
  <si>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</si>
  <si>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</si>
  <si>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</si>
  <si>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</si>
  <si>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</si>
  <si>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</si>
  <si>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</si>
  <si>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</si>
  <si>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</si>
  <si>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</si>
  <si>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</si>
  <si>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</si>
  <si>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</si>
  <si>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</si>
  <si>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</si>
  <si>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</si>
  <si>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</si>
  <si>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</si>
  <si>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</si>
  <si>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</si>
  <si>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</si>
  <si>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</si>
  <si>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</si>
  <si>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</si>
  <si>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</si>
  <si>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</si>
  <si>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</si>
  <si>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</si>
  <si>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</si>
  <si>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</si>
  <si>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</si>
  <si>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</si>
  <si>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</si>
  <si>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</si>
  <si>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</si>
  <si>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</si>
  <si>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</si>
  <si>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</si>
  <si>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</si>
  <si>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</si>
  <si>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</si>
  <si>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</si>
  <si>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</si>
  <si>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</si>
  <si>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</si>
  <si>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</si>
  <si>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</si>
  <si>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</si>
  <si>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</si>
  <si>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</si>
  <si>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</si>
  <si>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</si>
  <si>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</si>
  <si>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</si>
  <si>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</si>
  <si>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</si>
  <si>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</si>
  <si>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</si>
  <si>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</si>
  <si>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</si>
  <si>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</si>
  <si>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</si>
  <si>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</si>
  <si>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</si>
  <si>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</si>
  <si>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</si>
  <si>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</si>
  <si>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</si>
  <si>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</si>
  <si>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</si>
  <si>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</si>
  <si>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</si>
  <si>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</si>
  <si>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</si>
  <si>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</si>
  <si>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</si>
  <si>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</si>
  <si>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</si>
  <si>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</si>
  <si>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</si>
  <si>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</si>
  <si>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</si>
  <si>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</si>
  <si>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</si>
  <si>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</si>
  <si>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</si>
  <si>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</si>
  <si>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</si>
  <si>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</si>
  <si>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</si>
  <si>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</si>
  <si>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</si>
  <si>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</si>
  <si>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</si>
  <si>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</si>
  <si>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</si>
  <si>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</si>
  <si>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</si>
  <si>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</si>
  <si>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</si>
  <si>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</si>
  <si>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</si>
  <si>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</si>
  <si>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</si>
  <si>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</si>
  <si>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</si>
  <si>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</si>
  <si>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</si>
  <si>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</si>
  <si>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</si>
  <si>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</si>
  <si>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</si>
  <si>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</si>
  <si>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</si>
  <si>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</si>
  <si>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</si>
  <si>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</si>
  <si>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</si>
  <si>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</si>
  <si>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</si>
  <si>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</si>
  <si>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</si>
  <si>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</si>
  <si>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</si>
  <si>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</si>
  <si>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</si>
  <si>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</si>
  <si>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</si>
  <si>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</si>
  <si>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</si>
  <si>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</si>
  <si>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</si>
  <si>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</si>
  <si>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</si>
  <si>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</si>
  <si>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</si>
  <si>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</si>
  <si>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</si>
  <si>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</si>
  <si>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</si>
  <si>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</si>
  <si>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</si>
  <si>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</si>
  <si>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</si>
  <si>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</si>
  <si>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</si>
  <si>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</si>
  <si>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</si>
  <si>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</si>
  <si>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</si>
  <si>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</si>
  <si>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</si>
  <si>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</si>
  <si>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</si>
  <si>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</si>
  <si>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</si>
  <si>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</si>
  <si>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</si>
  <si>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</si>
  <si>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</si>
  <si>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</si>
  <si>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</si>
  <si>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</si>
  <si>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</si>
  <si>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</si>
  <si>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</si>
  <si>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</si>
  <si>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</si>
  <si>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</si>
  <si>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</si>
  <si>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</si>
  <si>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</si>
  <si>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</si>
  <si>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</si>
  <si>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</si>
  <si>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</si>
  <si>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</si>
  <si>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</si>
  <si>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</si>
  <si>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</si>
  <si>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</si>
  <si>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</si>
  <si>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</si>
  <si>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</si>
  <si>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</si>
  <si>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</si>
  <si>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</si>
  <si>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</si>
  <si>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</si>
  <si>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</si>
  <si>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</si>
  <si>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</si>
  <si>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</si>
  <si>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</si>
  <si>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</si>
  <si>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</si>
  <si>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</si>
  <si>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</si>
  <si>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</si>
  <si>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</si>
  <si>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</si>
  <si>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</si>
  <si>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</si>
  <si>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</si>
  <si>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</si>
  <si>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</si>
  <si>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</si>
  <si>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</si>
  <si>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</si>
  <si>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</si>
  <si>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</si>
  <si>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</si>
  <si>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</si>
  <si>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</si>
  <si>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</si>
  <si>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</si>
  <si>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</si>
  <si>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</si>
  <si>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</si>
  <si>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</si>
  <si>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</si>
  <si>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</si>
  <si>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</si>
  <si>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</si>
  <si>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</si>
  <si>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</si>
  <si>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</si>
  <si>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</si>
  <si>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</si>
  <si>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</si>
  <si>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</si>
  <si>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</si>
  <si>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</si>
  <si>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</si>
  <si>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</si>
  <si>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</si>
  <si>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</si>
  <si>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</si>
  <si>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</si>
  <si>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</si>
  <si>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</si>
  <si>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</si>
  <si>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</si>
  <si>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</si>
  <si>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</si>
  <si>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</si>
  <si>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</si>
  <si>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</si>
  <si>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</si>
  <si>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</si>
  <si>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</si>
  <si>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</si>
  <si>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</si>
  <si>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</si>
  <si>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</si>
  <si>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</si>
  <si>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</si>
  <si>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</si>
  <si>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</si>
  <si>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</si>
  <si>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</si>
  <si>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</si>
  <si>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</si>
  <si>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</si>
  <si>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</si>
  <si>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</si>
  <si>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</si>
  <si>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</si>
  <si>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</si>
  <si>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</si>
  <si>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</si>
  <si>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</si>
  <si>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</si>
  <si>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</si>
  <si>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</si>
  <si>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</si>
  <si>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</si>
  <si>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</si>
  <si>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</si>
  <si>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</si>
  <si>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</si>
  <si>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</si>
  <si>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</si>
  <si>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</si>
  <si>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</si>
  <si>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</si>
  <si>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</si>
  <si>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</si>
  <si>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</si>
  <si>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</si>
  <si>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</si>
  <si>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</si>
  <si>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</si>
  <si>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</si>
  <si>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</si>
  <si>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</si>
  <si>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</si>
  <si>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</si>
  <si>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</si>
  <si>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</si>
  <si>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</si>
  <si>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</si>
  <si>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</si>
  <si>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</si>
  <si>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</si>
  <si>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</si>
  <si>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</si>
  <si>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</si>
  <si>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</si>
  <si>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</si>
  <si>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</si>
  <si>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</si>
  <si>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</si>
  <si>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</si>
  <si>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</si>
  <si>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</si>
  <si>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</si>
  <si>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</si>
  <si>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</si>
  <si>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</si>
  <si>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</si>
  <si>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</si>
  <si>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</si>
  <si>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</si>
  <si>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</si>
  <si>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</si>
  <si>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</si>
  <si>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</si>
  <si>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</si>
  <si>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</si>
  <si>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</si>
  <si>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</si>
  <si>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</si>
  <si>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</si>
  <si>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</si>
  <si>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</si>
  <si>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</si>
  <si>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</si>
  <si>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</si>
  <si>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</si>
  <si>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</si>
  <si>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</si>
  <si>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</si>
  <si>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</si>
  <si>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</si>
  <si>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</si>
  <si>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</si>
  <si>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</si>
  <si>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</si>
  <si>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</si>
  <si>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</si>
  <si>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</si>
  <si>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</si>
  <si>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</si>
  <si>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</si>
  <si>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</si>
  <si>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</si>
  <si>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</si>
  <si>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</si>
  <si>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</si>
  <si>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</si>
  <si>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</si>
  <si>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</si>
  <si>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</si>
  <si>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</si>
  <si>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</si>
  <si>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</si>
  <si>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</si>
  <si>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</si>
  <si>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</si>
  <si>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</si>
  <si>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</si>
  <si>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</si>
  <si>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</si>
  <si>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</si>
  <si>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</si>
  <si>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</si>
  <si>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</si>
  <si>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</si>
  <si>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</si>
  <si>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</si>
  <si>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</si>
  <si>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</si>
  <si>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</si>
  <si>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</si>
  <si>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</si>
  <si>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</si>
  <si>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</si>
  <si>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</si>
  <si>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</si>
  <si>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</si>
  <si>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</si>
  <si>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</si>
  <si>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</si>
  <si>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</si>
  <si>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</si>
  <si>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</si>
  <si>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</si>
  <si>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</si>
  <si>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</si>
  <si>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</si>
  <si>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</si>
  <si>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</si>
  <si>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</si>
  <si>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</si>
  <si>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</si>
  <si>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</si>
  <si>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</si>
  <si>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</si>
  <si>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</si>
  <si>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</si>
  <si>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</si>
  <si>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</si>
  <si>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</si>
  <si>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</si>
  <si>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</si>
  <si>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</si>
  <si>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</si>
  <si>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</si>
  <si>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</si>
  <si>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</si>
  <si>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</si>
  <si>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</si>
  <si>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</si>
  <si>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</si>
  <si>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</si>
  <si>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</si>
  <si>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</si>
  <si>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</si>
  <si>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</si>
  <si>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</si>
  <si>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</si>
  <si>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</si>
  <si>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</si>
  <si>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</si>
  <si>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</si>
  <si>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</si>
  <si>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</si>
  <si>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</si>
  <si>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</si>
  <si>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</si>
  <si>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</si>
  <si>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</si>
  <si>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</si>
  <si>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</si>
  <si>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</si>
  <si>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</si>
  <si>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</si>
  <si>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</si>
  <si>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</si>
  <si>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</si>
  <si>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</si>
  <si>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</si>
  <si>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</si>
  <si>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</si>
  <si>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</si>
  <si>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</si>
  <si>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</si>
  <si>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</si>
  <si>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</si>
  <si>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</si>
  <si>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</si>
  <si>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</si>
  <si>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</si>
  <si>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</si>
  <si>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</si>
  <si>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</si>
  <si>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</si>
  <si>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</si>
  <si>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</si>
  <si>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</si>
  <si>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</si>
  <si>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</si>
  <si>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</si>
  <si>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</si>
  <si>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</si>
  <si>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</si>
  <si>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</si>
  <si>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</si>
  <si>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</si>
  <si>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</si>
  <si>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</si>
  <si>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</si>
  <si>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</si>
  <si>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</si>
  <si>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</si>
  <si>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</si>
  <si>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</si>
  <si>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</si>
  <si>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</si>
  <si>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</si>
  <si>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</si>
  <si>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</si>
  <si>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</si>
  <si>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</si>
  <si>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</si>
  <si>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</si>
  <si>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</si>
  <si>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</si>
  <si>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</si>
  <si>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</si>
  <si>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</si>
  <si>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</si>
  <si>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</si>
  <si>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</si>
  <si>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</si>
  <si>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</si>
  <si>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</si>
  <si>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</si>
  <si>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</si>
  <si>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</si>
  <si>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</si>
  <si>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</si>
  <si>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</si>
  <si>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</si>
  <si>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</si>
  <si>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</si>
  <si>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</si>
  <si>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</si>
  <si>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</si>
  <si>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</si>
  <si>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</si>
  <si>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</si>
  <si>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</si>
  <si>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</si>
  <si>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</si>
  <si>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</si>
  <si>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</si>
  <si>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</si>
  <si>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</si>
  <si>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</si>
  <si>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</si>
  <si>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</si>
  <si>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</si>
  <si>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</si>
  <si>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</si>
  <si>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</si>
  <si>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</si>
  <si>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</si>
  <si>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</si>
  <si>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</si>
  <si>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</si>
  <si>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</si>
  <si>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</si>
  <si>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</si>
  <si>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</si>
  <si>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</si>
  <si>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</si>
  <si>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</si>
  <si>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</si>
  <si>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</si>
  <si>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</si>
  <si>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</si>
  <si>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</si>
  <si>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</si>
  <si>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</si>
  <si>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</si>
  <si>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</si>
  <si>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</si>
  <si>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</si>
  <si>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</si>
  <si>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</si>
  <si>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</si>
  <si>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</si>
  <si>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</si>
  <si>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</si>
  <si>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</si>
  <si>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</si>
  <si>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</si>
  <si>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</si>
  <si>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</si>
  <si>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</si>
  <si>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</si>
  <si>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</si>
  <si>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</si>
  <si>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</si>
  <si>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</si>
  <si>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</si>
  <si>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</si>
  <si>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</si>
  <si>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</si>
  <si>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</si>
  <si>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</si>
  <si>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</si>
  <si>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</si>
  <si>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</si>
  <si>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</si>
  <si>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</si>
  <si>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</si>
  <si>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</si>
  <si>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</si>
  <si>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</si>
  <si>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</si>
  <si>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</si>
  <si>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</si>
  <si>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</si>
  <si>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</si>
  <si>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</si>
  <si>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</si>
  <si>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</si>
  <si>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</si>
  <si>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</si>
  <si>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</si>
  <si>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</si>
  <si>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</si>
  <si>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</si>
  <si>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</si>
  <si>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</si>
  <si>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</si>
  <si>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</si>
  <si>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</si>
  <si>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</si>
  <si>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</si>
  <si>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</si>
  <si>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</si>
  <si>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</si>
  <si>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</si>
  <si>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</si>
  <si>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</si>
  <si>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</si>
  <si>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</si>
  <si>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</si>
  <si>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</si>
  <si>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</si>
  <si>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</si>
  <si>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</si>
  <si>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</si>
  <si>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</si>
  <si>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</si>
  <si>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</si>
  <si>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</si>
  <si>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</si>
  <si>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</si>
  <si>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</si>
  <si>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</si>
  <si>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</si>
  <si>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</si>
  <si>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</si>
  <si>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</si>
  <si>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</si>
  <si>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</si>
  <si>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</si>
  <si>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</si>
  <si>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</si>
  <si>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</si>
  <si>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</si>
  <si>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</si>
  <si>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</si>
  <si>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</si>
  <si>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</si>
  <si>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</si>
  <si>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</si>
  <si>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</si>
  <si>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</si>
  <si>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</si>
  <si>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</si>
  <si>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</si>
  <si>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</si>
  <si>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</si>
  <si>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</si>
  <si>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</si>
  <si>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</si>
  <si>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</si>
  <si>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</si>
  <si>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</si>
  <si>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</si>
  <si>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</si>
  <si>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</si>
  <si>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</si>
  <si>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</si>
  <si>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</si>
  <si>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</si>
  <si>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</si>
  <si>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</si>
  <si>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</si>
  <si>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</si>
  <si>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</si>
  <si>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</si>
  <si>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</si>
  <si>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</si>
  <si>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</si>
  <si>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</si>
  <si>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</si>
  <si>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</si>
  <si>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</si>
  <si>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</si>
  <si>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</si>
  <si>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</si>
  <si>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</si>
  <si>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</si>
  <si>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</si>
  <si>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</si>
  <si>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</si>
  <si>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</si>
  <si>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</si>
  <si>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</si>
  <si>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</si>
  <si>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</si>
  <si>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</si>
  <si>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</si>
  <si>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</si>
  <si>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</si>
  <si>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</si>
  <si>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</si>
  <si>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</si>
  <si>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</si>
  <si>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</si>
  <si>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</si>
  <si>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</si>
  <si>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</si>
  <si>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</si>
  <si>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</si>
  <si>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</si>
  <si>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</si>
  <si>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</si>
  <si>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</si>
  <si>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</si>
  <si>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</si>
  <si>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</si>
  <si>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</si>
  <si>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</si>
  <si>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</si>
  <si>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</si>
  <si>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</si>
  <si>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</si>
  <si>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</si>
  <si>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</si>
  <si>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</si>
  <si>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</si>
  <si>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</si>
  <si>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</si>
  <si>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</si>
  <si>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</si>
  <si>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</si>
  <si>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</si>
  <si>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</si>
  <si>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</si>
  <si>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</si>
  <si>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</si>
  <si>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</si>
  <si>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</si>
  <si>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</si>
  <si>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</si>
  <si>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</si>
  <si>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</si>
  <si>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</si>
  <si>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</si>
  <si>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</si>
  <si>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</si>
  <si>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</si>
  <si>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</si>
  <si>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</si>
  <si>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</si>
  <si>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</si>
  <si>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</si>
  <si>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</si>
  <si>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</si>
  <si>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</si>
  <si>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</si>
  <si>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</si>
  <si>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</si>
  <si>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</si>
  <si>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</si>
  <si>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</si>
  <si>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</si>
  <si>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</si>
  <si>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</si>
  <si>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</si>
  <si>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</si>
  <si>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</si>
  <si>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</si>
  <si>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</si>
  <si>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</si>
  <si>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</si>
  <si>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</si>
  <si>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</si>
  <si>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</si>
  <si>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</si>
  <si>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</si>
  <si>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</si>
  <si>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</si>
  <si>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</si>
  <si>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</si>
  <si>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</si>
  <si>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</si>
  <si>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</si>
  <si>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</si>
  <si>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</si>
  <si>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</si>
  <si>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</si>
  <si>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</si>
  <si>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</si>
  <si>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</si>
  <si>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</si>
  <si>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</si>
  <si>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</si>
  <si>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</si>
  <si>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</si>
  <si>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</si>
  <si>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</si>
  <si>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</si>
  <si>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</si>
  <si>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</si>
  <si>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</si>
  <si>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</si>
  <si>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</si>
  <si>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</si>
  <si>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</si>
  <si>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</si>
  <si>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</si>
  <si>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</si>
  <si>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</si>
  <si>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</si>
  <si>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</si>
  <si>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</si>
  <si>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</si>
  <si>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</si>
  <si>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</si>
  <si>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</si>
  <si>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</si>
  <si>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</si>
  <si>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</si>
  <si>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</si>
  <si>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</si>
  <si>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</si>
  <si>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</si>
  <si>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</si>
  <si>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</si>
  <si>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</si>
  <si>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</si>
  <si>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</si>
  <si>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</si>
  <si>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</si>
  <si>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</si>
  <si>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</si>
  <si>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</si>
  <si>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</si>
  <si>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</si>
  <si>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</si>
  <si>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</si>
  <si>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</si>
  <si>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</si>
  <si>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</si>
  <si>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</si>
  <si>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</si>
  <si>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</si>
  <si>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</si>
  <si>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</si>
  <si>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</si>
  <si>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</si>
  <si>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</si>
  <si>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</si>
  <si>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</si>
  <si>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</si>
  <si>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</si>
  <si>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</si>
  <si>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</si>
  <si>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</si>
  <si>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</si>
  <si>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</si>
  <si>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</si>
  <si>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</si>
  <si>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</si>
  <si>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</si>
  <si>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</si>
  <si>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</si>
  <si>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</si>
  <si>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</si>
  <si>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</si>
  <si>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</si>
  <si>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</si>
  <si>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</si>
  <si>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</si>
  <si>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</si>
  <si>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</si>
  <si>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</si>
  <si>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</si>
  <si>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</si>
  <si>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</si>
  <si>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</si>
  <si>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</si>
  <si>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</si>
  <si>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</si>
  <si>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</si>
  <si>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</si>
  <si>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</si>
  <si>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</si>
  <si>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</si>
  <si>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</si>
  <si>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</si>
  <si>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</si>
  <si>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</si>
  <si>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</si>
  <si>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</si>
  <si>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</si>
  <si>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</si>
  <si>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</si>
  <si>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</si>
  <si>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</si>
  <si>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</si>
  <si>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</si>
  <si>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</si>
  <si>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</si>
  <si>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</si>
  <si>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</si>
  <si>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</si>
  <si>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</si>
  <si>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</si>
  <si>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</si>
  <si>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</si>
  <si>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</si>
  <si>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</si>
  <si>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</si>
  <si>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</si>
  <si>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</si>
  <si>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</si>
  <si>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</si>
  <si>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</si>
  <si>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</si>
  <si>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</si>
  <si>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</si>
  <si>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</si>
  <si>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</si>
  <si>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</si>
  <si>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</si>
  <si>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</si>
  <si>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</si>
  <si>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</si>
  <si>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</si>
  <si>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</si>
  <si>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</si>
  <si>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</si>
  <si>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</si>
  <si>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</si>
  <si>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</si>
  <si>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</si>
  <si>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</si>
  <si>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</si>
  <si>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</si>
  <si>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</si>
  <si>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</si>
  <si>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</si>
  <si>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</si>
  <si>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</si>
  <si>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</si>
  <si>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</si>
  <si>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</si>
  <si>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</si>
  <si>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</si>
  <si>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</si>
  <si>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</si>
  <si>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</si>
  <si>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</si>
  <si>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</si>
  <si>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</si>
  <si>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</si>
  <si>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</si>
  <si>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</si>
  <si>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</si>
  <si>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</si>
  <si>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</si>
  <si>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</si>
  <si>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</si>
  <si>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</si>
  <si>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</si>
  <si>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</si>
  <si>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</si>
  <si>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</si>
  <si>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</si>
  <si>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</si>
  <si>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</si>
  <si>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</si>
  <si>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</si>
  <si>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</si>
  <si>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</si>
  <si>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</si>
  <si>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</si>
  <si>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</si>
  <si>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</si>
  <si>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</si>
  <si>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</si>
  <si>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</si>
  <si>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</si>
  <si>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</si>
  <si>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</si>
  <si>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</si>
  <si>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</si>
  <si>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</si>
  <si>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</si>
  <si>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</si>
  <si>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</si>
  <si>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</si>
  <si>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</si>
  <si>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</si>
  <si>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</si>
  <si>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</si>
  <si>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</si>
  <si>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</si>
  <si>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</si>
  <si>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</si>
  <si>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</si>
  <si>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</si>
  <si>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</si>
  <si>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</si>
  <si>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</si>
  <si>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</si>
  <si>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</si>
  <si>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</si>
  <si>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</si>
  <si>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</si>
  <si>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</si>
  <si>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</si>
  <si>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</si>
  <si>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</si>
  <si>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</si>
  <si>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</si>
  <si>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</si>
  <si>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</si>
  <si>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</si>
  <si>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</si>
  <si>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</si>
  <si>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</si>
  <si>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</si>
  <si>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</si>
  <si>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</si>
  <si>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</si>
  <si>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</si>
  <si>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</si>
  <si>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</si>
  <si>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</si>
  <si>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</si>
  <si>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</si>
  <si>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</si>
  <si>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</si>
  <si>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</si>
  <si>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</si>
  <si>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</si>
  <si>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</si>
  <si>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</si>
  <si>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</si>
  <si>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</si>
  <si>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</si>
  <si>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</si>
  <si>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</si>
  <si>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</si>
  <si>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</si>
  <si>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</si>
  <si>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</si>
  <si>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</si>
  <si>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</si>
  <si>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</si>
  <si>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</si>
  <si>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</si>
  <si>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</si>
  <si>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</si>
  <si>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</si>
  <si>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</si>
  <si>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</si>
  <si>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</si>
  <si>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</si>
  <si>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</si>
  <si>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</si>
  <si>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</si>
  <si>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</si>
  <si>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</si>
  <si>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</si>
  <si>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</si>
  <si>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</si>
  <si>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</si>
  <si>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</si>
  <si>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</si>
  <si>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</si>
  <si>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</si>
  <si>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</si>
  <si>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</si>
  <si>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</si>
  <si>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</si>
  <si>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</si>
  <si>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</si>
  <si>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</si>
  <si>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</si>
  <si>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</si>
  <si>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</si>
  <si>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</si>
  <si>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</si>
  <si>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</si>
  <si>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</si>
  <si>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</si>
  <si>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</si>
  <si>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</si>
  <si>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</si>
  <si>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</si>
  <si>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</si>
  <si>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</si>
  <si>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</si>
  <si>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</si>
  <si>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</si>
  <si>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</si>
  <si>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</si>
  <si>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</si>
  <si>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</si>
  <si>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</si>
  <si>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</si>
  <si>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</si>
  <si>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</si>
  <si>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</si>
  <si>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</si>
  <si>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</si>
  <si>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</si>
  <si>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</si>
  <si>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</si>
  <si>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</si>
  <si>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</si>
  <si>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</si>
  <si>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</si>
  <si>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</si>
  <si>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</si>
  <si>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</si>
  <si>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</si>
  <si>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</si>
  <si>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</si>
  <si>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</si>
  <si>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</si>
  <si>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</si>
  <si>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</si>
  <si>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</si>
  <si>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</si>
  <si>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</si>
  <si>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</si>
  <si>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</si>
  <si>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</si>
  <si>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</si>
  <si>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</si>
  <si>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</si>
  <si>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</si>
  <si>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</si>
  <si>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</si>
  <si>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</si>
  <si>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</si>
  <si>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</si>
  <si>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</si>
  <si>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</si>
  <si>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</si>
  <si>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</si>
  <si>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</si>
  <si>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</si>
  <si>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</si>
  <si>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</si>
  <si>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</si>
  <si>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</si>
  <si>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</si>
  <si>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</si>
  <si>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</si>
  <si>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</si>
  <si>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</si>
  <si>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</si>
  <si>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</si>
  <si>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</si>
  <si>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</si>
  <si>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</si>
  <si>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</si>
  <si>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</si>
  <si>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</si>
  <si>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</si>
  <si>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</si>
  <si>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</si>
  <si>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</si>
  <si>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</si>
  <si>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</si>
  <si>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</si>
  <si>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</si>
  <si>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</si>
  <si>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</si>
  <si>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</si>
  <si>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</si>
  <si>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</si>
  <si>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</si>
  <si>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</si>
  <si>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</si>
  <si>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</si>
  <si>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</si>
  <si>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</si>
  <si>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</si>
  <si>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</si>
  <si>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</si>
  <si>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</si>
  <si>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</si>
  <si>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</si>
  <si>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</si>
  <si>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</si>
  <si>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</si>
  <si>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</si>
  <si>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</si>
  <si>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</si>
  <si>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</si>
  <si>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</si>
  <si>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</si>
  <si>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</si>
  <si>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</si>
  <si>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</si>
  <si>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</si>
  <si>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</si>
  <si>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</si>
  <si>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</si>
  <si>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</si>
  <si>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</si>
  <si>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</si>
  <si>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</si>
  <si>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</si>
  <si>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</si>
  <si>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</si>
  <si>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</si>
  <si>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</si>
  <si>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</si>
  <si>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</si>
  <si>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</si>
  <si>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</si>
  <si>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</si>
  <si>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</si>
  <si>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</si>
  <si>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</si>
  <si>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</si>
  <si>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</si>
  <si>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</si>
  <si>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</si>
  <si>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</si>
  <si>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</si>
  <si>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</si>
  <si>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</si>
  <si>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</si>
  <si>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</si>
  <si>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</si>
  <si>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</si>
  <si>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</si>
  <si>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</si>
  <si>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</si>
  <si>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</si>
  <si>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</si>
  <si>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</si>
  <si>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</si>
  <si>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</si>
  <si>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</si>
  <si>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</si>
  <si>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</si>
  <si>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</si>
  <si>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</si>
  <si>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</si>
  <si>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</si>
  <si>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</si>
  <si>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</si>
  <si>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</si>
  <si>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</si>
  <si>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</si>
  <si>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</si>
  <si>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</si>
  <si>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</si>
  <si>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</si>
  <si>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</si>
  <si>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</si>
  <si>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</si>
  <si>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</si>
  <si>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</si>
  <si>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</si>
  <si>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</si>
  <si>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</si>
  <si>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</si>
  <si>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</si>
  <si>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</si>
  <si>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</si>
  <si>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</si>
  <si>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</si>
  <si>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</si>
  <si>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</si>
  <si>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</si>
  <si>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</si>
  <si>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</si>
  <si>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</si>
  <si>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</si>
  <si>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</si>
  <si>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</si>
  <si>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</si>
  <si>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</si>
  <si>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</si>
  <si>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</si>
  <si>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</si>
  <si>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</si>
  <si>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</si>
  <si>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</si>
  <si>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</si>
  <si>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</si>
  <si>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</si>
  <si>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</si>
  <si>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</si>
  <si>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</si>
  <si>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</si>
  <si>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</si>
  <si>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</si>
  <si>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</si>
  <si>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</si>
  <si>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</si>
  <si>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</si>
  <si>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</si>
  <si>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</si>
  <si>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</si>
  <si>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</si>
  <si>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</si>
  <si>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</si>
  <si>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</si>
  <si>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</si>
  <si>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</si>
  <si>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</si>
  <si>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</si>
  <si>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</si>
  <si>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</si>
  <si>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</si>
  <si>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</si>
  <si>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</si>
  <si>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</si>
  <si>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</si>
  <si>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</si>
  <si>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</si>
  <si>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</si>
  <si>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</si>
  <si>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</si>
  <si>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</si>
  <si>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</si>
  <si>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</si>
  <si>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</si>
  <si>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</si>
  <si>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</si>
  <si>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</si>
  <si>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</si>
  <si>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</si>
  <si>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</si>
  <si>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</si>
  <si>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</si>
  <si>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</si>
  <si>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</si>
  <si>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</si>
  <si>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</si>
  <si>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</si>
  <si>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</si>
  <si>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</si>
  <si>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</si>
  <si>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</si>
  <si>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</si>
  <si>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</si>
  <si>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</si>
  <si>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</si>
  <si>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</si>
  <si>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</si>
  <si>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</si>
  <si>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</si>
  <si>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</si>
  <si>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</si>
  <si>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</si>
  <si>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</si>
  <si>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</si>
  <si>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</si>
  <si>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</si>
  <si>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</si>
  <si>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</si>
  <si>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</si>
  <si>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</si>
  <si>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</si>
  <si>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</si>
  <si>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</si>
  <si>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</si>
  <si>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</si>
  <si>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</si>
  <si>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</si>
  <si>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</si>
  <si>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</si>
  <si>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</si>
  <si>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</si>
  <si>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</si>
  <si>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</si>
  <si>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</si>
  <si>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</si>
  <si>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</si>
  <si>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</si>
  <si>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</si>
  <si>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</si>
  <si>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</si>
  <si>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</si>
  <si>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</si>
  <si>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</si>
  <si>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</si>
  <si>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</si>
  <si>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</si>
  <si>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</si>
  <si>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</si>
  <si>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</si>
  <si>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</si>
  <si>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</si>
  <si>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</si>
  <si>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</si>
  <si>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</si>
  <si>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</si>
  <si>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</si>
  <si>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</si>
  <si>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</si>
  <si>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</si>
  <si>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</si>
  <si>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</si>
  <si>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</si>
  <si>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</si>
  <si>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</si>
  <si>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</si>
  <si>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</si>
  <si>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</si>
  <si>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</si>
  <si>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</si>
  <si>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</si>
  <si>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</si>
  <si>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</si>
  <si>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</si>
  <si>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</si>
  <si>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</si>
  <si>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</si>
  <si>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</si>
  <si>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</si>
  <si>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</si>
  <si>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</si>
  <si>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</si>
  <si>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</si>
  <si>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</si>
  <si>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</si>
  <si>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</si>
  <si>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</si>
  <si>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</si>
  <si>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</si>
  <si>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</si>
  <si>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</si>
  <si>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</si>
  <si>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</si>
  <si>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</si>
  <si>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</si>
  <si>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</si>
  <si>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</si>
  <si>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</si>
  <si>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</si>
  <si>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</si>
  <si>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</si>
  <si>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</si>
  <si>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</si>
  <si>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</si>
  <si>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</si>
  <si>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</si>
  <si>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</si>
  <si>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</si>
  <si>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</si>
  <si>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</si>
  <si>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</si>
  <si>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</si>
  <si>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</si>
  <si>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</si>
  <si>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</si>
  <si>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</si>
  <si>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</si>
  <si>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</si>
  <si>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</si>
  <si>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</si>
  <si>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</si>
  <si>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</si>
  <si>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</si>
  <si>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</si>
  <si>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</si>
  <si>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</si>
  <si>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</si>
  <si>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</si>
  <si>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</si>
  <si>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</si>
  <si>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</si>
  <si>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</si>
  <si>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</si>
  <si>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</si>
  <si>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</si>
  <si>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</si>
  <si>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</si>
  <si>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</si>
  <si>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</si>
  <si>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</si>
  <si>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</si>
  <si>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</si>
  <si>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</si>
  <si>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</si>
  <si>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</si>
  <si>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</si>
  <si>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</si>
  <si>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</si>
  <si>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</si>
  <si>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</si>
  <si>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</si>
  <si>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</si>
  <si>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</si>
  <si>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</si>
  <si>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</si>
  <si>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</si>
  <si>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</si>
  <si>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</si>
  <si>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</si>
  <si>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</si>
  <si>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</si>
  <si>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</si>
  <si>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</si>
  <si>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</si>
  <si>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</si>
  <si>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</si>
  <si>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</si>
  <si>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</si>
  <si>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</si>
  <si>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</si>
  <si>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</si>
  <si>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</si>
  <si>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</si>
  <si>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</si>
  <si>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</si>
  <si>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</si>
  <si>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</si>
  <si>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</si>
  <si>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</si>
  <si>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</si>
  <si>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</si>
  <si>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</si>
  <si>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</si>
  <si>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</si>
  <si>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</si>
  <si>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</si>
  <si>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</si>
  <si>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</si>
  <si>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</si>
  <si>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</si>
  <si>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</si>
  <si>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</si>
  <si>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</si>
  <si>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</si>
  <si>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</si>
  <si>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</si>
  <si>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</si>
  <si>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</si>
  <si>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</si>
  <si>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</si>
  <si>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</si>
  <si>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</si>
  <si>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</si>
  <si>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</si>
  <si>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</si>
  <si>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</si>
  <si>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</si>
  <si>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</si>
  <si>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</si>
  <si>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</si>
  <si>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</si>
  <si>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</si>
  <si>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</si>
  <si>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</si>
  <si>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</si>
  <si>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</si>
  <si>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</si>
  <si>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</si>
  <si>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</si>
  <si>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</si>
  <si>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</si>
  <si>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</si>
  <si>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</si>
  <si>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</si>
  <si>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</si>
  <si>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</si>
  <si>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</si>
  <si>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</si>
  <si>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</si>
  <si>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</si>
  <si>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</si>
  <si>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</si>
  <si>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</si>
  <si>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</si>
  <si>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</si>
  <si>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</si>
  <si>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</si>
  <si>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</si>
  <si>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</si>
  <si>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</si>
  <si>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</si>
  <si>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</si>
  <si>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</si>
  <si>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</si>
  <si>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</si>
  <si>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</si>
  <si>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</si>
  <si>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</si>
  <si>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</si>
  <si>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</si>
  <si>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</si>
  <si>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</si>
  <si>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</si>
  <si>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</si>
  <si>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</si>
  <si>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</si>
  <si>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</si>
  <si>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</si>
  <si>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</si>
  <si>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</si>
  <si>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</si>
  <si>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</si>
  <si>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</si>
  <si>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</si>
  <si>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</si>
  <si>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</si>
  <si>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</si>
  <si>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</si>
  <si>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</si>
  <si>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</si>
  <si>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</si>
  <si>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</si>
  <si>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</si>
  <si>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</si>
  <si>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</si>
  <si>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</si>
  <si>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</si>
  <si>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</si>
  <si>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</si>
  <si>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</si>
  <si>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</si>
  <si>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</si>
  <si>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</si>
  <si>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</si>
  <si>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</si>
  <si>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</si>
  <si>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</si>
  <si>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</si>
  <si>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</si>
  <si>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</si>
  <si>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</si>
  <si>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</si>
  <si>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</si>
  <si>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</si>
  <si>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</si>
  <si>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</si>
  <si>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</si>
  <si>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</si>
  <si>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</si>
  <si>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</si>
  <si>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</si>
  <si>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</si>
  <si>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</si>
  <si>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</si>
  <si>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</si>
  <si>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</si>
  <si>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</si>
  <si>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</si>
  <si>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</si>
  <si>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</si>
  <si>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</si>
  <si>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</si>
  <si>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</si>
  <si>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</si>
  <si>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</si>
  <si>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</si>
  <si>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</si>
  <si>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</si>
  <si>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</si>
  <si>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</si>
  <si>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</si>
  <si>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</si>
  <si>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</si>
  <si>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</si>
  <si>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</si>
  <si>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</si>
  <si>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</si>
  <si>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</si>
  <si>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</si>
  <si>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</si>
  <si>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</si>
  <si>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</si>
  <si>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</si>
  <si>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</si>
  <si>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</si>
  <si>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</si>
  <si>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</si>
  <si>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</si>
  <si>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</si>
  <si>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</si>
  <si>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</si>
  <si>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</si>
  <si>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</si>
  <si>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</si>
  <si>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</si>
  <si>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</si>
  <si>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</si>
  <si>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</si>
  <si>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</si>
  <si>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</si>
  <si>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</si>
  <si>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</si>
  <si>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</si>
  <si>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</si>
  <si>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</si>
  <si>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</si>
  <si>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</si>
  <si>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</si>
  <si>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</si>
  <si>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</si>
  <si>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</si>
  <si>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</si>
  <si>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</si>
  <si>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</si>
  <si>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</si>
  <si>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</si>
  <si>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</si>
  <si>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</si>
  <si>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</si>
  <si>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</si>
  <si>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</si>
  <si>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</si>
  <si>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</si>
  <si>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</si>
  <si>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</si>
  <si>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</si>
  <si>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</si>
  <si>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</si>
  <si>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</si>
  <si>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</si>
  <si>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</si>
  <si>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</si>
  <si>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</si>
  <si>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</si>
  <si>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</si>
  <si>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</si>
  <si>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</si>
  <si>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</si>
  <si>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</si>
  <si>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</si>
  <si>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</si>
  <si>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</si>
  <si>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</si>
  <si>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</si>
  <si>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</si>
  <si>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</si>
  <si>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</si>
  <si>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</si>
  <si>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</si>
  <si>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</si>
  <si>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</si>
  <si>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</si>
  <si>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</si>
  <si>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</si>
  <si>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</si>
  <si>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</si>
  <si>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</si>
  <si>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</si>
  <si>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</si>
  <si>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</si>
  <si>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</si>
  <si>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</si>
  <si>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</si>
  <si>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</si>
  <si>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</si>
  <si>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</si>
  <si>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</si>
  <si>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</si>
  <si>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</si>
  <si>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</si>
  <si>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</si>
  <si>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</si>
  <si>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</si>
  <si>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</si>
  <si>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</si>
  <si>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</si>
  <si>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</si>
  <si>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</si>
  <si>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</si>
  <si>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</si>
  <si>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</si>
  <si>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</si>
  <si>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</si>
  <si>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</si>
  <si>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</si>
  <si>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</si>
  <si>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</si>
  <si>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</si>
  <si>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</si>
  <si>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</si>
  <si>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</si>
  <si>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</si>
  <si>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</si>
  <si>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</si>
  <si>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</si>
  <si>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</si>
  <si>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</si>
  <si>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</si>
  <si>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</si>
  <si>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</si>
  <si>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</si>
  <si>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</si>
  <si>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</si>
  <si>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</si>
  <si>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</si>
  <si>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</si>
  <si>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</si>
  <si>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</si>
  <si>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</si>
  <si>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</si>
  <si>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</si>
  <si>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</si>
  <si>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</si>
  <si>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</si>
  <si>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</si>
  <si>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</si>
  <si>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</si>
  <si>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</si>
  <si>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</si>
  <si>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</si>
  <si>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</si>
  <si>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</si>
  <si>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</si>
  <si>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</si>
  <si>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</si>
  <si>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</si>
  <si>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</si>
  <si>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</si>
  <si>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</si>
  <si>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</si>
  <si>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</si>
  <si>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</si>
  <si>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</si>
  <si>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</si>
  <si>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</si>
  <si>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</si>
  <si>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</si>
  <si>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</si>
  <si>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</si>
  <si>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</si>
  <si>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</si>
  <si>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</si>
  <si>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</si>
  <si>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</si>
  <si>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</si>
  <si>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</si>
  <si>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</si>
  <si>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</si>
  <si>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</si>
  <si>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</si>
  <si>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</si>
  <si>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</si>
  <si>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</si>
  <si>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</si>
  <si>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</si>
  <si>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</si>
  <si>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</si>
  <si>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</si>
  <si>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</si>
  <si>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</si>
  <si>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</si>
  <si>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</si>
  <si>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</si>
  <si>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</si>
  <si>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</si>
  <si>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</si>
  <si>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</si>
  <si>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</si>
  <si>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</si>
  <si>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</si>
  <si>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</si>
  <si>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</si>
  <si>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</si>
  <si>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</si>
  <si>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</si>
  <si>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</si>
  <si>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</si>
  <si>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</si>
  <si>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</si>
  <si>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</si>
  <si>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</si>
  <si>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</si>
  <si>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</si>
  <si>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</si>
  <si>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</si>
  <si>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</si>
  <si>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</si>
  <si>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</si>
  <si>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</si>
  <si>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</si>
  <si>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</si>
  <si>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</si>
  <si>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</si>
  <si>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</si>
  <si>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</si>
  <si>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</si>
  <si>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</si>
  <si>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</si>
  <si>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</si>
  <si>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</si>
  <si>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</si>
  <si>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</si>
  <si>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</si>
  <si>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</si>
  <si>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</si>
  <si>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</si>
  <si>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</si>
  <si>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</si>
  <si>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</si>
  <si>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</si>
  <si>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</si>
  <si>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</si>
  <si>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</si>
  <si>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</si>
  <si>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</si>
  <si>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</si>
  <si>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</si>
  <si>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</si>
  <si>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</si>
  <si>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</si>
  <si>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</si>
  <si>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</si>
  <si>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</si>
  <si>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</si>
  <si>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</si>
  <si>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</si>
  <si>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</si>
  <si>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</si>
  <si>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</si>
  <si>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</si>
  <si>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</si>
  <si>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</si>
  <si>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</si>
  <si>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</si>
  <si>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</si>
  <si>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</si>
  <si>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</si>
  <si>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</si>
  <si>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</si>
  <si>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</si>
  <si>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</si>
  <si>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</si>
  <si>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</si>
  <si>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</si>
  <si>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</si>
  <si>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</si>
  <si>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</si>
  <si>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</si>
  <si>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</si>
  <si>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</si>
  <si>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</si>
  <si>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</si>
  <si>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</si>
  <si>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</si>
  <si>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</si>
  <si>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</si>
  <si>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</si>
  <si>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</si>
  <si>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</si>
  <si>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</si>
  <si>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</si>
  <si>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</si>
  <si>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</si>
  <si>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</si>
  <si>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</si>
  <si>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</si>
  <si>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</si>
  <si>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</si>
  <si>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</si>
  <si>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</si>
  <si>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</si>
  <si>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</si>
  <si>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</si>
  <si>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</si>
  <si>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</si>
  <si>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</si>
  <si>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</si>
  <si>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</si>
  <si>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</si>
  <si>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</si>
  <si>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</si>
  <si>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</si>
  <si>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</si>
  <si>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</si>
  <si>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</si>
  <si>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</si>
  <si>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</si>
  <si>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</si>
  <si>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</si>
  <si>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</si>
  <si>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</si>
  <si>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</si>
  <si>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</si>
  <si>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</si>
  <si>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</si>
  <si>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</si>
  <si>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</si>
  <si>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</si>
  <si>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</si>
  <si>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</si>
  <si>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</si>
  <si>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</si>
  <si>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</si>
  <si>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</si>
  <si>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</si>
  <si>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</si>
  <si>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</si>
  <si>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</si>
  <si>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</si>
  <si>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</si>
  <si>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</si>
  <si>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</si>
  <si>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</si>
  <si>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</si>
  <si>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</si>
  <si>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</si>
  <si>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</si>
  <si>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</si>
  <si>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</si>
  <si>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</si>
  <si>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</si>
  <si>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</si>
  <si>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</si>
  <si>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</si>
  <si>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</si>
  <si>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</si>
  <si>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</si>
  <si>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</si>
  <si>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</si>
  <si>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</si>
  <si>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</si>
  <si>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</si>
  <si>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</si>
  <si>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</si>
  <si>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</si>
  <si>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</si>
  <si>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</si>
  <si>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</si>
  <si>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</si>
  <si>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</si>
  <si>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</si>
  <si>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</si>
  <si>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</si>
  <si>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</si>
  <si>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</si>
  <si>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</si>
  <si>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</si>
  <si>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</si>
  <si>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</si>
  <si>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</si>
  <si>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</si>
  <si>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</si>
  <si>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</si>
  <si>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</si>
  <si>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</si>
  <si>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</si>
  <si>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</si>
  <si>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</si>
  <si>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</si>
  <si>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</si>
  <si>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</si>
  <si>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</si>
  <si>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</si>
  <si>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</si>
  <si>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</si>
  <si>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</si>
  <si>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</si>
  <si>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</si>
  <si>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</si>
  <si>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</si>
  <si>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</si>
  <si>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</si>
  <si>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</si>
  <si>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</si>
  <si>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</si>
  <si>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</si>
  <si>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</si>
  <si>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</si>
  <si>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</si>
  <si>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</si>
  <si>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</si>
  <si>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</si>
  <si>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</si>
  <si>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</si>
  <si>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</si>
  <si>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</si>
  <si>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</si>
  <si>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</si>
  <si>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</si>
  <si>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</si>
  <si>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</si>
  <si>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</si>
  <si>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</si>
  <si>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</si>
  <si>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</si>
  <si>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</si>
  <si>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</si>
  <si>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</si>
  <si>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</si>
  <si>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</si>
  <si>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</si>
  <si>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</si>
  <si>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</si>
  <si>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</si>
  <si>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</si>
  <si>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</si>
  <si>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</si>
  <si>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</si>
  <si>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</si>
  <si>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</si>
  <si>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</si>
  <si>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</si>
  <si>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</si>
  <si>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</si>
  <si>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</si>
  <si>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</si>
  <si>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</si>
  <si>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</si>
  <si>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</si>
  <si>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</si>
  <si>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</si>
  <si>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</si>
  <si>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</si>
  <si>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</si>
  <si>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</si>
  <si>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</si>
  <si>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</si>
  <si>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</si>
  <si>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</si>
  <si>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</si>
  <si>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</si>
  <si>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</si>
  <si>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</si>
  <si>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</si>
  <si>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</si>
  <si>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</si>
  <si>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</si>
  <si>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</si>
  <si>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</si>
  <si>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</si>
  <si>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</si>
  <si>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</si>
  <si>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</si>
  <si>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</si>
  <si>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</si>
  <si>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</si>
  <si>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</si>
  <si>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</si>
  <si>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</si>
  <si>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</si>
  <si>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</si>
  <si>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</si>
  <si>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</si>
  <si>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</si>
  <si>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</si>
  <si>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</si>
  <si>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</si>
  <si>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</si>
  <si>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</si>
  <si>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</si>
  <si>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</si>
  <si>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</si>
  <si>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</si>
  <si>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</si>
  <si>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</si>
  <si>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</si>
  <si>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</si>
  <si>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</si>
  <si>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</si>
  <si>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</si>
  <si>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</si>
  <si>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</si>
  <si>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</si>
  <si>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</si>
  <si>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</si>
  <si>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</si>
  <si>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</si>
  <si>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</si>
  <si>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</si>
  <si>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</si>
  <si>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</si>
  <si>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</si>
  <si>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</si>
  <si>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</si>
  <si>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</si>
  <si>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</si>
  <si>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</si>
  <si>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</si>
  <si>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</si>
  <si>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</si>
  <si>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</si>
  <si>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</si>
  <si>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</si>
  <si>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</si>
  <si>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</si>
  <si>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</si>
  <si>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</si>
  <si>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</si>
  <si>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</si>
  <si>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</si>
  <si>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</si>
  <si>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</si>
  <si>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</si>
  <si>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</si>
  <si>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</si>
  <si>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</si>
  <si>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</si>
  <si>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</si>
  <si>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</si>
  <si>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</si>
  <si>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</si>
  <si>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</si>
  <si>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</si>
  <si>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</si>
  <si>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</si>
  <si>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</si>
  <si>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</si>
  <si>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</si>
  <si>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</si>
  <si>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</si>
  <si>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</si>
  <si>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</si>
  <si>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</si>
  <si>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</si>
  <si>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</si>
  <si>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</si>
  <si>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</si>
  <si>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</si>
  <si>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</si>
  <si>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</si>
  <si>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</si>
  <si>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</si>
  <si>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</si>
  <si>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</si>
  <si>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</si>
  <si>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</si>
  <si>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</si>
  <si>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</si>
  <si>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</si>
  <si>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</si>
  <si>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</si>
  <si>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</si>
  <si>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</si>
  <si>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</si>
  <si>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</si>
  <si>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</si>
  <si>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</si>
  <si>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</si>
  <si>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</si>
  <si>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</si>
  <si>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</si>
  <si>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</si>
  <si>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</si>
  <si>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</si>
  <si>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</si>
  <si>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</si>
  <si>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</si>
  <si>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</si>
  <si>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</si>
  <si>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</si>
  <si>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</si>
  <si>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</si>
  <si>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</si>
  <si>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</si>
  <si>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</si>
  <si>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</si>
  <si>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</si>
  <si>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</si>
  <si>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</si>
  <si>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</si>
  <si>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</si>
  <si>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</si>
  <si>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</si>
  <si>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</si>
  <si>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</si>
  <si>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</si>
  <si>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</si>
  <si>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</si>
  <si>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</si>
  <si>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</si>
  <si>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</si>
  <si>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</si>
  <si>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</si>
  <si>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</si>
  <si>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</si>
  <si>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</si>
  <si>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</si>
  <si>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</si>
  <si>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</si>
  <si>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</si>
  <si>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</si>
  <si>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</si>
  <si>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</si>
  <si>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</si>
  <si>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</si>
  <si>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</si>
  <si>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</si>
  <si>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</si>
  <si>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</si>
  <si>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</si>
  <si>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</si>
  <si>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</si>
  <si>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</si>
  <si>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</si>
  <si>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</si>
  <si>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</si>
  <si>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</si>
  <si>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</si>
  <si>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</si>
  <si>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</si>
  <si>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</si>
  <si>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</si>
  <si>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</si>
  <si>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</si>
  <si>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</si>
  <si>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</si>
  <si>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</si>
  <si>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</si>
  <si>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</si>
  <si>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</si>
  <si>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</si>
  <si>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</si>
  <si>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</si>
  <si>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</si>
  <si>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</si>
  <si>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</si>
  <si>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</si>
  <si>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</si>
  <si>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</si>
  <si>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</si>
  <si>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</si>
  <si>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</si>
  <si>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</si>
  <si>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</si>
  <si>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</si>
  <si>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</si>
  <si>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</si>
  <si>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</si>
  <si>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</si>
  <si>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</si>
  <si>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</si>
  <si>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</si>
  <si>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</si>
  <si>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</si>
  <si>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</si>
  <si>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</si>
  <si>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</si>
  <si>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</si>
  <si>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</si>
  <si>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</si>
  <si>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</si>
  <si>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</si>
  <si>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</si>
  <si>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</si>
  <si>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</si>
  <si>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</si>
  <si>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</si>
  <si>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</si>
  <si>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</si>
  <si>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</si>
  <si>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</si>
  <si>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</si>
  <si>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</si>
  <si>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</si>
  <si>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</si>
  <si>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</si>
  <si>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</si>
  <si>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</si>
  <si>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</si>
  <si>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</si>
  <si>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</si>
  <si>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</si>
  <si>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</si>
  <si>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</si>
  <si>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</si>
  <si>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</si>
  <si>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</si>
  <si>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</si>
  <si>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</si>
  <si>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</si>
  <si>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</si>
  <si>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</si>
  <si>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</si>
  <si>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</si>
  <si>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</si>
  <si>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</si>
  <si>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</si>
  <si>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</si>
  <si>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</si>
  <si>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</si>
  <si>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</si>
  <si>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</si>
  <si>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</si>
  <si>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</si>
  <si>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</si>
  <si>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</si>
  <si>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</si>
  <si>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</si>
  <si>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</si>
  <si>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</si>
  <si>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</si>
  <si>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</si>
  <si>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</si>
  <si>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</si>
  <si>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</si>
  <si>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</si>
  <si>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</si>
  <si>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</si>
  <si>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</si>
  <si>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</si>
  <si>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</si>
  <si>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</si>
  <si>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</si>
  <si>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</si>
  <si>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</si>
  <si>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</si>
  <si>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</si>
  <si>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</si>
  <si>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</si>
  <si>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</si>
  <si>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</si>
  <si>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</si>
  <si>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</si>
  <si>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</si>
  <si>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</si>
  <si>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</si>
  <si>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</si>
  <si>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</si>
  <si>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</si>
  <si>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</si>
  <si>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</si>
  <si>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</si>
  <si>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</si>
  <si>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</si>
  <si>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</si>
  <si>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</si>
  <si>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</si>
  <si>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</si>
  <si>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</si>
  <si>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</si>
  <si>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</si>
  <si>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</si>
  <si>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</si>
  <si>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</si>
  <si>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</si>
  <si>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</si>
  <si>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</si>
  <si>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</si>
  <si>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</si>
  <si>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</si>
  <si>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</si>
  <si>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</si>
  <si>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</si>
  <si>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</si>
  <si>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</si>
  <si>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</si>
  <si>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</si>
  <si>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</si>
  <si>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</si>
  <si>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</si>
  <si>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</si>
  <si>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</si>
  <si>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</si>
  <si>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</si>
  <si>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</si>
  <si>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</si>
  <si>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</si>
  <si>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</si>
  <si>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</si>
  <si>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</si>
  <si>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</si>
  <si>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</si>
  <si>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</si>
  <si>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</si>
  <si>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</si>
  <si>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</si>
  <si>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</si>
  <si>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</si>
  <si>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</si>
  <si>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</si>
  <si>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</si>
  <si>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</si>
  <si>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</si>
  <si>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</si>
  <si>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</si>
  <si>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</si>
  <si>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</si>
  <si>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</si>
  <si>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</si>
  <si>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</si>
  <si>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</si>
  <si>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</si>
  <si>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</si>
  <si>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</si>
  <si>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</si>
  <si>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</si>
  <si>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</si>
  <si>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</si>
  <si>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</si>
  <si>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</si>
  <si>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</si>
  <si>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</si>
  <si>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</si>
  <si>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</si>
  <si>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</si>
  <si>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</si>
  <si>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</si>
  <si>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</si>
  <si>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</si>
  <si>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</si>
  <si>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</si>
  <si>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</si>
  <si>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</si>
  <si>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</si>
  <si>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</si>
  <si>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</si>
  <si>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</si>
  <si>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</si>
  <si>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</si>
  <si>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</si>
  <si>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</si>
  <si>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</si>
  <si>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</si>
  <si>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</si>
  <si>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</si>
  <si>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</si>
  <si>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</si>
  <si>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</si>
  <si>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</si>
  <si>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</si>
  <si>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</si>
  <si>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</si>
  <si>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</si>
  <si>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</si>
  <si>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</si>
  <si>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</si>
  <si>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</si>
  <si>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</si>
  <si>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</si>
  <si>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</si>
  <si>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</si>
  <si>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</si>
  <si>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</si>
  <si>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</si>
  <si>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</si>
  <si>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</si>
  <si>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</si>
  <si>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</si>
  <si>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</si>
  <si>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</si>
  <si>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</si>
  <si>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</si>
  <si>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</si>
  <si>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</si>
  <si>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</si>
  <si>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</si>
  <si>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</si>
  <si>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</si>
  <si>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</si>
  <si>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</si>
  <si>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</si>
  <si>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</si>
  <si>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</si>
  <si>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</si>
  <si>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</si>
  <si>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</si>
  <si>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</si>
  <si>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</si>
  <si>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</si>
  <si>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</si>
  <si>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</si>
  <si>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</si>
  <si>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</si>
  <si>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</si>
  <si>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</si>
  <si>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</si>
  <si>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</si>
  <si>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</si>
  <si>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</si>
  <si>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</si>
  <si>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</si>
  <si>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</si>
  <si>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</si>
  <si>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</si>
  <si>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</si>
  <si>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</si>
  <si>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</si>
  <si>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</si>
  <si>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</si>
  <si>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</si>
  <si>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</si>
  <si>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</si>
  <si>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</si>
  <si>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</si>
  <si>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</si>
  <si>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</si>
  <si>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</si>
  <si>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</si>
  <si>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</si>
  <si>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</si>
  <si>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</si>
  <si>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</si>
  <si>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</si>
  <si>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</si>
  <si>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</si>
  <si>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</si>
  <si>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</si>
  <si>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</si>
  <si>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</si>
  <si>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</si>
  <si>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</si>
  <si>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</si>
  <si>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</si>
  <si>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</si>
  <si>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</si>
  <si>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</si>
  <si>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</si>
  <si>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</si>
  <si>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</si>
  <si>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</si>
  <si>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</si>
  <si>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</si>
  <si>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</si>
  <si>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</si>
  <si>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</si>
  <si>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</si>
  <si>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</si>
  <si>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</si>
  <si>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</si>
  <si>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</si>
  <si>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</si>
  <si>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</si>
  <si>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</si>
  <si>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</si>
  <si>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</si>
  <si>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</si>
  <si>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</si>
  <si>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</si>
  <si>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</si>
  <si>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</si>
  <si>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</si>
  <si>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</si>
  <si>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</si>
  <si>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</si>
  <si>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</si>
  <si>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</si>
  <si>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</si>
  <si>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</si>
  <si>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</si>
  <si>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</si>
  <si>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</si>
  <si>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</si>
  <si>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</si>
  <si>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</si>
  <si>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</si>
  <si>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</si>
  <si>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</si>
  <si>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</si>
  <si>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</si>
  <si>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</si>
  <si>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</si>
  <si>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</si>
  <si>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</si>
  <si>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</si>
  <si>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</si>
  <si>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</si>
  <si>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</si>
  <si>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</si>
  <si>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</si>
  <si>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</si>
  <si>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</si>
  <si>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</si>
  <si>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</si>
  <si>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</si>
  <si>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</si>
  <si>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</si>
  <si>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</si>
  <si>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</si>
  <si>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</si>
  <si>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</si>
  <si>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</si>
  <si>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</si>
  <si>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</si>
  <si>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</si>
  <si>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</si>
  <si>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</si>
  <si>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</si>
  <si>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</si>
  <si>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</si>
  <si>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</si>
  <si>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</si>
  <si>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</si>
  <si>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</si>
  <si>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</si>
  <si>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</si>
  <si>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</si>
  <si>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</si>
  <si>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</si>
  <si>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</si>
  <si>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</si>
  <si>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</si>
  <si>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</si>
  <si>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</si>
  <si>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</si>
  <si>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</si>
  <si>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</si>
  <si>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</si>
  <si>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</si>
  <si>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</si>
  <si>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</si>
  <si>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</si>
  <si>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</si>
  <si>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</si>
  <si>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</si>
  <si>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</si>
  <si>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</si>
  <si>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</si>
  <si>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</si>
  <si>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</si>
  <si>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</si>
  <si>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</si>
  <si>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</si>
  <si>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</si>
  <si>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</si>
  <si>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</si>
  <si>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</si>
  <si>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</si>
  <si>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</si>
  <si>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</si>
  <si>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</si>
  <si>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</si>
  <si>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</si>
  <si>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</si>
  <si>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</si>
  <si>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</si>
  <si>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</si>
  <si>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</si>
  <si>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</si>
  <si>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</si>
  <si>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</si>
  <si>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</si>
  <si>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</si>
  <si>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</si>
  <si>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</si>
  <si>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</si>
  <si>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</si>
  <si>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</si>
  <si>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</si>
  <si>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</si>
  <si>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</si>
  <si>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</si>
  <si>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</si>
  <si>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</si>
  <si>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</si>
  <si>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</si>
  <si>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</si>
  <si>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</si>
  <si>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</si>
  <si>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</si>
  <si>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</si>
  <si>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</si>
  <si>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</si>
  <si>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</si>
  <si>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</si>
  <si>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</si>
  <si>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</si>
  <si>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</si>
  <si>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</si>
  <si>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</si>
  <si>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</si>
  <si>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</si>
  <si>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</si>
  <si>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</si>
  <si>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</si>
  <si>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</si>
  <si>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</si>
  <si>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</si>
  <si>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</si>
  <si>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</si>
  <si>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</si>
  <si>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</si>
  <si>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</si>
  <si>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</si>
  <si>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</si>
  <si>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</si>
  <si>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</si>
  <si>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</si>
  <si>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</si>
  <si>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</si>
  <si>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</si>
  <si>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</si>
  <si>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</si>
  <si>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</si>
  <si>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</si>
  <si>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</si>
  <si>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</si>
  <si>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</si>
  <si>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</si>
  <si>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</si>
  <si>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</si>
  <si>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</si>
  <si>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</si>
  <si>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</si>
  <si>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</si>
  <si>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</si>
  <si>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</si>
  <si>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</si>
  <si>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</si>
  <si>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</si>
  <si>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</si>
  <si>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</si>
  <si>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</si>
  <si>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</si>
  <si>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</si>
  <si>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</si>
  <si>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</si>
  <si>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</si>
  <si>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</si>
  <si>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</si>
  <si>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</si>
  <si>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</si>
  <si>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</si>
  <si>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</si>
  <si>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</si>
  <si>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</si>
  <si>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</si>
  <si>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</si>
  <si>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</si>
  <si>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</si>
  <si>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</si>
  <si>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</si>
  <si>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</si>
  <si>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</si>
  <si>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</si>
  <si>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</si>
  <si>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</si>
  <si>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</si>
  <si>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</si>
  <si>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</si>
  <si>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</si>
  <si>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</si>
  <si>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</si>
  <si>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</si>
  <si>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</si>
  <si>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</si>
  <si>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</si>
  <si>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</si>
  <si>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</si>
  <si>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</si>
  <si>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</si>
  <si>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</si>
  <si>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</si>
  <si>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</si>
  <si>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</si>
  <si>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</si>
  <si>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</si>
  <si>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</si>
  <si>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</si>
  <si>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</si>
  <si>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</si>
  <si>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</si>
  <si>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</si>
  <si>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</si>
  <si>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</si>
  <si>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</si>
  <si>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</si>
  <si>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</si>
  <si>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</si>
  <si>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</si>
  <si>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</si>
  <si>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</si>
  <si>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</si>
  <si>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</si>
  <si>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</si>
  <si>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</si>
  <si>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</si>
  <si>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</si>
  <si>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</si>
  <si>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</si>
  <si>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</si>
  <si>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</si>
  <si>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</si>
  <si>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</si>
  <si>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</si>
  <si>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</si>
  <si>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</si>
  <si>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</si>
  <si>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</si>
  <si>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</si>
  <si>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</si>
  <si>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</si>
  <si>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</si>
  <si>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</si>
  <si>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</si>
  <si>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</si>
  <si>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</si>
  <si>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</si>
  <si>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</si>
  <si>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</si>
  <si>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</si>
  <si>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</si>
  <si>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</si>
  <si>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</si>
  <si>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</si>
  <si>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</si>
  <si>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</si>
  <si>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</si>
  <si>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</si>
  <si>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</si>
  <si>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</si>
  <si>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</si>
  <si>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</si>
  <si>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</si>
  <si>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</si>
  <si>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</si>
  <si>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</si>
  <si>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</si>
  <si>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</si>
  <si>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</si>
  <si>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</si>
  <si>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</si>
  <si>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</si>
  <si>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</si>
  <si>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</si>
  <si>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</si>
  <si>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</si>
  <si>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</si>
  <si>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</si>
  <si>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</si>
  <si>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</si>
  <si>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</si>
  <si>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</si>
  <si>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</si>
  <si>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</si>
  <si>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</si>
  <si>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</si>
  <si>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</si>
  <si>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</si>
  <si>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</si>
  <si>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</si>
  <si>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</si>
  <si>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</si>
  <si>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</si>
  <si>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</si>
  <si>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</si>
  <si>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</si>
  <si>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</si>
  <si>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</si>
  <si>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</si>
  <si>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</si>
  <si>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</si>
  <si>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</si>
  <si>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</si>
  <si>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</si>
  <si>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</si>
  <si>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</si>
  <si>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</si>
  <si>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</si>
  <si>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</si>
  <si>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</si>
  <si>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</si>
  <si>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</si>
  <si>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</si>
  <si>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</si>
  <si>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</si>
  <si>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</si>
  <si>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</si>
  <si>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</si>
  <si>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</si>
  <si>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</si>
  <si>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</si>
  <si>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</si>
  <si>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</si>
  <si>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</si>
  <si>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</si>
  <si>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</si>
  <si>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</si>
  <si>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</si>
  <si>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</si>
  <si>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</si>
  <si>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</si>
  <si>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</si>
  <si>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</si>
  <si>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</si>
  <si>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</si>
  <si>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</si>
  <si>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</si>
  <si>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</si>
  <si>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</si>
  <si>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</si>
  <si>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</si>
  <si>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</si>
  <si>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</si>
  <si>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</si>
  <si>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</si>
  <si>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</si>
  <si>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</si>
  <si>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</si>
  <si>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</si>
  <si>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</si>
  <si>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</si>
  <si>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</si>
  <si>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</si>
  <si>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</si>
  <si>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</si>
  <si>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</si>
  <si>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</si>
  <si>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</si>
  <si>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</si>
  <si>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</si>
  <si>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</si>
  <si>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</si>
  <si>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</si>
  <si>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</si>
  <si>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</si>
  <si>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</si>
  <si>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</si>
  <si>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</si>
  <si>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</si>
  <si>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</si>
  <si>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</si>
  <si>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</si>
  <si>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</si>
  <si>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</si>
  <si>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</si>
  <si>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</si>
  <si>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</si>
  <si>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</si>
  <si>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</si>
  <si>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</si>
  <si>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</si>
  <si>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</si>
  <si>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</si>
  <si>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</si>
  <si>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</si>
  <si>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</si>
  <si>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</si>
  <si>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</si>
  <si>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</si>
  <si>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</si>
  <si>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</si>
  <si>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</si>
  <si>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</si>
  <si>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</si>
  <si>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</si>
  <si>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</si>
  <si>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</si>
  <si>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</si>
  <si>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</si>
  <si>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</si>
  <si>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</si>
  <si>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</si>
  <si>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</si>
  <si>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</si>
  <si>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</si>
  <si>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</si>
  <si>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</si>
  <si>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</si>
  <si>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</si>
  <si>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</si>
  <si>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</si>
  <si>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</si>
  <si>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</si>
  <si>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</si>
  <si>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</si>
  <si>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</si>
  <si>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</si>
  <si>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</si>
  <si>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</si>
  <si>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</si>
  <si>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</si>
  <si>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</si>
  <si>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</si>
  <si>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</si>
  <si>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</si>
  <si>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</si>
  <si>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</si>
  <si>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</si>
  <si>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</si>
  <si>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</si>
  <si>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</si>
  <si>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</si>
  <si>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</si>
  <si>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</si>
  <si>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</si>
  <si>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</si>
  <si>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</si>
  <si>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</si>
  <si>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</si>
  <si>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</si>
  <si>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</si>
  <si>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</si>
  <si>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</si>
  <si>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</si>
  <si>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</si>
  <si>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</si>
  <si>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</si>
  <si>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</si>
  <si>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</si>
  <si>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</si>
  <si>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</si>
  <si>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</si>
  <si>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</si>
  <si>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</si>
  <si>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</si>
  <si>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</si>
  <si>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</si>
  <si>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</si>
  <si>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</si>
  <si>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</si>
  <si>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</si>
  <si>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</si>
  <si>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</si>
  <si>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</si>
  <si>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</si>
  <si>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</si>
  <si>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</si>
  <si>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</si>
  <si>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</si>
  <si>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</si>
  <si>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</si>
  <si>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</si>
  <si>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</si>
  <si>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</si>
  <si>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</si>
  <si>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</si>
  <si>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</si>
  <si>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</si>
  <si>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</si>
  <si>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</si>
  <si>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</si>
  <si>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</si>
  <si>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</si>
  <si>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</si>
  <si>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</si>
  <si>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</si>
  <si>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</si>
  <si>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</si>
  <si>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</si>
  <si>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</si>
  <si>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</si>
  <si>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</si>
  <si>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</si>
  <si>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</si>
  <si>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</si>
  <si>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</si>
  <si>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</si>
  <si>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</si>
  <si>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</si>
  <si>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</si>
  <si>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</si>
  <si>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</si>
  <si>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</si>
  <si>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</si>
  <si>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</si>
  <si>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</si>
  <si>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</si>
  <si>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</si>
  <si>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</si>
  <si>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</si>
  <si>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</si>
  <si>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</si>
  <si>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</si>
  <si>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</si>
  <si>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</si>
  <si>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</si>
  <si>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</si>
  <si>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</si>
  <si>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</si>
  <si>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</si>
  <si>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</si>
  <si>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</si>
  <si>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</si>
  <si>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</si>
  <si>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</si>
  <si>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</si>
  <si>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</si>
  <si>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</si>
  <si>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</si>
  <si>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</si>
  <si>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</si>
  <si>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</si>
  <si>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</si>
  <si>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</si>
  <si>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</si>
  <si>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</si>
  <si>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</si>
  <si>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</si>
  <si>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</si>
  <si>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</si>
  <si>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</si>
  <si>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</si>
  <si>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</si>
  <si>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</si>
  <si>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</si>
  <si>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</si>
  <si>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</si>
  <si>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</si>
  <si>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</si>
  <si>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</si>
  <si>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</si>
  <si>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</si>
  <si>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</si>
  <si>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</si>
  <si>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</si>
  <si>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</si>
  <si>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</si>
  <si>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</si>
  <si>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</si>
  <si>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</si>
  <si>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</si>
  <si>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</si>
  <si>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</si>
  <si>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</si>
  <si>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</si>
  <si>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</si>
  <si>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</si>
  <si>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</si>
  <si>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</si>
  <si>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</si>
  <si>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</si>
  <si>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</si>
  <si>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</si>
  <si>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</si>
  <si>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</si>
  <si>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</si>
  <si>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</si>
  <si>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</si>
  <si>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</si>
  <si>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</si>
  <si>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</si>
  <si>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</si>
  <si>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</si>
  <si>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</si>
  <si>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</si>
  <si>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</si>
  <si>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</si>
  <si>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</si>
  <si>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</si>
  <si>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</si>
  <si>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</si>
  <si>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</si>
  <si>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</si>
  <si>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</si>
  <si>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</si>
  <si>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</si>
  <si>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</si>
  <si>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</si>
  <si>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</si>
  <si>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</si>
  <si>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</si>
  <si>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</si>
  <si>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</si>
  <si>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</si>
  <si>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</si>
  <si>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</si>
  <si>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</si>
  <si>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</si>
  <si>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</si>
  <si>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</si>
  <si>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</si>
  <si>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</si>
  <si>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</si>
  <si>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</si>
  <si>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</si>
  <si>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</si>
  <si>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</si>
  <si>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</si>
  <si>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</si>
  <si>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</si>
  <si>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</si>
  <si>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</si>
  <si>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</si>
  <si>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</si>
  <si>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</si>
  <si>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</si>
  <si>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</si>
  <si>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</si>
  <si>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</si>
  <si>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</si>
  <si>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</si>
  <si>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</si>
  <si>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</si>
  <si>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</si>
  <si>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</si>
  <si>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</si>
  <si>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</si>
  <si>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</si>
  <si>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</si>
  <si>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</si>
  <si>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</si>
  <si>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</si>
  <si>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</si>
  <si>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</si>
  <si>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</si>
  <si>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</si>
  <si>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</si>
  <si>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</si>
  <si>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</si>
  <si>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</si>
  <si>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</si>
  <si>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</si>
  <si>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</si>
  <si>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</si>
  <si>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</si>
  <si>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</si>
  <si>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</si>
  <si>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</si>
  <si>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</si>
  <si>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</si>
  <si>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</si>
  <si>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</si>
  <si>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</si>
  <si>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</si>
  <si>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</si>
  <si>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</si>
  <si>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</si>
  <si>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</si>
  <si>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</si>
  <si>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</si>
  <si>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</si>
  <si>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</si>
  <si>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</si>
  <si>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</si>
  <si>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</si>
  <si>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</si>
  <si>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</si>
  <si>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</si>
  <si>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</si>
  <si>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</si>
  <si>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</si>
  <si>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</si>
  <si>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</si>
  <si>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</si>
  <si>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</si>
  <si>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</si>
  <si>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</si>
  <si>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</si>
  <si>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</si>
  <si>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</si>
  <si>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</si>
  <si>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</si>
  <si>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</si>
  <si>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</si>
  <si>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</si>
  <si>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</si>
  <si>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</si>
  <si>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</si>
  <si>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</si>
  <si>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</si>
  <si>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</si>
  <si>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</si>
  <si>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</si>
  <si>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</si>
  <si>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</si>
  <si>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</si>
  <si>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</si>
  <si>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</si>
  <si>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</si>
  <si>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</si>
  <si>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</si>
  <si>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</si>
  <si>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</si>
  <si>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</si>
  <si>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</si>
  <si>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</si>
  <si>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</si>
  <si>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</si>
  <si>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</si>
  <si>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</si>
  <si>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</si>
  <si>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</si>
  <si>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</si>
  <si>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</si>
  <si>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</si>
  <si>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</si>
  <si>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</si>
  <si>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</si>
  <si>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</si>
  <si>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</si>
  <si>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</si>
  <si>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</si>
  <si>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</si>
  <si>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</si>
  <si>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</si>
  <si>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</si>
  <si>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</si>
  <si>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</si>
  <si>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</si>
  <si>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</si>
  <si>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</si>
  <si>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</si>
  <si>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</si>
  <si>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</si>
  <si>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</si>
  <si>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</si>
  <si>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</si>
  <si>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</si>
  <si>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</si>
  <si>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</si>
  <si>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</si>
  <si>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</si>
  <si>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</si>
  <si>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</si>
  <si>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</si>
  <si>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</si>
  <si>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</si>
  <si>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</si>
  <si>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</si>
  <si>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</si>
  <si>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</si>
  <si>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</si>
  <si>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</si>
  <si>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</si>
  <si>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</si>
  <si>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</si>
  <si>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</si>
  <si>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</si>
  <si>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</si>
  <si>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</si>
  <si>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</si>
  <si>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</si>
  <si>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</si>
  <si>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</si>
  <si>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</si>
  <si>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</si>
  <si>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</si>
  <si>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</si>
  <si>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</si>
  <si>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</si>
  <si>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</si>
  <si>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</si>
  <si>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</si>
  <si>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</si>
  <si>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</si>
  <si>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</si>
  <si>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</si>
  <si>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</si>
  <si>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</si>
  <si>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</si>
  <si>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</si>
  <si>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</si>
  <si>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</si>
  <si>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</si>
  <si>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</si>
  <si>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</si>
  <si>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</si>
  <si>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</si>
  <si>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</si>
  <si>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</si>
  <si>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</si>
  <si>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</si>
  <si>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</si>
  <si>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</si>
  <si>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</si>
  <si>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</si>
  <si>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</si>
  <si>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</si>
  <si>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</si>
  <si>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</si>
  <si>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</si>
  <si>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</si>
  <si>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</si>
  <si>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</si>
  <si>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</si>
  <si>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</si>
  <si>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</si>
  <si>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</si>
  <si>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</si>
  <si>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</si>
  <si>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</si>
  <si>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</si>
  <si>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</si>
  <si>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</si>
  <si>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</si>
  <si>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</si>
  <si>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</si>
  <si>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</si>
  <si>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</si>
  <si>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</si>
  <si>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</si>
  <si>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</si>
  <si>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</si>
  <si>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</si>
  <si>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</si>
  <si>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</si>
  <si>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</si>
  <si>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</si>
  <si>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</si>
  <si>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</si>
  <si>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</si>
  <si>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</si>
  <si>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</si>
  <si>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</si>
  <si>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</si>
  <si>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</si>
  <si>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</si>
  <si>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</si>
  <si>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</si>
  <si>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</si>
  <si>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</si>
  <si>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</si>
  <si>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</si>
  <si>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</si>
  <si>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</si>
  <si>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</si>
  <si>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</si>
  <si>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</si>
  <si>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</si>
  <si>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</si>
  <si>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</si>
  <si>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</si>
  <si>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</si>
  <si>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</si>
  <si>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</si>
  <si>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</si>
  <si>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</si>
  <si>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</si>
  <si>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</si>
  <si>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</si>
  <si>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</si>
  <si>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</si>
  <si>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</si>
  <si>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</si>
  <si>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</si>
  <si>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</si>
  <si>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</si>
  <si>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</si>
  <si>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</si>
  <si>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</si>
  <si>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</si>
  <si>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</si>
  <si>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</si>
  <si>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</si>
  <si>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</si>
  <si>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</si>
  <si>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</si>
  <si>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</si>
  <si>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</si>
  <si>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</si>
  <si>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</si>
  <si>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</si>
  <si>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</si>
  <si>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</si>
  <si>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</si>
  <si>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</si>
  <si>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</si>
  <si>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</si>
  <si>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</si>
  <si>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</si>
  <si>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</si>
  <si>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</si>
  <si>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</si>
  <si>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</si>
  <si>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</si>
  <si>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</si>
  <si>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</si>
  <si>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</si>
  <si>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</si>
  <si>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</si>
  <si>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</si>
  <si>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</si>
  <si>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</si>
  <si>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</si>
  <si>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</si>
  <si>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</si>
  <si>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</si>
  <si>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</si>
  <si>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</si>
  <si>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</si>
  <si>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</si>
  <si>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</si>
  <si>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</si>
  <si>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</si>
  <si>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</si>
  <si>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</si>
  <si>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</si>
  <si>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</si>
  <si>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</si>
  <si>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</si>
  <si>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</si>
  <si>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</si>
  <si>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</si>
  <si>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</si>
  <si>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</si>
  <si>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</si>
  <si>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</si>
  <si>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</si>
  <si>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</si>
  <si>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</si>
  <si>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</si>
  <si>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</si>
  <si>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</si>
  <si>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</si>
  <si>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</si>
  <si>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</si>
  <si>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</si>
  <si>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</si>
  <si>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</si>
  <si>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</si>
  <si>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</si>
  <si>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</si>
  <si>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</si>
  <si>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</si>
  <si>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</si>
  <si>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</si>
  <si>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</si>
  <si>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</si>
  <si>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</si>
  <si>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</si>
  <si>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</si>
  <si>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</si>
  <si>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</si>
  <si>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</si>
  <si>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</si>
  <si>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</si>
  <si>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</si>
  <si>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</si>
  <si>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</si>
  <si>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</si>
  <si>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</si>
  <si>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</si>
  <si>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</si>
  <si>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</si>
  <si>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</si>
  <si>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</si>
  <si>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</si>
  <si>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</si>
  <si>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</si>
  <si>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</si>
  <si>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</si>
  <si>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</si>
  <si>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</si>
  <si>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</si>
  <si>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</si>
  <si>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</si>
  <si>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</si>
  <si>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</si>
  <si>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</si>
  <si>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</si>
  <si>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</si>
  <si>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</si>
  <si>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</si>
  <si>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</si>
  <si>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</si>
  <si>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</si>
  <si>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</si>
  <si>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</si>
  <si>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</si>
  <si>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</si>
  <si>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</si>
  <si>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</si>
  <si>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</si>
  <si>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</si>
  <si>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</si>
  <si>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</si>
  <si>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</si>
  <si>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</si>
  <si>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</si>
  <si>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</si>
  <si>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</si>
  <si>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</si>
  <si>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</si>
  <si>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</si>
  <si>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</si>
  <si>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</si>
  <si>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</si>
  <si>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</si>
  <si>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</si>
  <si>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</si>
  <si>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</si>
  <si>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</si>
  <si>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</si>
  <si>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</si>
  <si>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</si>
  <si>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</si>
  <si>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</si>
  <si>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</si>
  <si>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</si>
  <si>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</si>
  <si>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</si>
  <si>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</si>
  <si>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</si>
  <si>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</si>
  <si>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</si>
  <si>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</si>
  <si>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</si>
  <si>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</si>
  <si>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</si>
  <si>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</si>
  <si>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</si>
  <si>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</si>
  <si>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</si>
  <si>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</si>
  <si>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</si>
  <si>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</si>
  <si>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</si>
  <si>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</si>
  <si>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</si>
  <si>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</si>
  <si>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</si>
  <si>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</si>
  <si>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</si>
  <si>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</si>
  <si>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</si>
  <si>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</si>
  <si>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</si>
  <si>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</si>
  <si>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</si>
  <si>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</si>
  <si>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</si>
  <si>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</si>
  <si>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</si>
  <si>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</si>
  <si>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</si>
  <si>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</si>
  <si>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</si>
  <si>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</si>
  <si>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</si>
  <si>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</si>
  <si>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</si>
  <si>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</si>
  <si>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</si>
  <si>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</si>
  <si>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</si>
  <si>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</si>
  <si>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</si>
  <si>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</si>
  <si>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</si>
  <si>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</si>
  <si>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</si>
  <si>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</si>
  <si>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</si>
  <si>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</si>
  <si>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</si>
  <si>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</si>
  <si>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</si>
  <si>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</si>
  <si>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</si>
  <si>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</si>
  <si>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</si>
  <si>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</si>
  <si>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</si>
  <si>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</si>
  <si>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</si>
  <si>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</si>
  <si>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</si>
  <si>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</si>
  <si>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</si>
  <si>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</si>
  <si>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</si>
  <si>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</si>
  <si>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</si>
  <si>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</si>
  <si>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</si>
  <si>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</si>
  <si>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</si>
  <si>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</si>
  <si>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</si>
  <si>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</si>
  <si>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</si>
  <si>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</si>
  <si>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</si>
  <si>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</si>
  <si>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</si>
  <si>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</si>
  <si>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</si>
  <si>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</si>
  <si>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</si>
  <si>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</si>
  <si>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</si>
  <si>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</si>
  <si>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</si>
  <si>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</si>
  <si>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</si>
  <si>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</si>
  <si>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</si>
  <si>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</si>
  <si>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</si>
  <si>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</si>
  <si>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</si>
  <si>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</si>
  <si>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</si>
  <si>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</si>
  <si>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</si>
  <si>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</si>
  <si>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</si>
  <si>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</si>
  <si>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</si>
  <si>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</si>
  <si>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</si>
  <si>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</si>
  <si>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</si>
  <si>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</si>
  <si>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</si>
  <si>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</si>
  <si>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</si>
  <si>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</si>
  <si>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</si>
  <si>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</si>
  <si>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</si>
  <si>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</si>
  <si>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</si>
  <si>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</si>
  <si>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</si>
  <si>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</si>
  <si>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</si>
  <si>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</si>
  <si>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</si>
  <si>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</si>
  <si>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</si>
  <si>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</si>
  <si>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</si>
  <si>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</si>
  <si>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</si>
  <si>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</si>
  <si>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</si>
  <si>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</si>
  <si>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</si>
  <si>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</si>
  <si>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</si>
  <si>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</si>
  <si>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</si>
  <si>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</si>
  <si>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</si>
  <si>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</si>
  <si>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</si>
  <si>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</si>
  <si>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</si>
  <si>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</si>
  <si>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</si>
  <si>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</si>
  <si>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</si>
  <si>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</si>
  <si>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</si>
  <si>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</si>
  <si>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</si>
  <si>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</si>
  <si>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</si>
  <si>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</si>
  <si>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</si>
  <si>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</si>
  <si>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</si>
  <si>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</si>
  <si>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</si>
  <si>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</si>
  <si>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</si>
  <si>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</si>
  <si>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</si>
  <si>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</si>
  <si>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</si>
  <si>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</si>
  <si>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</si>
  <si>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</si>
  <si>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</si>
  <si>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</si>
  <si>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</si>
  <si>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</si>
  <si>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</si>
  <si>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</si>
  <si>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</si>
  <si>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</si>
  <si>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</si>
  <si>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</si>
  <si>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</si>
  <si>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</si>
  <si>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</si>
  <si>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</si>
  <si>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</si>
  <si>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</si>
  <si>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</si>
  <si>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</si>
  <si>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</si>
  <si>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</si>
  <si>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</si>
  <si>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</si>
  <si>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</si>
  <si>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</si>
  <si>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</si>
  <si>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</si>
  <si>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</si>
  <si>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</si>
  <si>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</si>
  <si>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</si>
  <si>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</si>
  <si>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</si>
  <si>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</si>
  <si>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</si>
  <si>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</si>
  <si>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</si>
  <si>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</si>
  <si>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</si>
  <si>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</si>
  <si>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</si>
  <si>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</si>
  <si>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</si>
  <si>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</si>
  <si>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</si>
  <si>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</si>
  <si>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</si>
  <si>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</si>
  <si>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</si>
  <si>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</si>
  <si>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</si>
  <si>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</si>
  <si>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</si>
  <si>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</si>
  <si>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</si>
  <si>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</si>
  <si>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</si>
  <si>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</si>
  <si>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</si>
  <si>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</si>
  <si>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</si>
  <si>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</si>
  <si>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</si>
  <si>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</si>
  <si>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</si>
  <si>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</si>
  <si>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</si>
  <si>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</si>
  <si>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</si>
  <si>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</si>
  <si>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</si>
  <si>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</si>
  <si>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</si>
  <si>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</si>
  <si>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</si>
  <si>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</si>
  <si>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</si>
  <si>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</si>
  <si>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</si>
  <si>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</si>
  <si>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</si>
  <si>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</si>
  <si>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</si>
  <si>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</si>
  <si>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</si>
  <si>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</si>
  <si>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</si>
  <si>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</si>
  <si>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</si>
  <si>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</si>
  <si>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</si>
  <si>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</si>
  <si>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</si>
  <si>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</si>
  <si>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</si>
  <si>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</si>
  <si>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</si>
  <si>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</si>
  <si>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</si>
  <si>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</si>
  <si>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</si>
  <si>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</si>
  <si>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</si>
  <si>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</si>
  <si>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</si>
  <si>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</si>
  <si>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</si>
  <si>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</si>
  <si>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</si>
  <si>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</si>
  <si>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</si>
  <si>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</si>
  <si>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</si>
  <si>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</si>
  <si>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</si>
  <si>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</si>
  <si>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</si>
  <si>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</si>
  <si>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</si>
  <si>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</si>
  <si>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</si>
  <si>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</si>
  <si>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</si>
  <si>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</si>
  <si>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</si>
  <si>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</si>
  <si>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</si>
  <si>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</si>
  <si>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</si>
  <si>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</si>
  <si>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</si>
  <si>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</si>
  <si>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</si>
  <si>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</si>
  <si>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</si>
  <si>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</si>
  <si>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</si>
  <si>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</si>
  <si>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</si>
  <si>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</si>
  <si>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</si>
  <si>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</si>
  <si>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</si>
  <si>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</si>
  <si>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</si>
  <si>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</si>
  <si>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</si>
  <si>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</si>
  <si>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</si>
  <si>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</si>
  <si>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</si>
  <si>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</si>
  <si>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</si>
  <si>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</si>
  <si>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</si>
  <si>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</si>
  <si>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</si>
  <si>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</si>
  <si>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</si>
  <si>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</si>
  <si>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</si>
  <si>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</si>
  <si>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</si>
  <si>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</si>
  <si>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</si>
  <si>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</si>
  <si>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</si>
  <si>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</si>
  <si>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</si>
  <si>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</si>
  <si>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</si>
  <si>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</si>
  <si>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</si>
  <si>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</si>
  <si>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</si>
  <si>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</si>
  <si>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</si>
  <si>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</si>
  <si>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</si>
  <si>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</si>
  <si>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</si>
  <si>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</si>
  <si>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</si>
  <si>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</si>
  <si>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</si>
  <si>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</si>
  <si>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</si>
  <si>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</si>
  <si>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</si>
  <si>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</si>
  <si>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</si>
  <si>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</si>
  <si>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</si>
  <si>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</si>
  <si>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</si>
  <si>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</si>
  <si>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</si>
  <si>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</si>
  <si>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</si>
  <si>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</si>
  <si>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</si>
  <si>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</si>
  <si>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</si>
  <si>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</si>
  <si>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</si>
  <si>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</si>
  <si>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</si>
  <si>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</si>
  <si>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</si>
  <si>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</si>
  <si>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</si>
  <si>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</si>
  <si>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</si>
  <si>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</si>
  <si>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</si>
  <si>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</si>
  <si>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</si>
  <si>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</si>
  <si>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</si>
  <si>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</si>
  <si>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</si>
  <si>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</si>
  <si>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</si>
  <si>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</si>
  <si>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</si>
  <si>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</si>
  <si>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</si>
  <si>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</si>
  <si>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</si>
  <si>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</si>
  <si>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</si>
  <si>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</si>
  <si>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</si>
  <si>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</si>
  <si>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</si>
  <si>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</si>
  <si>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</si>
  <si>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</si>
  <si>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</si>
  <si>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</si>
  <si>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Parent Category</t>
  </si>
  <si>
    <t>Sub Category</t>
  </si>
  <si>
    <t>Grand Total</t>
  </si>
  <si>
    <t>Year</t>
  </si>
  <si>
    <t>Percentage Funded</t>
  </si>
  <si>
    <t>Count of outcomes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</si>
  <si>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</si>
  <si>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</si>
  <si>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</si>
  <si>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</si>
  <si>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</si>
  <si>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</si>
  <si>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</si>
  <si>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</si>
  <si>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</si>
  <si>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</si>
  <si>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</si>
  <si>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</si>
  <si>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Goal</t>
  </si>
  <si>
    <t>Number Successful</t>
  </si>
  <si>
    <t>Number failed</t>
  </si>
  <si>
    <t>Total Projects</t>
  </si>
  <si>
    <t>Perecentage Successful</t>
  </si>
  <si>
    <t>Percentage Failed</t>
  </si>
  <si>
    <t>Percentage Canceled</t>
  </si>
  <si>
    <t>Lesss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</si>
  <si>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</si>
  <si>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</si>
  <si>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</si>
  <si>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</si>
  <si>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</si>
  <si>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</si>
  <si>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</si>
  <si>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350000 to 39999</t>
  </si>
  <si>
    <t>40000 to 44999</t>
  </si>
  <si>
    <t>45000 to 49999</t>
  </si>
  <si>
    <t>Greater than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</si>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</sst>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4">
    <xf numFmtId="0" fontId="0" fillId="0" borderId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pivotButton="1"/>
    <xf numFmtId="9" fontId="0" fillId="0" borderId="0" xfId="1" applyFont="1"/>
    <xf numFmtId="0" fontId="0" fillId="0" borderId="0" xfId="0" applyNumberFormat="1"/>
  </cellXfs>
  <cellStyles count="14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pivotCacheDefinition" Target="pivotCache/pivotCacheDefinition1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 Based on Launch Date</a:t>
            </a:r>
            <a:endParaRPr lang="en-US"/>
          </a:p>
        </c:rich>
      </c:tx>
      <c:layout>
        <c:manualLayout>
          <c:xMode val="edge"/>
          <c:yMode val="edge"/>
          <c:x val="0.149208223972003"/>
          <c:y val="0.07407407407407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'Theatre outcomes by launch date'!$B$6:$B$17</c:f>
              <c:numCache>
                <c:formatCode>General</c:formatCode>
                <c:ptCount val="12"/>
                <c:pt idx="0">
                  <c:v>56.0</c:v>
                </c:pt>
                <c:pt idx="1">
                  <c:v>71.0</c:v>
                </c:pt>
                <c:pt idx="2">
                  <c:v>56.0</c:v>
                </c:pt>
                <c:pt idx="3">
                  <c:v>71.0</c:v>
                </c:pt>
                <c:pt idx="4">
                  <c:v>111.0</c:v>
                </c:pt>
                <c:pt idx="5">
                  <c:v>100.0</c:v>
                </c:pt>
                <c:pt idx="6">
                  <c:v>87.0</c:v>
                </c:pt>
                <c:pt idx="7">
                  <c:v>72.0</c:v>
                </c:pt>
                <c:pt idx="8">
                  <c:v>59.0</c:v>
                </c:pt>
                <c:pt idx="9">
                  <c:v>65.0</c:v>
                </c:pt>
                <c:pt idx="10">
                  <c:v>54.0</c:v>
                </c:pt>
                <c:pt idx="11">
                  <c:v>37.0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'Theatre outcomes by launch date'!$C$5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date'!$A$6:$A$17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'Theatre outcomes by launch date'!$C$6:$C$17</c:f>
              <c:numCache>
                <c:formatCode>General</c:formatCode>
                <c:ptCount val="12"/>
                <c:pt idx="0">
                  <c:v>33.0</c:v>
                </c:pt>
                <c:pt idx="1">
                  <c:v>39.0</c:v>
                </c:pt>
                <c:pt idx="2">
                  <c:v>33.0</c:v>
                </c:pt>
                <c:pt idx="3">
                  <c:v>40.0</c:v>
                </c:pt>
                <c:pt idx="4">
                  <c:v>52.0</c:v>
                </c:pt>
                <c:pt idx="5">
                  <c:v>49.0</c:v>
                </c:pt>
                <c:pt idx="6">
                  <c:v>50.0</c:v>
                </c:pt>
                <c:pt idx="7">
                  <c:v>47.0</c:v>
                </c:pt>
                <c:pt idx="8">
                  <c:v>34.0</c:v>
                </c:pt>
                <c:pt idx="9">
                  <c:v>50.0</c:v>
                </c:pt>
                <c:pt idx="10">
                  <c:v>31.0</c:v>
                </c:pt>
                <c:pt idx="11">
                  <c:v>35.0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'Theatre outcomes by launch date'!$D$5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date'!$A$6:$A$17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'Theatre outcomes by launch date'!$D$6:$D$17</c:f>
              <c:numCache>
                <c:formatCode>General</c:formatCode>
                <c:ptCount val="12"/>
                <c:pt idx="0">
                  <c:v>7.0</c:v>
                </c:pt>
                <c:pt idx="1">
                  <c:v>3.0</c:v>
                </c:pt>
                <c:pt idx="2">
                  <c:v>3.0</c:v>
                </c:pt>
                <c:pt idx="3">
                  <c:v>2.0</c:v>
                </c:pt>
                <c:pt idx="4">
                  <c:v>3.0</c:v>
                </c:pt>
                <c:pt idx="5">
                  <c:v>4.0</c:v>
                </c:pt>
                <c:pt idx="6">
                  <c:v>1.0</c:v>
                </c:pt>
                <c:pt idx="7">
                  <c:v>4.0</c:v>
                </c:pt>
                <c:pt idx="8">
                  <c:v>4.0</c:v>
                </c:pt>
                <c:pt idx="10">
                  <c:v>3.0</c:v>
                </c:pt>
                <c:pt idx="11">
                  <c:v>3.0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441683520"/>
        <c:axId val="-441681472"/>
      </c:lineChart>
      <c:catAx>
        <c:axId val="-44168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41681472"/>
        <c:crosses val="autoZero"/>
        <c:auto val="1"/>
        <c:lblAlgn val="ctr"/>
        <c:lblOffset val="100"/>
        <c:noMultiLvlLbl val="0"/>
      </c:catAx>
      <c:valAx>
        <c:axId val="-44168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4168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Perecentage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0.749003984063745</c:v>
                </c:pt>
                <c:pt idx="1">
                  <c:v>0.727078891257996</c:v>
                </c:pt>
                <c:pt idx="2">
                  <c:v>0.550295857988166</c:v>
                </c:pt>
                <c:pt idx="3">
                  <c:v>0.541666666666667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0.272727272727273</c:v>
                </c:pt>
                <c:pt idx="8">
                  <c:v>0.666666666666667</c:v>
                </c:pt>
                <c:pt idx="9">
                  <c:v>0.666666666666667</c:v>
                </c:pt>
                <c:pt idx="10">
                  <c:v>0.0</c:v>
                </c:pt>
                <c:pt idx="11">
                  <c:v>0.125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0.250996015936255</c:v>
                </c:pt>
                <c:pt idx="1">
                  <c:v>0.272921108742004</c:v>
                </c:pt>
                <c:pt idx="2">
                  <c:v>0.449704142011834</c:v>
                </c:pt>
                <c:pt idx="3">
                  <c:v>0.458333333333333</c:v>
                </c:pt>
                <c:pt idx="4">
                  <c:v>0.5</c:v>
                </c:pt>
                <c:pt idx="5">
                  <c:v>0.55</c:v>
                </c:pt>
                <c:pt idx="6">
                  <c:v>0.8</c:v>
                </c:pt>
                <c:pt idx="7">
                  <c:v>0.727272727272727</c:v>
                </c:pt>
                <c:pt idx="8">
                  <c:v>0.333333333333333</c:v>
                </c:pt>
                <c:pt idx="9">
                  <c:v>0.333333333333333</c:v>
                </c:pt>
                <c:pt idx="10">
                  <c:v>1.0</c:v>
                </c:pt>
                <c:pt idx="11">
                  <c:v>0.875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36342800"/>
        <c:axId val="-436913616"/>
      </c:lineChart>
      <c:catAx>
        <c:axId val="-43634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36913616"/>
        <c:crosses val="autoZero"/>
        <c:auto val="1"/>
        <c:lblAlgn val="ctr"/>
        <c:lblOffset val="100"/>
        <c:noMultiLvlLbl val="0"/>
      </c:catAx>
      <c:valAx>
        <c:axId val="-43691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3634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641350</xdr:colOff>
      <xdr:row>23</xdr:row>
      <xdr:rowOff>82550</xdr:rowOff>
    </xdr:from>
    <xdr:to>
      <xdr:col>11</xdr:col>
      <xdr:colOff>793750</xdr:colOff>
      <xdr:row>37</xdr:row>
      <xdr:rowOff>158750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127000</xdr:colOff>
      <xdr:row>21</xdr:row>
      <xdr:rowOff>76200</xdr:rowOff>
    </xdr:from>
    <xdr:to>
      <xdr:col>15</xdr:col>
      <xdr:colOff>647700</xdr:colOff>
      <xdr:row>42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4489.521825925927" createdVersion="4" refreshedVersion="4" minRefreshableVersion="3" recordCount="4115">
  <cacheSource type="worksheet">
    <worksheetSource ref="A1:R1048576" sheet="Kickstarter"/>
  </cacheSource>
  <cacheFields count="19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4">
      <sharedItems containsNonDate="0" containsDate="1" containsString="0" containsBlank="1" minDate="2009-05-17T03:55:13" maxDate="2017-03-15T15:30: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age Funded" numFmtId="0">
      <sharedItems containsString="0" containsBlank="1" containsNumber="1" minValue="0" maxValue="22603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Year" numFmtId="0">
      <sharedItems containsBlank="1" count="13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  <m/>
      </sharedItems>
      <fieldGroup par="18"/>
    </cacheField>
    <cacheField name="Year2" numFmtId="0" databaseField="0">
      <fieldGroup base="17">
        <discretePr count="13">
          <x v="1"/>
          <x v="1"/>
          <x v="1"/>
          <x v="1"/>
          <x v="1"/>
          <x v="1"/>
          <x v="1"/>
          <x v="1"/>
          <x v="1"/>
          <x v="1"/>
          <x v="1"/>
          <x v="1"/>
          <x v="0"/>
        </discretePr>
        <groupItems count="2">
          <m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d v="2015-06-22T00:10:11"/>
    <b v="0"/>
    <n v="182"/>
    <b v="1"/>
    <n v="1.3685882352941177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d v="2017-01-31T14:24:43"/>
    <b v="0"/>
    <n v="79"/>
    <b v="1"/>
    <n v="1.4260827250608272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d v="2016-02-05T16:51:23"/>
    <b v="0"/>
    <n v="35"/>
    <b v="1"/>
    <n v="1.0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d v="2014-07-08T12:21:47"/>
    <b v="0"/>
    <n v="150"/>
    <b v="1"/>
    <n v="1.0389999999999999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d v="2015-11-19T20:01:19"/>
    <b v="0"/>
    <n v="284"/>
    <b v="1"/>
    <n v="1.229915454545454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d v="2016-07-12T22:23:27"/>
    <b v="0"/>
    <n v="47"/>
    <b v="1"/>
    <n v="1.0977744436109027"/>
    <x v="0"/>
    <s v="television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d v="2014-06-04T01:44:10"/>
    <b v="0"/>
    <n v="58"/>
    <b v="1"/>
    <n v="1.064875"/>
    <x v="0"/>
    <s v="television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d v="2016-05-26T01:07:47"/>
    <b v="0"/>
    <n v="57"/>
    <b v="1"/>
    <n v="1.0122222222222221"/>
    <x v="0"/>
    <s v="television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d v="2016-04-08T22:40:12"/>
    <b v="0"/>
    <n v="12"/>
    <b v="1"/>
    <n v="1.0004342857142856"/>
    <x v="0"/>
    <s v="television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d v="2016-03-18T02:29:04"/>
    <b v="0"/>
    <n v="20"/>
    <b v="1"/>
    <n v="1.2599800000000001"/>
    <x v="0"/>
    <s v="television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d v="2014-05-21T01:37:59"/>
    <b v="0"/>
    <n v="19"/>
    <b v="1"/>
    <n v="1.0049999999999999"/>
    <x v="0"/>
    <s v="television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d v="2016-07-21T18:41:02"/>
    <b v="0"/>
    <n v="75"/>
    <b v="1"/>
    <n v="1.2050000000000001"/>
    <x v="0"/>
    <s v="television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d v="2014-06-01T17:07:05"/>
    <b v="0"/>
    <n v="827"/>
    <b v="1"/>
    <n v="1.6529333333333334"/>
    <x v="0"/>
    <s v="television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d v="2016-05-18T16:15:09"/>
    <b v="0"/>
    <n v="51"/>
    <b v="1"/>
    <n v="1.5997142857142856"/>
    <x v="0"/>
    <s v="television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d v="2014-06-18T00:38:08"/>
    <b v="0"/>
    <n v="41"/>
    <b v="1"/>
    <n v="1.0093333333333334"/>
    <x v="0"/>
    <s v="television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d v="2015-09-09T09:24:18"/>
    <b v="0"/>
    <n v="98"/>
    <b v="1"/>
    <n v="1.0660000000000001"/>
    <x v="0"/>
    <s v="television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d v="2014-05-01T19:06:51"/>
    <b v="0"/>
    <n v="70"/>
    <b v="1"/>
    <n v="1.0024166666666667"/>
    <x v="0"/>
    <s v="television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d v="2014-10-05T17:33:42"/>
    <b v="0"/>
    <n v="36"/>
    <b v="1"/>
    <n v="1.0066666666666666"/>
    <x v="0"/>
    <s v="television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d v="2014-08-18T13:00:56"/>
    <b v="0"/>
    <n v="342"/>
    <b v="1"/>
    <n v="1.0632110000000001"/>
    <x v="0"/>
    <s v="television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d v="2015-06-20T19:35:34"/>
    <b v="0"/>
    <n v="22"/>
    <b v="1"/>
    <n v="1.4529411764705882"/>
    <x v="0"/>
    <s v="television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d v="2015-07-15T18:11:52"/>
    <b v="0"/>
    <n v="25"/>
    <b v="1"/>
    <n v="1.002"/>
    <x v="0"/>
    <s v="television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d v="2014-08-27T15:03:09"/>
    <b v="0"/>
    <n v="101"/>
    <b v="1"/>
    <n v="1.0913513513513513"/>
    <x v="0"/>
    <s v="television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d v="2014-12-16T21:52:20"/>
    <b v="0"/>
    <n v="8"/>
    <b v="1"/>
    <n v="1.1714285714285715"/>
    <x v="0"/>
    <s v="television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d v="2015-04-03T18:41:41"/>
    <b v="0"/>
    <n v="23"/>
    <b v="1"/>
    <n v="1.1850000000000001"/>
    <x v="0"/>
    <s v="television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d v="2015-08-13T19:41:03"/>
    <b v="0"/>
    <n v="574"/>
    <b v="1"/>
    <n v="1.0880768571428572"/>
    <x v="0"/>
    <s v="television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d v="2015-11-10T00:36:01"/>
    <b v="0"/>
    <n v="14"/>
    <b v="1"/>
    <n v="1.3333333333333333"/>
    <x v="0"/>
    <s v="television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d v="2014-07-08T12:22:24"/>
    <b v="0"/>
    <n v="19"/>
    <b v="1"/>
    <n v="1.552"/>
    <x v="0"/>
    <s v="television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d v="2014-10-17T03:57:13"/>
    <b v="0"/>
    <n v="150"/>
    <b v="1"/>
    <n v="1.1172500000000001"/>
    <x v="0"/>
    <s v="television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d v="2015-11-16T23:08:04"/>
    <b v="0"/>
    <n v="71"/>
    <b v="1"/>
    <n v="1.0035000000000001"/>
    <x v="0"/>
    <s v="television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d v="2014-06-22T16:09:28"/>
    <b v="0"/>
    <n v="117"/>
    <b v="1"/>
    <n v="1.2333333333333334"/>
    <x v="0"/>
    <s v="television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d v="2014-07-22T07:01:55"/>
    <b v="0"/>
    <n v="53"/>
    <b v="1"/>
    <n v="1.0129975"/>
    <x v="0"/>
    <s v="television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d v="2016-01-07T19:00:34"/>
    <b v="0"/>
    <n v="1"/>
    <b v="1"/>
    <n v="1"/>
    <x v="0"/>
    <s v="television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d v="2016-04-01T15:03:37"/>
    <b v="0"/>
    <n v="89"/>
    <b v="1"/>
    <n v="1.0024604569420035"/>
    <x v="0"/>
    <s v="television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d v="2015-10-09T15:51:41"/>
    <b v="0"/>
    <n v="64"/>
    <b v="1"/>
    <n v="1.0209523809523811"/>
    <x v="0"/>
    <s v="television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d v="2014-07-21T07:43:21"/>
    <b v="0"/>
    <n v="68"/>
    <b v="1"/>
    <n v="1.3046153846153845"/>
    <x v="0"/>
    <s v="television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d v="2015-04-04T07:00:14"/>
    <b v="0"/>
    <n v="28"/>
    <b v="1"/>
    <n v="1.665"/>
    <x v="0"/>
    <s v="television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d v="2015-03-05T07:22:05"/>
    <b v="0"/>
    <n v="44"/>
    <b v="1"/>
    <n v="1.4215"/>
    <x v="0"/>
    <s v="television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d v="2015-01-28T16:37:59"/>
    <b v="0"/>
    <n v="253"/>
    <b v="1"/>
    <n v="1.8344090909090909"/>
    <x v="0"/>
    <s v="television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d v="2013-04-11T01:22:24"/>
    <b v="0"/>
    <n v="66"/>
    <b v="1"/>
    <n v="1.1004"/>
    <x v="0"/>
    <s v="television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d v="2014-04-25T01:07:48"/>
    <b v="0"/>
    <n v="217"/>
    <b v="1"/>
    <n v="1.3098000000000001"/>
    <x v="0"/>
    <s v="television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d v="2014-05-30T05:08:08"/>
    <b v="0"/>
    <n v="16"/>
    <b v="1"/>
    <n v="1.0135000000000001"/>
    <x v="0"/>
    <s v="television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d v="2014-09-05T13:39:14"/>
    <b v="0"/>
    <n v="19"/>
    <b v="1"/>
    <n v="1"/>
    <x v="0"/>
    <s v="television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d v="2014-11-28T15:20:26"/>
    <b v="0"/>
    <n v="169"/>
    <b v="1"/>
    <n v="1.4185714285714286"/>
    <x v="0"/>
    <s v="television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d v="2014-06-12T18:58:06"/>
    <b v="0"/>
    <n v="263"/>
    <b v="1"/>
    <n v="3.0865999999999998"/>
    <x v="0"/>
    <s v="television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d v="2014-08-23T02:22:17"/>
    <b v="0"/>
    <n v="15"/>
    <b v="1"/>
    <n v="1"/>
    <x v="0"/>
    <s v="television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d v="2016-03-28T14:58:27"/>
    <b v="0"/>
    <n v="61"/>
    <b v="1"/>
    <n v="1.2"/>
    <x v="0"/>
    <s v="television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d v="2015-11-15T23:09:34"/>
    <b v="0"/>
    <n v="45"/>
    <b v="1"/>
    <n v="1.0416666666666667"/>
    <x v="0"/>
    <s v="television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d v="2014-10-20T19:40:07"/>
    <b v="0"/>
    <n v="70"/>
    <b v="1"/>
    <n v="1.0761100000000001"/>
    <x v="0"/>
    <s v="television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d v="2015-01-29T12:24:20"/>
    <b v="0"/>
    <n v="38"/>
    <b v="1"/>
    <n v="1.0794999999999999"/>
    <x v="0"/>
    <s v="television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d v="2015-09-24T04:14:05"/>
    <b v="0"/>
    <n v="87"/>
    <b v="1"/>
    <n v="1"/>
    <x v="0"/>
    <s v="television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d v="2014-12-22T18:04:18"/>
    <b v="0"/>
    <n v="22"/>
    <b v="1"/>
    <n v="1"/>
    <x v="0"/>
    <s v="television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d v="2015-07-11T22:17:17"/>
    <b v="0"/>
    <n v="119"/>
    <b v="1"/>
    <n v="1.2801818181818181"/>
    <x v="0"/>
    <s v="television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d v="2014-06-17T16:50:46"/>
    <b v="0"/>
    <n v="52"/>
    <b v="1"/>
    <n v="1.1620999999999999"/>
    <x v="0"/>
    <s v="television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d v="2014-03-21T13:10:45"/>
    <b v="0"/>
    <n v="117"/>
    <b v="1"/>
    <n v="1.0963333333333334"/>
    <x v="0"/>
    <s v="television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d v="2015-11-25T17:07:01"/>
    <b v="0"/>
    <n v="52"/>
    <b v="1"/>
    <n v="1.01"/>
    <x v="0"/>
    <s v="television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d v="2016-05-06T23:15:16"/>
    <b v="0"/>
    <n v="86"/>
    <b v="1"/>
    <n v="1.2895348837209302"/>
    <x v="0"/>
    <s v="television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d v="2015-05-25T13:10:24"/>
    <b v="0"/>
    <n v="174"/>
    <b v="1"/>
    <n v="1.0726249999999999"/>
    <x v="0"/>
    <s v="television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d v="2015-03-26T19:59:22"/>
    <b v="0"/>
    <n v="69"/>
    <b v="1"/>
    <n v="1.0189999999999999"/>
    <x v="0"/>
    <s v="television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d v="2014-10-20T17:52:52"/>
    <b v="0"/>
    <n v="75"/>
    <b v="1"/>
    <n v="1.0290999999999999"/>
    <x v="0"/>
    <s v="television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d v="2015-08-14T05:39:36"/>
    <b v="0"/>
    <n v="33"/>
    <b v="1"/>
    <n v="1.0012570000000001"/>
    <x v="0"/>
    <s v="television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d v="2014-03-03T21:38:37"/>
    <b v="0"/>
    <n v="108"/>
    <b v="1"/>
    <n v="1.0329622222222221"/>
    <x v="0"/>
    <s v="shorts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d v="2013-05-15T19:32:37"/>
    <b v="0"/>
    <n v="23"/>
    <b v="1"/>
    <n v="1.4830000000000001"/>
    <x v="0"/>
    <s v="shorts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d v="2013-02-06T19:11:18"/>
    <b v="0"/>
    <n v="48"/>
    <b v="1"/>
    <n v="1.5473333333333332"/>
    <x v="0"/>
    <s v="shorts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d v="2013-12-04T21:53:33"/>
    <b v="0"/>
    <n v="64"/>
    <b v="1"/>
    <n v="1.1351849999999999"/>
    <x v="0"/>
    <s v="shorts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d v="2013-06-08T00:26:21"/>
    <b v="0"/>
    <n v="24"/>
    <b v="1"/>
    <n v="1.7333333333333334"/>
    <x v="0"/>
    <s v="shorts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d v="2014-07-15T19:42:34"/>
    <b v="0"/>
    <n v="57"/>
    <b v="1"/>
    <n v="1.0752857142857142"/>
    <x v="0"/>
    <s v="shorts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d v="2016-06-18T20:23:40"/>
    <b v="0"/>
    <n v="26"/>
    <b v="1"/>
    <n v="1.1859999999999999"/>
    <x v="0"/>
    <s v="shorts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d v="2012-06-15T14:00:04"/>
    <b v="0"/>
    <n v="20"/>
    <b v="1"/>
    <n v="1.1625000000000001"/>
    <x v="0"/>
    <s v="shorts"/>
    <x v="0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d v="2014-01-24T13:39:51"/>
    <b v="0"/>
    <n v="36"/>
    <b v="1"/>
    <n v="1.2716666666666667"/>
    <x v="0"/>
    <s v="shorts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d v="2011-08-31T04:30:25"/>
    <b v="0"/>
    <n v="178"/>
    <b v="1"/>
    <n v="1.109423"/>
    <x v="0"/>
    <s v="shorts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d v="2011-07-06T21:30:45"/>
    <b v="0"/>
    <n v="17"/>
    <b v="1"/>
    <n v="1.272"/>
    <x v="0"/>
    <s v="shorts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d v="2012-03-29T06:30:57"/>
    <b v="0"/>
    <n v="32"/>
    <b v="1"/>
    <n v="1.2394444444444443"/>
    <x v="0"/>
    <s v="shorts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d v="2012-10-26T00:14:41"/>
    <b v="0"/>
    <n v="41"/>
    <b v="1"/>
    <n v="1.084090909090909"/>
    <x v="0"/>
    <s v="shorts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d v="2011-02-13T18:09:44"/>
    <b v="0"/>
    <n v="18"/>
    <b v="1"/>
    <n v="1"/>
    <x v="0"/>
    <s v="shorts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d v="2015-12-22T11:41:35"/>
    <b v="0"/>
    <n v="29"/>
    <b v="1"/>
    <n v="1.1293199999999999"/>
    <x v="0"/>
    <s v="shorts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d v="2013-03-24T05:01:12"/>
    <b v="0"/>
    <n v="47"/>
    <b v="1"/>
    <n v="1.1542857142857144"/>
    <x v="0"/>
    <s v="shorts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d v="2011-10-28T16:35:58"/>
    <b v="0"/>
    <n v="15"/>
    <b v="1"/>
    <n v="1.5333333333333334"/>
    <x v="0"/>
    <s v="shorts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d v="2012-03-29T03:28:37"/>
    <b v="0"/>
    <n v="26"/>
    <b v="1"/>
    <n v="3.9249999999999998"/>
    <x v="0"/>
    <s v="shorts"/>
    <x v="7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d v="2016-08-22T17:32:01"/>
    <b v="0"/>
    <n v="35"/>
    <b v="1"/>
    <n v="27.02"/>
    <x v="0"/>
    <s v="shorts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d v="2014-03-26T18:38:13"/>
    <b v="0"/>
    <n v="41"/>
    <b v="1"/>
    <n v="1.27"/>
    <x v="0"/>
    <s v="shorts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d v="2013-11-05T02:00:56"/>
    <b v="0"/>
    <n v="47"/>
    <b v="1"/>
    <n v="1.0725"/>
    <x v="0"/>
    <s v="shorts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d v="2012-07-10T03:48:47"/>
    <b v="0"/>
    <n v="28"/>
    <b v="1"/>
    <n v="1.98"/>
    <x v="0"/>
    <s v="shorts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d v="2011-09-09T19:41:01"/>
    <b v="0"/>
    <n v="100"/>
    <b v="1"/>
    <n v="1.0001249999999999"/>
    <x v="0"/>
    <s v="shorts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d v="2015-02-07T14:46:29"/>
    <b v="0"/>
    <n v="13"/>
    <b v="1"/>
    <n v="1.0249999999999999"/>
    <x v="0"/>
    <s v="shorts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d v="2011-04-15T18:11:26"/>
    <b v="0"/>
    <n v="7"/>
    <b v="1"/>
    <n v="1"/>
    <x v="0"/>
    <s v="shorts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d v="2011-08-24T03:00:37"/>
    <b v="0"/>
    <n v="21"/>
    <b v="1"/>
    <n v="1.2549999999999999"/>
    <x v="0"/>
    <s v="shorts"/>
    <x v="10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d v="2015-10-14T13:20:45"/>
    <b v="0"/>
    <n v="17"/>
    <b v="1"/>
    <n v="1.0646666666666667"/>
    <x v="0"/>
    <s v="shorts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d v="2010-05-24T12:56:43"/>
    <b v="0"/>
    <n v="25"/>
    <b v="1"/>
    <n v="1.046"/>
    <x v="0"/>
    <s v="shorts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d v="2014-05-27T15:48:51"/>
    <b v="0"/>
    <n v="60"/>
    <b v="1"/>
    <n v="1.0285714285714285"/>
    <x v="0"/>
    <s v="shorts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d v="2013-05-08T18:03:12"/>
    <b v="0"/>
    <n v="56"/>
    <b v="1"/>
    <n v="1.1506666666666667"/>
    <x v="0"/>
    <s v="shorts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d v="2011-06-12T07:08:19"/>
    <b v="0"/>
    <n v="16"/>
    <b v="1"/>
    <n v="1.004"/>
    <x v="0"/>
    <s v="shorts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d v="2011-03-17T09:39:24"/>
    <b v="0"/>
    <n v="46"/>
    <b v="1"/>
    <n v="1.2"/>
    <x v="0"/>
    <s v="shorts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d v="2016-12-17T04:46:23"/>
    <b v="0"/>
    <n v="43"/>
    <b v="1"/>
    <n v="1.052"/>
    <x v="0"/>
    <s v="shorts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d v="2012-06-05T20:35:37"/>
    <b v="0"/>
    <n v="15"/>
    <b v="1"/>
    <n v="1.1060000000000001"/>
    <x v="0"/>
    <s v="shorts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d v="2014-03-18T17:13:42"/>
    <b v="0"/>
    <n v="12"/>
    <b v="1"/>
    <n v="1.04"/>
    <x v="0"/>
    <s v="shorts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d v="2012-01-27T00:07:21"/>
    <b v="0"/>
    <n v="21"/>
    <b v="1"/>
    <n v="1.3142857142857143"/>
    <x v="0"/>
    <s v="shorts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d v="2010-05-26T15:54:01"/>
    <b v="0"/>
    <n v="34"/>
    <b v="1"/>
    <n v="1.1466666666666667"/>
    <x v="0"/>
    <s v="shorts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d v="2011-06-12T03:14:42"/>
    <b v="0"/>
    <n v="8"/>
    <b v="1"/>
    <n v="1.0625"/>
    <x v="0"/>
    <s v="shorts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d v="2012-11-01T19:04:34"/>
    <b v="0"/>
    <n v="60"/>
    <b v="1"/>
    <n v="1.0625"/>
    <x v="0"/>
    <s v="shorts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d v="2013-12-23T21:39:59"/>
    <b v="0"/>
    <n v="39"/>
    <b v="1"/>
    <n v="1.0601933333333333"/>
    <x v="0"/>
    <s v="shorts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d v="2012-10-15T18:04:46"/>
    <b v="0"/>
    <n v="26"/>
    <b v="1"/>
    <n v="1"/>
    <x v="0"/>
    <s v="shorts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d v="2012-12-31T18:38:30"/>
    <b v="0"/>
    <n v="35"/>
    <b v="1"/>
    <n v="1"/>
    <x v="0"/>
    <s v="shorts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d v="2010-11-23T03:08:53"/>
    <b v="0"/>
    <n v="65"/>
    <b v="1"/>
    <n v="1.2775000000000001"/>
    <x v="0"/>
    <s v="shorts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d v="2014-02-12T19:20:30"/>
    <b v="0"/>
    <n v="49"/>
    <b v="1"/>
    <n v="1.0515384615384615"/>
    <x v="0"/>
    <s v="shorts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d v="2011-03-10T16:41:06"/>
    <b v="0"/>
    <n v="10"/>
    <b v="1"/>
    <n v="1.2"/>
    <x v="0"/>
    <s v="shorts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d v="2016-04-25T17:23:40"/>
    <b v="0"/>
    <n v="60"/>
    <b v="1"/>
    <n v="1.074090909090909"/>
    <x v="0"/>
    <s v="shorts"/>
    <x v="6"/>
  </r>
  <r>
    <n v="106"/>
    <s v="LOST WEEKEND"/>
    <s v="A Boy. A Girl. A Car. A Serial Killer."/>
    <n v="5000"/>
    <n v="5025"/>
    <x v="0"/>
    <s v="US"/>
    <s v="USD"/>
    <n v="1333391901"/>
    <n v="1332182301"/>
    <d v="2012-03-19T18:38:21"/>
    <b v="0"/>
    <n v="27"/>
    <b v="1"/>
    <n v="1.0049999999999999"/>
    <x v="0"/>
    <s v="shorts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d v="2011-04-02T23:34:47"/>
    <b v="0"/>
    <n v="69"/>
    <b v="1"/>
    <n v="1.0246666666666666"/>
    <x v="0"/>
    <s v="shorts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d v="2013-04-01T14:42:50"/>
    <b v="0"/>
    <n v="47"/>
    <b v="1"/>
    <n v="2.4666666666666668"/>
    <x v="0"/>
    <s v="shorts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d v="2011-01-27T00:37:10"/>
    <b v="0"/>
    <n v="47"/>
    <b v="1"/>
    <n v="2.1949999999999998"/>
    <x v="0"/>
    <s v="shorts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d v="2013-10-10T22:47:33"/>
    <b v="0"/>
    <n v="26"/>
    <b v="1"/>
    <n v="1.3076923076923077"/>
    <x v="0"/>
    <s v="shorts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d v="2015-05-01T07:59:47"/>
    <b v="0"/>
    <n v="53"/>
    <b v="1"/>
    <n v="1.5457142857142858"/>
    <x v="0"/>
    <s v="shorts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d v="2014-03-20T01:01:58"/>
    <b v="0"/>
    <n v="81"/>
    <b v="1"/>
    <n v="1.04"/>
    <x v="0"/>
    <s v="shorts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d v="2011-07-29T18:12:08"/>
    <b v="0"/>
    <n v="78"/>
    <b v="1"/>
    <n v="1.41"/>
    <x v="0"/>
    <s v="shorts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d v="2011-11-14T06:34:48"/>
    <b v="0"/>
    <n v="35"/>
    <b v="1"/>
    <n v="1.0333333333333334"/>
    <x v="0"/>
    <s v="shorts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d v="2012-01-10T17:44:04"/>
    <b v="0"/>
    <n v="22"/>
    <b v="1"/>
    <n v="1.4044444444444444"/>
    <x v="0"/>
    <s v="shorts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d v="2011-02-21T11:55:55"/>
    <b v="0"/>
    <n v="57"/>
    <b v="1"/>
    <n v="1.1365714285714286"/>
    <x v="0"/>
    <s v="shorts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d v="2010-03-11T20:02:24"/>
    <b v="0"/>
    <n v="27"/>
    <b v="1"/>
    <n v="1.0049377777777779"/>
    <x v="0"/>
    <s v="shorts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d v="2011-06-29T01:17:16"/>
    <b v="0"/>
    <n v="39"/>
    <b v="1"/>
    <n v="1.1303159999999999"/>
    <x v="0"/>
    <s v="shorts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d v="2011-07-15T01:39:46"/>
    <b v="0"/>
    <n v="37"/>
    <b v="1"/>
    <n v="1.0455692307692308"/>
    <x v="0"/>
    <s v="shorts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d v="2016-09-03T01:11:47"/>
    <b v="0"/>
    <n v="1"/>
    <b v="0"/>
    <n v="1.4285714285714287E-4"/>
    <x v="0"/>
    <s v="science fiction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d v="2015-04-02T16:55:10"/>
    <b v="0"/>
    <n v="1"/>
    <b v="0"/>
    <n v="3.3333333333333332E-4"/>
    <x v="0"/>
    <s v="science fiction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d v="2016-08-11T10:21:47"/>
    <b v="0"/>
    <n v="0"/>
    <b v="0"/>
    <n v="0"/>
    <x v="0"/>
    <s v="science fiction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d v="2014-09-22T18:46:04"/>
    <b v="0"/>
    <n v="6"/>
    <b v="0"/>
    <n v="2.7454545454545453E-3"/>
    <x v="0"/>
    <s v="science fiction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d v="2015-04-20T22:17:22"/>
    <b v="0"/>
    <n v="0"/>
    <b v="0"/>
    <n v="0"/>
    <x v="0"/>
    <s v="science fiction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d v="2016-12-05T23:51:20"/>
    <b v="0"/>
    <n v="6"/>
    <b v="0"/>
    <n v="0.14000000000000001"/>
    <x v="0"/>
    <s v="science fiction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d v="2015-05-11T14:08:57"/>
    <b v="0"/>
    <n v="13"/>
    <b v="0"/>
    <n v="5.5480000000000002E-2"/>
    <x v="0"/>
    <s v="science fiction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d v="2015-03-04T14:59:01"/>
    <b v="0"/>
    <n v="4"/>
    <b v="0"/>
    <n v="2.375E-2"/>
    <x v="0"/>
    <s v="science fiction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d v="2016-09-15T05:28:13"/>
    <b v="0"/>
    <n v="6"/>
    <b v="0"/>
    <n v="1.8669999999999999E-2"/>
    <x v="0"/>
    <s v="science fiction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d v="2014-08-31T22:29:43"/>
    <b v="0"/>
    <n v="0"/>
    <b v="0"/>
    <n v="0"/>
    <x v="0"/>
    <s v="science fiction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d v="2014-05-19T21:58:12"/>
    <b v="0"/>
    <n v="0"/>
    <b v="0"/>
    <n v="0"/>
    <x v="0"/>
    <s v="science fiction"/>
    <x v="5"/>
  </r>
  <r>
    <n v="131"/>
    <s v="I (Canceled)"/>
    <s v="I"/>
    <n v="1200"/>
    <n v="0"/>
    <x v="1"/>
    <s v="US"/>
    <s v="USD"/>
    <n v="1467763200"/>
    <n v="1466453161"/>
    <d v="2016-06-20T20:06:01"/>
    <b v="0"/>
    <n v="0"/>
    <b v="0"/>
    <n v="0"/>
    <x v="0"/>
    <s v="science fiction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d v="2014-09-23T19:30:07"/>
    <b v="0"/>
    <n v="81"/>
    <b v="0"/>
    <n v="9.5687499999999995E-2"/>
    <x v="0"/>
    <s v="science fiction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d v="2016-05-01T19:23:04"/>
    <b v="0"/>
    <n v="0"/>
    <b v="0"/>
    <n v="0"/>
    <x v="0"/>
    <s v="science fiction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d v="2015-08-05T21:50:18"/>
    <b v="0"/>
    <n v="0"/>
    <b v="0"/>
    <n v="0"/>
    <x v="0"/>
    <s v="science fiction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d v="2014-05-29T09:09:57"/>
    <b v="0"/>
    <n v="5"/>
    <b v="0"/>
    <n v="0.13433333333333333"/>
    <x v="0"/>
    <s v="science fiction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d v="2015-04-02T09:50:34"/>
    <b v="0"/>
    <n v="0"/>
    <b v="0"/>
    <n v="0"/>
    <x v="0"/>
    <s v="science fiction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d v="2015-08-23T13:46:33"/>
    <b v="0"/>
    <n v="0"/>
    <b v="0"/>
    <n v="0"/>
    <x v="0"/>
    <s v="science fiction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d v="2015-07-01T06:10:41"/>
    <b v="0"/>
    <n v="58"/>
    <b v="0"/>
    <n v="3.1413333333333335E-2"/>
    <x v="0"/>
    <s v="science fiction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d v="2015-07-02T22:06:12"/>
    <b v="0"/>
    <n v="1"/>
    <b v="0"/>
    <n v="1"/>
    <x v="0"/>
    <s v="science fiction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d v="2015-02-18T04:45:32"/>
    <b v="0"/>
    <n v="0"/>
    <b v="0"/>
    <n v="0"/>
    <x v="0"/>
    <s v="science fiction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d v="2015-04-16T03:40:23"/>
    <b v="0"/>
    <n v="28"/>
    <b v="0"/>
    <n v="0.10775"/>
    <x v="0"/>
    <s v="science fiction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d v="2014-10-26T21:26:18"/>
    <b v="0"/>
    <n v="1"/>
    <b v="0"/>
    <n v="3.3333333333333335E-3"/>
    <x v="0"/>
    <s v="science fiction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d v="2016-07-08T01:32:22"/>
    <b v="0"/>
    <n v="0"/>
    <b v="0"/>
    <n v="0"/>
    <x v="0"/>
    <s v="science fiction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d v="2015-02-12T18:17:52"/>
    <b v="0"/>
    <n v="37"/>
    <b v="0"/>
    <n v="0.27600000000000002"/>
    <x v="0"/>
    <s v="science fiction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d v="2015-07-15T13:00:52"/>
    <b v="0"/>
    <n v="9"/>
    <b v="0"/>
    <n v="7.5111111111111115E-2"/>
    <x v="0"/>
    <s v="science fiction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d v="2016-11-19T00:23:18"/>
    <b v="0"/>
    <n v="3"/>
    <b v="0"/>
    <n v="5.7499999999999999E-3"/>
    <x v="0"/>
    <s v="science fiction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d v="2014-11-26T18:25:40"/>
    <b v="0"/>
    <n v="0"/>
    <b v="0"/>
    <n v="0"/>
    <x v="0"/>
    <s v="science fiction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d v="2016-01-28T06:45:36"/>
    <b v="0"/>
    <n v="2"/>
    <b v="0"/>
    <n v="8.0000000000000004E-4"/>
    <x v="0"/>
    <s v="science fiction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d v="2014-11-25T04:07:50"/>
    <b v="0"/>
    <n v="6"/>
    <b v="0"/>
    <n v="9.1999999999999998E-3"/>
    <x v="0"/>
    <s v="science fiction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d v="2015-03-27T03:53:02"/>
    <b v="0"/>
    <n v="67"/>
    <b v="0"/>
    <n v="0.23163076923076922"/>
    <x v="0"/>
    <s v="science fiction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d v="2015-04-19T13:13:11"/>
    <b v="0"/>
    <n v="5"/>
    <b v="0"/>
    <n v="5.5999999999999995E-4"/>
    <x v="0"/>
    <s v="science fiction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d v="2014-08-24T01:51:40"/>
    <b v="0"/>
    <n v="2"/>
    <b v="0"/>
    <n v="7.8947368421052633E-5"/>
    <x v="0"/>
    <s v="science fiction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d v="2014-10-21T14:04:04"/>
    <b v="0"/>
    <n v="10"/>
    <b v="0"/>
    <n v="7.1799999999999998E-3"/>
    <x v="0"/>
    <s v="science fiction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d v="2015-04-21T13:08:15"/>
    <b v="0"/>
    <n v="3"/>
    <b v="0"/>
    <n v="2.6666666666666668E-2"/>
    <x v="0"/>
    <s v="science fiction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d v="2015-06-13T13:25:35"/>
    <b v="0"/>
    <n v="4"/>
    <b v="0"/>
    <n v="6.0000000000000002E-5"/>
    <x v="0"/>
    <s v="science fiction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d v="2014-06-04T02:59:56"/>
    <b v="0"/>
    <n v="15"/>
    <b v="0"/>
    <n v="5.0999999999999997E-2"/>
    <x v="0"/>
    <s v="science fiction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d v="2016-01-27T21:52:52"/>
    <b v="0"/>
    <n v="2"/>
    <b v="0"/>
    <n v="2.671118530884808E-3"/>
    <x v="0"/>
    <s v="science fiction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d v="2014-09-22T01:50:28"/>
    <b v="0"/>
    <n v="0"/>
    <b v="0"/>
    <n v="0"/>
    <x v="0"/>
    <s v="science fiction"/>
    <x v="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d v="2016-05-24T10:25:45"/>
    <b v="0"/>
    <n v="1"/>
    <b v="0"/>
    <n v="2.0000000000000002E-5"/>
    <x v="0"/>
    <s v="science fiction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d v="2015-06-16T21:54:51"/>
    <b v="0"/>
    <n v="0"/>
    <b v="0"/>
    <n v="0"/>
    <x v="0"/>
    <s v="drama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d v="2014-06-02T16:29:55"/>
    <b v="0"/>
    <n v="1"/>
    <b v="0"/>
    <n v="1E-4"/>
    <x v="0"/>
    <s v="drama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d v="2014-07-15T03:02:36"/>
    <b v="0"/>
    <n v="10"/>
    <b v="0"/>
    <n v="0.15535714285714286"/>
    <x v="0"/>
    <s v="drama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d v="2015-08-27T23:04:14"/>
    <b v="0"/>
    <n v="0"/>
    <b v="0"/>
    <n v="0"/>
    <x v="0"/>
    <s v="drama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d v="2014-07-21T18:18:21"/>
    <b v="0"/>
    <n v="7"/>
    <b v="0"/>
    <n v="5.3333333333333332E-3"/>
    <x v="0"/>
    <s v="drama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d v="2015-12-13T15:48:44"/>
    <b v="0"/>
    <n v="0"/>
    <b v="0"/>
    <n v="0"/>
    <x v="0"/>
    <s v="drama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d v="2016-12-17T01:49:22"/>
    <b v="0"/>
    <n v="1"/>
    <b v="0"/>
    <n v="0.6"/>
    <x v="0"/>
    <s v="drama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d v="2015-06-05T22:15:35"/>
    <b v="0"/>
    <n v="2"/>
    <b v="0"/>
    <n v="1E-4"/>
    <x v="0"/>
    <s v="drama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d v="2015-02-17T20:02:50"/>
    <b v="0"/>
    <n v="3"/>
    <b v="0"/>
    <n v="4.0625000000000001E-2"/>
    <x v="0"/>
    <s v="drama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d v="2014-09-18T12:07:39"/>
    <b v="0"/>
    <n v="10"/>
    <b v="0"/>
    <n v="0.224"/>
    <x v="0"/>
    <s v="drama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d v="2015-07-31T23:28:03"/>
    <b v="0"/>
    <n v="10"/>
    <b v="0"/>
    <n v="3.2500000000000001E-2"/>
    <x v="0"/>
    <s v="drama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d v="2016-06-13T04:20:14"/>
    <b v="0"/>
    <n v="1"/>
    <b v="0"/>
    <n v="2.0000000000000002E-5"/>
    <x v="0"/>
    <s v="drama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d v="2015-02-12T09:28:43"/>
    <b v="0"/>
    <n v="0"/>
    <b v="0"/>
    <n v="0"/>
    <x v="0"/>
    <s v="drama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d v="2015-01-29T13:45:08"/>
    <b v="0"/>
    <n v="0"/>
    <b v="0"/>
    <n v="0"/>
    <x v="0"/>
    <s v="drama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d v="2015-03-09T18:12:56"/>
    <b v="0"/>
    <n v="0"/>
    <b v="0"/>
    <n v="0"/>
    <x v="0"/>
    <s v="drama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d v="2014-08-04T18:40:11"/>
    <b v="0"/>
    <n v="26"/>
    <b v="0"/>
    <n v="6.4850000000000005E-2"/>
    <x v="0"/>
    <s v="drama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d v="2015-07-06T19:46:39"/>
    <b v="0"/>
    <n v="0"/>
    <b v="0"/>
    <n v="0"/>
    <x v="0"/>
    <s v="drama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d v="2015-03-07T01:08:46"/>
    <b v="0"/>
    <n v="7"/>
    <b v="0"/>
    <n v="0.4"/>
    <x v="0"/>
    <s v="drama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d v="2015-10-27T22:55:45"/>
    <b v="0"/>
    <n v="0"/>
    <b v="0"/>
    <n v="0"/>
    <x v="0"/>
    <s v="drama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d v="2016-02-03T01:55:55"/>
    <b v="0"/>
    <n v="2"/>
    <b v="0"/>
    <n v="0.2"/>
    <x v="0"/>
    <s v="drama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d v="2015-03-04T23:47:23"/>
    <b v="0"/>
    <n v="13"/>
    <b v="0"/>
    <n v="0.33416666666666667"/>
    <x v="0"/>
    <s v="drama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d v="2015-05-23T17:48:15"/>
    <b v="0"/>
    <n v="4"/>
    <b v="0"/>
    <n v="0.21092608822670172"/>
    <x v="0"/>
    <s v="drama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d v="2016-12-08T00:17:12"/>
    <b v="0"/>
    <n v="0"/>
    <b v="0"/>
    <n v="0"/>
    <x v="0"/>
    <s v="drama"/>
    <x v="11"/>
  </r>
  <r>
    <n v="183"/>
    <s v="Three Little Words"/>
    <s v="Don't kill me until I meet my Dad"/>
    <n v="12500"/>
    <n v="4482"/>
    <x v="2"/>
    <s v="GB"/>
    <s v="GBP"/>
    <n v="1417033610"/>
    <n v="1414438010"/>
    <d v="2014-10-27T19:26:50"/>
    <b v="0"/>
    <n v="12"/>
    <b v="0"/>
    <n v="0.35855999999999999"/>
    <x v="0"/>
    <s v="drama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d v="2014-07-05T18:59:22"/>
    <b v="0"/>
    <n v="2"/>
    <b v="0"/>
    <n v="3.4000000000000002E-2"/>
    <x v="0"/>
    <s v="drama"/>
    <x v="3"/>
  </r>
  <r>
    <n v="185"/>
    <s v="BLANK Short Movie"/>
    <s v="Love has no boundaries!"/>
    <n v="40000"/>
    <n v="2200"/>
    <x v="2"/>
    <s v="NO"/>
    <s v="NOK"/>
    <n v="1471557139"/>
    <n v="1468965139"/>
    <d v="2016-07-19T21:52:19"/>
    <b v="0"/>
    <n v="10"/>
    <b v="0"/>
    <n v="5.5E-2"/>
    <x v="0"/>
    <s v="drama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d v="2017-02-01T19:30:34"/>
    <b v="0"/>
    <n v="0"/>
    <b v="0"/>
    <n v="0"/>
    <x v="0"/>
    <s v="drama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d v="2015-06-27T05:37:37"/>
    <b v="0"/>
    <n v="5"/>
    <b v="0"/>
    <n v="0.16"/>
    <x v="0"/>
    <s v="drama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d v="2014-08-06T04:23:35"/>
    <b v="0"/>
    <n v="0"/>
    <b v="0"/>
    <n v="0"/>
    <x v="0"/>
    <s v="drama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d v="2016-07-05T16:34:37"/>
    <b v="0"/>
    <n v="5"/>
    <b v="0"/>
    <n v="6.8999999999999997E-4"/>
    <x v="0"/>
    <s v="drama"/>
    <x v="3"/>
  </r>
  <r>
    <n v="190"/>
    <s v="REGIONRAT, the movie"/>
    <s v="Because hope can be a 4 letter word"/>
    <n v="12000"/>
    <n v="50"/>
    <x v="2"/>
    <s v="US"/>
    <s v="USD"/>
    <n v="1466091446"/>
    <n v="1465227446"/>
    <d v="2016-06-06T15:37:26"/>
    <b v="0"/>
    <n v="1"/>
    <b v="0"/>
    <n v="4.1666666666666666E-3"/>
    <x v="0"/>
    <s v="drama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d v="2015-08-23T10:35:38"/>
    <b v="0"/>
    <n v="3"/>
    <b v="0"/>
    <n v="0.05"/>
    <x v="0"/>
    <s v="drama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d v="2014-09-17T19:00:32"/>
    <b v="0"/>
    <n v="3"/>
    <b v="0"/>
    <n v="1.7E-5"/>
    <x v="0"/>
    <s v="drama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d v="2014-09-29T22:26:06"/>
    <b v="0"/>
    <n v="0"/>
    <b v="0"/>
    <n v="0"/>
    <x v="0"/>
    <s v="drama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d v="2016-01-06T23:55:31"/>
    <b v="0"/>
    <n v="3"/>
    <b v="0"/>
    <n v="1.1999999999999999E-3"/>
    <x v="0"/>
    <s v="drama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d v="2015-05-11T16:05:32"/>
    <b v="0"/>
    <n v="0"/>
    <b v="0"/>
    <n v="0"/>
    <x v="0"/>
    <s v="drama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d v="2015-09-12T13:01:38"/>
    <b v="0"/>
    <n v="19"/>
    <b v="0"/>
    <n v="0.41857142857142859"/>
    <x v="0"/>
    <s v="drama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d v="2017-01-06T20:21:40"/>
    <b v="0"/>
    <n v="8"/>
    <b v="0"/>
    <n v="0.1048"/>
    <x v="0"/>
    <s v="drama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d v="2014-09-05T09:12:02"/>
    <b v="0"/>
    <n v="6"/>
    <b v="0"/>
    <n v="1.116E-2"/>
    <x v="0"/>
    <s v="drama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d v="2016-08-02T02:58:22"/>
    <b v="0"/>
    <n v="0"/>
    <b v="0"/>
    <n v="0"/>
    <x v="0"/>
    <s v="drama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d v="2014-08-16T02:00:03"/>
    <b v="0"/>
    <n v="18"/>
    <b v="0"/>
    <n v="0.26192500000000002"/>
    <x v="0"/>
    <s v="drama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d v="2015-01-19T19:38:49"/>
    <b v="0"/>
    <n v="7"/>
    <b v="0"/>
    <n v="0.58461538461538465"/>
    <x v="0"/>
    <s v="drama"/>
    <x v="1"/>
  </r>
  <r>
    <n v="202"/>
    <s v="Modern Gangsters"/>
    <s v="new web series created by jonney terry"/>
    <n v="6000"/>
    <n v="0"/>
    <x v="2"/>
    <s v="US"/>
    <s v="USD"/>
    <n v="1444337940"/>
    <n v="1441750564"/>
    <d v="2015-09-08T22:16:04"/>
    <b v="0"/>
    <n v="0"/>
    <b v="0"/>
    <n v="0"/>
    <x v="0"/>
    <s v="drama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d v="2014-11-30T20:21:04"/>
    <b v="0"/>
    <n v="8"/>
    <b v="0"/>
    <n v="0.2984"/>
    <x v="0"/>
    <s v="drama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d v="2016-07-05T14:00:03"/>
    <b v="0"/>
    <n v="1293"/>
    <b v="0"/>
    <n v="0.50721666666666665"/>
    <x v="0"/>
    <s v="drama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d v="2015-09-01T15:10:22"/>
    <b v="0"/>
    <n v="17"/>
    <b v="0"/>
    <n v="0.16250000000000001"/>
    <x v="0"/>
    <s v="drama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d v="2016-07-16T00:06:23"/>
    <b v="0"/>
    <n v="0"/>
    <b v="0"/>
    <n v="0"/>
    <x v="0"/>
    <s v="drama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d v="2014-12-05T04:43:58"/>
    <b v="0"/>
    <n v="13"/>
    <b v="0"/>
    <n v="0.15214285714285714"/>
    <x v="0"/>
    <s v="drama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d v="2014-11-16T08:52:47"/>
    <b v="0"/>
    <n v="0"/>
    <b v="0"/>
    <n v="0"/>
    <x v="0"/>
    <s v="drama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d v="2015-06-10T22:08:55"/>
    <b v="0"/>
    <n v="0"/>
    <b v="0"/>
    <n v="0"/>
    <x v="0"/>
    <s v="drama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d v="2015-09-02T01:33:12"/>
    <b v="0"/>
    <n v="33"/>
    <b v="0"/>
    <n v="0.2525"/>
    <x v="0"/>
    <s v="drama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d v="2015-08-20T03:50:17"/>
    <b v="0"/>
    <n v="12"/>
    <b v="0"/>
    <n v="0.44600000000000001"/>
    <x v="0"/>
    <s v="drama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d v="2016-02-16T21:08:40"/>
    <b v="0"/>
    <n v="1"/>
    <b v="0"/>
    <n v="1.5873015873015873E-4"/>
    <x v="0"/>
    <s v="drama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d v="2015-07-17T14:15:47"/>
    <b v="0"/>
    <n v="1"/>
    <b v="0"/>
    <n v="4.0000000000000002E-4"/>
    <x v="0"/>
    <s v="drama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d v="2015-01-05T15:22:29"/>
    <b v="0"/>
    <n v="1"/>
    <b v="0"/>
    <n v="8.0000000000000007E-5"/>
    <x v="0"/>
    <s v="drama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d v="2016-01-06T05:31:22"/>
    <b v="0"/>
    <n v="1"/>
    <b v="0"/>
    <n v="2.2727272727272726E-3"/>
    <x v="0"/>
    <s v="drama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d v="2015-03-03T23:00:37"/>
    <b v="0"/>
    <n v="84"/>
    <b v="0"/>
    <n v="0.55698440000000005"/>
    <x v="0"/>
    <s v="drama"/>
    <x v="7"/>
  </r>
  <r>
    <n v="217"/>
    <s v="Bitch"/>
    <s v="A roadmovie by paw"/>
    <n v="100000"/>
    <n v="11943"/>
    <x v="2"/>
    <s v="SE"/>
    <s v="SEK"/>
    <n v="1419780149"/>
    <n v="1417101749"/>
    <d v="2014-11-27T15:22:29"/>
    <b v="0"/>
    <n v="38"/>
    <b v="0"/>
    <n v="0.11942999999999999"/>
    <x v="0"/>
    <s v="drama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d v="2015-03-16T15:04:49"/>
    <b v="0"/>
    <n v="1"/>
    <b v="0"/>
    <n v="0.02"/>
    <x v="0"/>
    <s v="drama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d v="2016-02-29T07:50:25"/>
    <b v="0"/>
    <n v="76"/>
    <b v="0"/>
    <n v="0.17630000000000001"/>
    <x v="0"/>
    <s v="drama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d v="2015-07-10T15:27:10"/>
    <b v="0"/>
    <n v="3"/>
    <b v="0"/>
    <n v="7.1999999999999998E-3"/>
    <x v="0"/>
    <s v="drama"/>
    <x v="3"/>
  </r>
  <r>
    <n v="221"/>
    <s v="Archetypes"/>
    <s v="Film about Schizophrenia with Surreal Twists!"/>
    <n v="50000"/>
    <n v="0"/>
    <x v="2"/>
    <s v="US"/>
    <s v="USD"/>
    <n v="1427569564"/>
    <n v="1422389164"/>
    <d v="2015-01-27T20:06:04"/>
    <b v="0"/>
    <n v="0"/>
    <b v="0"/>
    <n v="0"/>
    <x v="0"/>
    <s v="drama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d v="2015-01-27T18:28:38"/>
    <b v="0"/>
    <n v="2"/>
    <b v="0"/>
    <n v="0.13"/>
    <x v="0"/>
    <s v="drama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d v="2016-04-22T01:09:10"/>
    <b v="0"/>
    <n v="0"/>
    <b v="0"/>
    <n v="0"/>
    <x v="0"/>
    <s v="drama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d v="2015-05-11T05:38:46"/>
    <b v="0"/>
    <n v="0"/>
    <b v="0"/>
    <n v="0"/>
    <x v="0"/>
    <s v="drama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d v="2016-03-09T23:04:14"/>
    <b v="0"/>
    <n v="0"/>
    <b v="0"/>
    <n v="0"/>
    <x v="0"/>
    <s v="drama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d v="2015-04-12T15:59:04"/>
    <b v="0"/>
    <n v="2"/>
    <b v="0"/>
    <n v="8.6206896551724137E-3"/>
    <x v="0"/>
    <s v="drama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d v="2015-06-09T21:27:21"/>
    <b v="0"/>
    <n v="0"/>
    <b v="0"/>
    <n v="0"/>
    <x v="0"/>
    <s v="drama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d v="2015-04-02T16:28:25"/>
    <b v="0"/>
    <n v="0"/>
    <b v="0"/>
    <n v="0"/>
    <x v="0"/>
    <s v="drama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d v="2016-01-14T22:24:57"/>
    <b v="0"/>
    <n v="0"/>
    <b v="0"/>
    <n v="0"/>
    <x v="0"/>
    <s v="drama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d v="2015-05-05T18:39:11"/>
    <b v="0"/>
    <n v="2"/>
    <b v="0"/>
    <n v="4.0000000000000001E-3"/>
    <x v="0"/>
    <s v="drama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d v="2015-12-03T23:00:51"/>
    <b v="0"/>
    <n v="0"/>
    <b v="0"/>
    <n v="0"/>
    <x v="0"/>
    <s v="drama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d v="2015-01-28T19:49:06"/>
    <b v="0"/>
    <n v="7"/>
    <b v="0"/>
    <n v="2.75E-2"/>
    <x v="0"/>
    <s v="drama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d v="2016-08-30T21:52:52"/>
    <b v="0"/>
    <n v="0"/>
    <b v="0"/>
    <n v="0"/>
    <x v="0"/>
    <s v="drama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d v="2015-05-12T00:50:59"/>
    <b v="0"/>
    <n v="5"/>
    <b v="0"/>
    <n v="0.40100000000000002"/>
    <x v="0"/>
    <s v="drama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d v="2015-06-09T21:48:17"/>
    <b v="0"/>
    <n v="0"/>
    <b v="0"/>
    <n v="0"/>
    <x v="0"/>
    <s v="drama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d v="2015-11-13T02:01:39"/>
    <b v="0"/>
    <n v="0"/>
    <b v="0"/>
    <n v="0"/>
    <x v="0"/>
    <s v="drama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d v="2016-01-08T13:51:09"/>
    <b v="0"/>
    <n v="1"/>
    <b v="0"/>
    <n v="3.3333333333333335E-3"/>
    <x v="0"/>
    <s v="drama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d v="2016-12-09T23:06:00"/>
    <b v="0"/>
    <n v="0"/>
    <b v="0"/>
    <n v="0"/>
    <x v="0"/>
    <s v="drama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d v="2015-10-20T02:38:50"/>
    <b v="0"/>
    <n v="5"/>
    <b v="0"/>
    <n v="0.25"/>
    <x v="0"/>
    <s v="drama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d v="2013-03-21T17:00:11"/>
    <b v="1"/>
    <n v="137"/>
    <b v="1"/>
    <n v="1.0763413333333334"/>
    <x v="0"/>
    <s v="documentary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d v="2014-11-06T16:45:04"/>
    <b v="1"/>
    <n v="376"/>
    <b v="1"/>
    <n v="1.1263736263736264"/>
    <x v="0"/>
    <s v="documentary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d v="2011-11-15T11:49:50"/>
    <b v="1"/>
    <n v="202"/>
    <b v="1"/>
    <n v="1.1346153846153846"/>
    <x v="0"/>
    <s v="documentary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d v="2014-01-23T01:08:24"/>
    <b v="1"/>
    <n v="328"/>
    <b v="1"/>
    <n v="1.0259199999999999"/>
    <x v="0"/>
    <s v="documentary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d v="2010-02-04T07:45:59"/>
    <b v="1"/>
    <n v="84"/>
    <b v="1"/>
    <n v="1.1375714285714287"/>
    <x v="0"/>
    <s v="documentary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d v="2012-07-17T01:16:25"/>
    <b v="1"/>
    <n v="96"/>
    <b v="1"/>
    <n v="1.0371999999999999"/>
    <x v="0"/>
    <s v="documentary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d v="2010-10-29T08:43:25"/>
    <b v="1"/>
    <n v="223"/>
    <b v="1"/>
    <n v="3.0546000000000002"/>
    <x v="0"/>
    <s v="documentary"/>
    <x v="9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d v="2010-09-09T14:30:14"/>
    <b v="1"/>
    <n v="62"/>
    <b v="1"/>
    <n v="1.341"/>
    <x v="0"/>
    <s v="documentary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d v="2011-11-23T18:35:09"/>
    <b v="1"/>
    <n v="146"/>
    <b v="1"/>
    <n v="1.0133294117647058"/>
    <x v="0"/>
    <s v="documentary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d v="2010-06-03T22:10:20"/>
    <b v="1"/>
    <n v="235"/>
    <b v="1"/>
    <n v="1.1292"/>
    <x v="0"/>
    <s v="documentary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d v="2013-05-07T13:34:51"/>
    <b v="1"/>
    <n v="437"/>
    <b v="1"/>
    <n v="1.0558333333333334"/>
    <x v="0"/>
    <s v="documentary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d v="2012-04-14T18:54:06"/>
    <b v="1"/>
    <n v="77"/>
    <b v="1"/>
    <n v="1.2557142857142858"/>
    <x v="0"/>
    <s v="documentary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d v="2010-03-29T15:54:18"/>
    <b v="1"/>
    <n v="108"/>
    <b v="1"/>
    <n v="1.8455999999999999"/>
    <x v="0"/>
    <s v="documentary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d v="2012-01-16T15:37:15"/>
    <b v="1"/>
    <n v="7"/>
    <b v="1"/>
    <n v="1.0073333333333334"/>
    <x v="0"/>
    <s v="documentary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d v="2015-09-16T22:51:50"/>
    <b v="1"/>
    <n v="314"/>
    <b v="1"/>
    <n v="1.1694724999999999"/>
    <x v="0"/>
    <s v="documentary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d v="2011-02-14T12:38:02"/>
    <b v="1"/>
    <n v="188"/>
    <b v="1"/>
    <n v="1.0673325"/>
    <x v="0"/>
    <s v="documentary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d v="2013-02-14T18:27:47"/>
    <b v="1"/>
    <n v="275"/>
    <b v="1"/>
    <n v="1.391"/>
    <x v="0"/>
    <s v="documentary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d v="2016-04-19T15:02:42"/>
    <b v="1"/>
    <n v="560"/>
    <b v="1"/>
    <n v="1.0672648571428571"/>
    <x v="0"/>
    <s v="documentary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d v="2011-05-19T01:14:26"/>
    <b v="1"/>
    <n v="688"/>
    <b v="1"/>
    <n v="1.9114"/>
    <x v="0"/>
    <s v="documentary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d v="2015-03-09T17:42:49"/>
    <b v="1"/>
    <n v="942"/>
    <b v="1"/>
    <n v="1.3193789333333332"/>
    <x v="0"/>
    <s v="documentary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d v="2010-06-01T18:07:59"/>
    <b v="1"/>
    <n v="88"/>
    <b v="1"/>
    <n v="1.0640000000000001"/>
    <x v="0"/>
    <s v="documentary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d v="2012-04-18T21:15:04"/>
    <b v="1"/>
    <n v="220"/>
    <b v="1"/>
    <n v="1.0740000000000001"/>
    <x v="0"/>
    <s v="documentary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d v="2011-01-12T05:57:08"/>
    <b v="1"/>
    <n v="145"/>
    <b v="1"/>
    <n v="2.4"/>
    <x v="0"/>
    <s v="documentary"/>
    <x v="1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d v="2012-08-28T22:54:54"/>
    <b v="1"/>
    <n v="963"/>
    <b v="1"/>
    <n v="1.1808107999999999"/>
    <x v="0"/>
    <s v="documentary"/>
    <x v="10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d v="2012-04-11T14:53:15"/>
    <b v="1"/>
    <n v="91"/>
    <b v="1"/>
    <n v="1.1819999999999999"/>
    <x v="0"/>
    <s v="documentary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d v="2010-03-30T05:53:50"/>
    <b v="1"/>
    <n v="58"/>
    <b v="1"/>
    <n v="1.111"/>
    <x v="0"/>
    <s v="documentary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d v="2010-01-27T04:11:47"/>
    <b v="1"/>
    <n v="36"/>
    <b v="1"/>
    <n v="1.4550000000000001"/>
    <x v="0"/>
    <s v="documentary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d v="2014-05-26T10:51:39"/>
    <b v="1"/>
    <n v="165"/>
    <b v="1"/>
    <n v="1.3162883248730965"/>
    <x v="0"/>
    <s v="documentary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d v="2011-09-23T03:39:38"/>
    <b v="1"/>
    <n v="111"/>
    <b v="1"/>
    <n v="1.1140000000000001"/>
    <x v="0"/>
    <s v="documentary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d v="2017-01-23T04:43:42"/>
    <b v="1"/>
    <n v="1596"/>
    <b v="1"/>
    <n v="1.4723377"/>
    <x v="0"/>
    <s v="documentary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d v="2011-04-04T20:47:50"/>
    <b v="1"/>
    <n v="61"/>
    <b v="1"/>
    <n v="1.5260869565217392"/>
    <x v="0"/>
    <s v="documentary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d v="2013-12-04T02:24:21"/>
    <b v="1"/>
    <n v="287"/>
    <b v="1"/>
    <n v="1.0468"/>
    <x v="0"/>
    <s v="documentary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d v="2010-02-26T21:36:31"/>
    <b v="1"/>
    <n v="65"/>
    <b v="1"/>
    <n v="1.7743366666666667"/>
    <x v="0"/>
    <s v="documentary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d v="2011-06-03T11:57:46"/>
    <b v="1"/>
    <n v="118"/>
    <b v="1"/>
    <n v="1.077758"/>
    <x v="0"/>
    <s v="documentary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d v="2012-03-01T21:53:49"/>
    <b v="1"/>
    <n v="113"/>
    <b v="1"/>
    <n v="1.56"/>
    <x v="0"/>
    <s v="documentary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d v="2012-10-11T00:46:06"/>
    <b v="1"/>
    <n v="332"/>
    <b v="1"/>
    <n v="1.08395"/>
    <x v="0"/>
    <s v="documentary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d v="2012-02-28T01:57:54"/>
    <b v="1"/>
    <n v="62"/>
    <b v="1"/>
    <n v="1.476"/>
    <x v="0"/>
    <s v="documentary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d v="2015-04-23T21:23:39"/>
    <b v="1"/>
    <n v="951"/>
    <b v="1"/>
    <n v="1.1038153846153846"/>
    <x v="0"/>
    <s v="documentary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d v="2012-09-12T00:58:59"/>
    <b v="1"/>
    <n v="415"/>
    <b v="1"/>
    <n v="1.5034814814814814"/>
    <x v="0"/>
    <s v="documentary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d v="2017-01-24T05:51:36"/>
    <b v="1"/>
    <n v="305"/>
    <b v="1"/>
    <n v="1.5731829411764706"/>
    <x v="0"/>
    <s v="documentary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d v="2014-04-15T14:10:35"/>
    <b v="1"/>
    <n v="2139"/>
    <b v="1"/>
    <n v="1.5614399999999999"/>
    <x v="0"/>
    <s v="documentary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d v="2009-05-17T03:55:13"/>
    <b v="1"/>
    <n v="79"/>
    <b v="1"/>
    <n v="1.2058763636363636"/>
    <x v="0"/>
    <s v="documentary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d v="2010-01-16T22:04:52"/>
    <b v="1"/>
    <n v="179"/>
    <b v="1"/>
    <n v="1.0118888888888888"/>
    <x v="0"/>
    <s v="documentary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d v="2011-05-12T17:02:24"/>
    <b v="1"/>
    <n v="202"/>
    <b v="1"/>
    <n v="1.142725"/>
    <x v="0"/>
    <s v="documentary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d v="2011-12-27T17:43:00"/>
    <b v="1"/>
    <n v="760"/>
    <b v="1"/>
    <n v="1.0462615"/>
    <x v="0"/>
    <s v="documentary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d v="2013-08-20T18:08:48"/>
    <b v="1"/>
    <n v="563"/>
    <b v="1"/>
    <n v="2.2882507142857142"/>
    <x v="0"/>
    <s v="documentary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d v="2013-02-08T19:35:24"/>
    <b v="1"/>
    <n v="135"/>
    <b v="1"/>
    <n v="1.0915333333333332"/>
    <x v="0"/>
    <s v="documentary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d v="2012-10-02T06:40:18"/>
    <b v="1"/>
    <n v="290"/>
    <b v="1"/>
    <n v="1.7629999999999999"/>
    <x v="0"/>
    <s v="documentary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d v="2012-05-22T04:03:13"/>
    <b v="1"/>
    <n v="447"/>
    <b v="1"/>
    <n v="1.0321061999999999"/>
    <x v="0"/>
    <s v="documentary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d v="2013-10-03T10:57:14"/>
    <b v="1"/>
    <n v="232"/>
    <b v="1"/>
    <n v="1.0482"/>
    <x v="0"/>
    <s v="documentary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d v="2010-12-14T08:51:37"/>
    <b v="1"/>
    <n v="168"/>
    <b v="1"/>
    <n v="1.0668444444444445"/>
    <x v="0"/>
    <s v="documentary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d v="2013-04-12T18:27:26"/>
    <b v="1"/>
    <n v="128"/>
    <b v="1"/>
    <n v="1.2001999999999999"/>
    <x v="0"/>
    <s v="documentary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d v="2011-09-26T19:16:39"/>
    <b v="1"/>
    <n v="493"/>
    <b v="1"/>
    <n v="1.0150693333333334"/>
    <x v="0"/>
    <s v="documentary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d v="2014-03-21T16:01:54"/>
    <b v="1"/>
    <n v="131"/>
    <b v="1"/>
    <n v="1.0138461538461538"/>
    <x v="0"/>
    <s v="documentary"/>
    <x v="7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d v="2010-06-14T02:01:34"/>
    <b v="1"/>
    <n v="50"/>
    <b v="1"/>
    <n v="1"/>
    <x v="0"/>
    <s v="documentary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d v="2013-09-02T00:06:49"/>
    <b v="1"/>
    <n v="665"/>
    <b v="1"/>
    <n v="1.3310911999999999"/>
    <x v="0"/>
    <s v="documentary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d v="2012-08-13T11:24:43"/>
    <b v="1"/>
    <n v="129"/>
    <b v="1"/>
    <n v="1.187262"/>
    <x v="0"/>
    <s v="documentary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d v="2015-03-26T17:28:21"/>
    <b v="1"/>
    <n v="142"/>
    <b v="1"/>
    <n v="1.0064"/>
    <x v="0"/>
    <s v="documentary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d v="2014-03-11T11:07:28"/>
    <b v="1"/>
    <n v="2436"/>
    <b v="1"/>
    <n v="1.089324126984127"/>
    <x v="0"/>
    <s v="documentary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d v="2010-10-18T05:24:20"/>
    <b v="1"/>
    <n v="244"/>
    <b v="1"/>
    <n v="1.789525"/>
    <x v="0"/>
    <s v="documentary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d v="2011-03-24T23:02:18"/>
    <b v="1"/>
    <n v="298"/>
    <b v="1"/>
    <n v="1.0172264"/>
    <x v="0"/>
    <s v="documentary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d v="2013-02-07T17:42:15"/>
    <b v="1"/>
    <n v="251"/>
    <b v="1"/>
    <n v="1.1873499999999999"/>
    <x v="0"/>
    <s v="documentary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d v="2012-01-25T20:33:58"/>
    <b v="1"/>
    <n v="108"/>
    <b v="1"/>
    <n v="1.0045999999999999"/>
    <x v="0"/>
    <s v="documentary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d v="2012-05-03T01:42:26"/>
    <b v="1"/>
    <n v="82"/>
    <b v="1"/>
    <n v="1.3746666666666667"/>
    <x v="0"/>
    <s v="documentary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d v="2012-07-24T02:16:37"/>
    <b v="1"/>
    <n v="74"/>
    <b v="1"/>
    <n v="2.3164705882352941"/>
    <x v="0"/>
    <s v="documentary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d v="2012-02-09T15:07:29"/>
    <b v="1"/>
    <n v="189"/>
    <b v="1"/>
    <n v="1.3033333333333332"/>
    <x v="0"/>
    <s v="documentary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d v="2013-02-28T20:05:33"/>
    <b v="1"/>
    <n v="80"/>
    <b v="1"/>
    <n v="2.9289999999999998"/>
    <x v="0"/>
    <s v="documentary"/>
    <x v="2"/>
  </r>
  <r>
    <n v="307"/>
    <s v="Grammar Revolution"/>
    <s v="Why is grammar important?"/>
    <n v="22000"/>
    <n v="24490"/>
    <x v="0"/>
    <s v="US"/>
    <s v="USD"/>
    <n v="1360276801"/>
    <n v="1357684801"/>
    <d v="2013-01-08T22:40:01"/>
    <b v="1"/>
    <n v="576"/>
    <b v="1"/>
    <n v="1.1131818181818183"/>
    <x v="0"/>
    <s v="documentary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d v="2011-01-24T16:40:10"/>
    <b v="1"/>
    <n v="202"/>
    <b v="1"/>
    <n v="1.0556666666666668"/>
    <x v="0"/>
    <s v="documentary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d v="2012-08-13T18:02:14"/>
    <b v="1"/>
    <n v="238"/>
    <b v="1"/>
    <n v="1.1894444444444445"/>
    <x v="0"/>
    <s v="documentary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d v="2011-10-05T04:23:43"/>
    <b v="1"/>
    <n v="36"/>
    <b v="1"/>
    <n v="1.04129"/>
    <x v="0"/>
    <s v="documentary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d v="2011-11-21T05:16:32"/>
    <b v="1"/>
    <n v="150"/>
    <b v="1"/>
    <n v="1.0410165"/>
    <x v="0"/>
    <s v="documentary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d v="2013-03-15T21:03:52"/>
    <b v="1"/>
    <n v="146"/>
    <b v="1"/>
    <n v="1.1187499999999999"/>
    <x v="0"/>
    <s v="documentary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d v="2010-06-28T05:28:14"/>
    <b v="1"/>
    <n v="222"/>
    <b v="1"/>
    <n v="1.0473529411764706"/>
    <x v="0"/>
    <s v="documentary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d v="2013-01-30T19:59:48"/>
    <b v="1"/>
    <n v="120"/>
    <b v="1"/>
    <n v="3.8515000000000001"/>
    <x v="0"/>
    <s v="documentary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d v="2012-07-23T18:32:14"/>
    <b v="1"/>
    <n v="126"/>
    <b v="1"/>
    <n v="1.01248"/>
    <x v="0"/>
    <s v="documentary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d v="2014-11-07T22:09:57"/>
    <b v="1"/>
    <n v="158"/>
    <b v="1"/>
    <n v="1.1377333333333333"/>
    <x v="0"/>
    <s v="documentary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d v="2013-11-11T16:14:43"/>
    <b v="1"/>
    <n v="316"/>
    <b v="1"/>
    <n v="1.0080333333333333"/>
    <x v="0"/>
    <s v="documentary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d v="2013-02-25T00:55:51"/>
    <b v="1"/>
    <n v="284"/>
    <b v="1"/>
    <n v="2.8332000000000002"/>
    <x v="0"/>
    <s v="documentary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d v="2009-11-06T20:07:09"/>
    <b v="1"/>
    <n v="51"/>
    <b v="1"/>
    <n v="1.1268"/>
    <x v="0"/>
    <s v="documentary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d v="2015-11-23T13:13:53"/>
    <b v="1"/>
    <n v="158"/>
    <b v="1"/>
    <n v="1.0658000000000001"/>
    <x v="0"/>
    <s v="documentary"/>
    <x v="4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d v="2016-10-04T10:43:06"/>
    <b v="1"/>
    <n v="337"/>
    <b v="1"/>
    <n v="1.0266285714285714"/>
    <x v="0"/>
    <s v="documentary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d v="2016-04-13T13:40:48"/>
    <b v="1"/>
    <n v="186"/>
    <b v="1"/>
    <n v="1.0791200000000001"/>
    <x v="0"/>
    <s v="documentary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d v="2016-11-23T07:42:46"/>
    <b v="1"/>
    <n v="58"/>
    <b v="1"/>
    <n v="1.2307407407407407"/>
    <x v="0"/>
    <s v="documentary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d v="2015-06-29T15:01:48"/>
    <b v="1"/>
    <n v="82"/>
    <b v="1"/>
    <n v="1.016"/>
    <x v="0"/>
    <s v="documentary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d v="2016-11-15T04:30:33"/>
    <b v="1"/>
    <n v="736"/>
    <b v="1"/>
    <n v="1.04396"/>
    <x v="0"/>
    <s v="documentary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d v="2017-02-09T07:33:26"/>
    <b v="1"/>
    <n v="1151"/>
    <b v="1"/>
    <n v="1.1292973333333334"/>
    <x v="0"/>
    <s v="documentary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d v="2015-02-23T05:38:49"/>
    <b v="1"/>
    <n v="34"/>
    <b v="1"/>
    <n v="1.3640000000000001"/>
    <x v="0"/>
    <s v="documentary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d v="2015-10-01T22:43:08"/>
    <b v="1"/>
    <n v="498"/>
    <b v="1"/>
    <n v="1.036144"/>
    <x v="0"/>
    <s v="documentary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d v="2015-10-14T11:12:07"/>
    <b v="1"/>
    <n v="167"/>
    <b v="1"/>
    <n v="1.0549999999999999"/>
    <x v="0"/>
    <s v="documentary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d v="2013-04-15T12:22:43"/>
    <b v="1"/>
    <n v="340"/>
    <b v="1"/>
    <n v="1.0182857142857142"/>
    <x v="0"/>
    <s v="documentary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d v="2016-05-17T13:57:14"/>
    <b v="1"/>
    <n v="438"/>
    <b v="1"/>
    <n v="1.0660499999999999"/>
    <x v="0"/>
    <s v="documentary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d v="2015-09-16T16:19:37"/>
    <b v="1"/>
    <n v="555"/>
    <b v="1"/>
    <n v="1.13015"/>
    <x v="0"/>
    <s v="documentary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d v="2016-03-08T15:16:31"/>
    <b v="1"/>
    <n v="266"/>
    <b v="1"/>
    <n v="1.252275"/>
    <x v="0"/>
    <s v="documentary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d v="2015-04-07T16:22:37"/>
    <b v="1"/>
    <n v="69"/>
    <b v="1"/>
    <n v="1.0119"/>
    <x v="0"/>
    <s v="documentary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d v="2015-04-07T17:41:55"/>
    <b v="1"/>
    <n v="80"/>
    <b v="1"/>
    <n v="1.0276470588235294"/>
    <x v="0"/>
    <s v="documentary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d v="2015-10-14T14:18:38"/>
    <b v="1"/>
    <n v="493"/>
    <b v="1"/>
    <n v="1.1683911999999999"/>
    <x v="0"/>
    <s v="documentary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d v="2015-02-12T03:05:08"/>
    <b v="1"/>
    <n v="31"/>
    <b v="1"/>
    <n v="1.0116833333333335"/>
    <x v="0"/>
    <s v="documentary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d v="2016-07-08T18:08:10"/>
    <b v="1"/>
    <n v="236"/>
    <b v="1"/>
    <n v="1.1013360000000001"/>
    <x v="0"/>
    <s v="documentary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d v="2015-03-30T18:14:28"/>
    <b v="1"/>
    <n v="89"/>
    <b v="1"/>
    <n v="1.0808333333333333"/>
    <x v="0"/>
    <s v="documentary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d v="2017-02-06T16:03:27"/>
    <b v="1"/>
    <n v="299"/>
    <b v="1"/>
    <n v="1.2502285714285715"/>
    <x v="0"/>
    <s v="documentary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d v="2014-09-12T21:06:38"/>
    <b v="1"/>
    <n v="55"/>
    <b v="1"/>
    <n v="1.0671428571428572"/>
    <x v="0"/>
    <s v="documentary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d v="2016-03-30T18:44:25"/>
    <b v="1"/>
    <n v="325"/>
    <b v="1"/>
    <n v="1.0036639999999999"/>
    <x v="0"/>
    <s v="documentary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d v="2014-10-14T17:42:25"/>
    <b v="1"/>
    <n v="524"/>
    <b v="1"/>
    <n v="1.0202863333333334"/>
    <x v="0"/>
    <s v="documentary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d v="2015-04-17T23:18:14"/>
    <b v="1"/>
    <n v="285"/>
    <b v="1"/>
    <n v="1.0208358208955224"/>
    <x v="0"/>
    <s v="documentary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d v="2015-04-20T22:39:50"/>
    <b v="1"/>
    <n v="179"/>
    <b v="1"/>
    <n v="1.2327586206896552"/>
    <x v="0"/>
    <s v="documentary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d v="2015-09-14T12:00:21"/>
    <b v="1"/>
    <n v="188"/>
    <b v="1"/>
    <n v="1.7028880000000002"/>
    <x v="0"/>
    <s v="documentary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d v="2015-10-15T11:53:29"/>
    <b v="1"/>
    <n v="379"/>
    <b v="1"/>
    <n v="1.1159049999999999"/>
    <x v="0"/>
    <s v="documentary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d v="2015-07-22T14:05:16"/>
    <b v="1"/>
    <n v="119"/>
    <b v="1"/>
    <n v="1.03"/>
    <x v="0"/>
    <s v="documentary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d v="2017-01-25T11:58:28"/>
    <b v="1"/>
    <n v="167"/>
    <b v="1"/>
    <n v="1.0663570159857905"/>
    <x v="0"/>
    <s v="documentary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d v="2016-08-04T01:35:09"/>
    <b v="1"/>
    <n v="221"/>
    <b v="1"/>
    <n v="1.1476"/>
    <x v="0"/>
    <s v="documentary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d v="2016-02-27T23:09:14"/>
    <b v="1"/>
    <n v="964"/>
    <b v="1"/>
    <n v="1.2734117647058822"/>
    <x v="0"/>
    <s v="documentary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d v="2014-09-08T04:01:08"/>
    <b v="1"/>
    <n v="286"/>
    <b v="1"/>
    <n v="1.1656"/>
    <x v="0"/>
    <s v="documentary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d v="2015-10-20T19:00:19"/>
    <b v="1"/>
    <n v="613"/>
    <b v="1"/>
    <n v="1.0861819426615318"/>
    <x v="0"/>
    <s v="documentary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d v="2016-03-09T19:52:01"/>
    <b v="1"/>
    <n v="29"/>
    <b v="1"/>
    <n v="1.0394285714285714"/>
    <x v="0"/>
    <s v="documentary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d v="2014-10-31T07:03:14"/>
    <b v="1"/>
    <n v="165"/>
    <b v="1"/>
    <n v="1.1625714285714286"/>
    <x v="0"/>
    <s v="documentary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d v="2016-02-15T19:16:33"/>
    <b v="1"/>
    <n v="97"/>
    <b v="1"/>
    <n v="1.0269239999999999"/>
    <x v="0"/>
    <s v="documentary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d v="2015-03-15T05:19:57"/>
    <b v="1"/>
    <n v="303"/>
    <b v="1"/>
    <n v="1.74"/>
    <x v="0"/>
    <s v="documentary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d v="2016-05-17T20:38:41"/>
    <b v="1"/>
    <n v="267"/>
    <b v="1"/>
    <n v="1.03088"/>
    <x v="0"/>
    <s v="documentary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d v="2014-10-23T01:41:30"/>
    <b v="1"/>
    <n v="302"/>
    <b v="1"/>
    <n v="1.0485537190082646"/>
    <x v="0"/>
    <s v="documentary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d v="2015-06-08T21:33:00"/>
    <b v="0"/>
    <n v="87"/>
    <b v="1"/>
    <n v="1.0137499999999999"/>
    <x v="0"/>
    <s v="documentary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d v="2014-10-24T00:01:46"/>
    <b v="0"/>
    <n v="354"/>
    <b v="1"/>
    <n v="1.1107699999999998"/>
    <x v="0"/>
    <s v="documentary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d v="2014-07-17T05:03:11"/>
    <b v="0"/>
    <n v="86"/>
    <b v="1"/>
    <n v="1.2415933781686497"/>
    <x v="0"/>
    <s v="documentary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d v="2010-03-18T17:52:16"/>
    <b v="0"/>
    <n v="26"/>
    <b v="1"/>
    <n v="1.0133333333333334"/>
    <x v="0"/>
    <s v="documentary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d v="2014-05-21T20:37:52"/>
    <b v="0"/>
    <n v="113"/>
    <b v="1"/>
    <n v="1.1016142857142857"/>
    <x v="0"/>
    <s v="documentary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d v="2014-01-29T14:33:19"/>
    <b v="0"/>
    <n v="65"/>
    <b v="1"/>
    <n v="1.0397333333333334"/>
    <x v="0"/>
    <s v="documentary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d v="2012-04-20T19:01:58"/>
    <b v="0"/>
    <n v="134"/>
    <b v="1"/>
    <n v="1.013157894736842"/>
    <x v="0"/>
    <s v="documentary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d v="2013-03-22T13:51:18"/>
    <b v="0"/>
    <n v="119"/>
    <b v="1"/>
    <n v="1.033501"/>
    <x v="0"/>
    <s v="documentary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d v="2015-02-08T14:32:02"/>
    <b v="0"/>
    <n v="159"/>
    <b v="1"/>
    <n v="1.04112"/>
    <x v="0"/>
    <s v="documentary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d v="2011-12-16T13:14:29"/>
    <b v="0"/>
    <n v="167"/>
    <b v="1"/>
    <n v="1.1015569230769231"/>
    <x v="0"/>
    <s v="documentary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d v="2016-12-07T19:05:00"/>
    <b v="0"/>
    <n v="43"/>
    <b v="1"/>
    <n v="1.2202"/>
    <x v="0"/>
    <s v="documentary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d v="2012-12-18T18:25:39"/>
    <b v="0"/>
    <n v="1062"/>
    <b v="1"/>
    <n v="1.1416866666666667"/>
    <x v="0"/>
    <s v="documentary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d v="2016-02-25T13:50:44"/>
    <b v="0"/>
    <n v="9"/>
    <b v="1"/>
    <n v="1.2533333333333334"/>
    <x v="0"/>
    <s v="documentary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d v="2012-06-18T21:53:18"/>
    <b v="0"/>
    <n v="89"/>
    <b v="1"/>
    <n v="1.0666666666666667"/>
    <x v="0"/>
    <s v="documentary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d v="2011-08-02T21:20:31"/>
    <b v="0"/>
    <n v="174"/>
    <b v="1"/>
    <n v="1.3065"/>
    <x v="0"/>
    <s v="documentary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d v="2014-01-18T23:38:31"/>
    <b v="0"/>
    <n v="14"/>
    <b v="1"/>
    <n v="1.2"/>
    <x v="0"/>
    <s v="documentary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d v="2016-07-25T10:51:56"/>
    <b v="0"/>
    <n v="48"/>
    <b v="1"/>
    <n v="1.0595918367346939"/>
    <x v="0"/>
    <s v="documentary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d v="2015-10-15T06:01:08"/>
    <b v="0"/>
    <n v="133"/>
    <b v="1"/>
    <n v="1.1439999999999999"/>
    <x v="0"/>
    <s v="documentary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d v="2016-01-01T13:43:28"/>
    <b v="0"/>
    <n v="83"/>
    <b v="1"/>
    <n v="1.1176666666666666"/>
    <x v="0"/>
    <s v="documentary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d v="2012-03-19T16:31:12"/>
    <b v="0"/>
    <n v="149"/>
    <b v="1"/>
    <n v="1.1608000000000001"/>
    <x v="0"/>
    <s v="documentary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d v="2015-12-29T17:16:32"/>
    <b v="0"/>
    <n v="49"/>
    <b v="1"/>
    <n v="1.415"/>
    <x v="0"/>
    <s v="documentary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d v="2012-06-25T16:45:17"/>
    <b v="0"/>
    <n v="251"/>
    <b v="1"/>
    <n v="1.0472999999999999"/>
    <x v="0"/>
    <s v="documentary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d v="2012-08-23T17:01:40"/>
    <b v="0"/>
    <n v="22"/>
    <b v="1"/>
    <n v="2.5583333333333331"/>
    <x v="0"/>
    <s v="documentary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d v="2014-04-26T02:49:19"/>
    <b v="0"/>
    <n v="48"/>
    <b v="1"/>
    <n v="2.0670670670670672"/>
    <x v="0"/>
    <s v="documentary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d v="2014-12-07T18:45:47"/>
    <b v="0"/>
    <n v="383"/>
    <b v="1"/>
    <n v="1.1210500000000001"/>
    <x v="0"/>
    <s v="documentary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d v="2014-10-22T14:01:41"/>
    <b v="0"/>
    <n v="237"/>
    <b v="1"/>
    <n v="1.05982"/>
    <x v="0"/>
    <s v="documentary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d v="2015-07-26T22:49:51"/>
    <b v="0"/>
    <n v="13"/>
    <b v="1"/>
    <n v="1.0016666666666667"/>
    <x v="0"/>
    <s v="documentary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d v="2015-07-15T16:14:18"/>
    <b v="0"/>
    <n v="562"/>
    <b v="1"/>
    <n v="2.1398947368421051"/>
    <x v="0"/>
    <s v="documentary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d v="2016-06-28T01:49:40"/>
    <b v="0"/>
    <n v="71"/>
    <b v="1"/>
    <n v="1.2616000000000001"/>
    <x v="0"/>
    <s v="documentary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d v="2014-02-04T01:30:50"/>
    <b v="0"/>
    <n v="1510"/>
    <b v="1"/>
    <n v="1.8153547058823529"/>
    <x v="0"/>
    <s v="documentary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d v="2015-04-18T00:52:52"/>
    <b v="0"/>
    <n v="14"/>
    <b v="1"/>
    <n v="1"/>
    <x v="0"/>
    <s v="documentary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d v="2011-11-18T01:00:51"/>
    <b v="0"/>
    <n v="193"/>
    <b v="1"/>
    <n v="1.0061"/>
    <x v="0"/>
    <s v="documentary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d v="2011-08-08T17:12:51"/>
    <b v="0"/>
    <n v="206"/>
    <b v="1"/>
    <n v="1.009027027027027"/>
    <x v="0"/>
    <s v="documentary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d v="2013-09-09T17:00:52"/>
    <b v="0"/>
    <n v="351"/>
    <b v="1"/>
    <n v="1.10446"/>
    <x v="0"/>
    <s v="documentary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d v="2016-02-17T19:38:02"/>
    <b v="0"/>
    <n v="50"/>
    <b v="1"/>
    <n v="1.118936170212766"/>
    <x v="0"/>
    <s v="documentary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d v="2012-03-22T21:49:20"/>
    <b v="0"/>
    <n v="184"/>
    <b v="1"/>
    <n v="1.0804450000000001"/>
    <x v="0"/>
    <s v="documentary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d v="2012-06-22T13:33:26"/>
    <b v="0"/>
    <n v="196"/>
    <b v="1"/>
    <n v="1.0666666666666667"/>
    <x v="0"/>
    <s v="documentary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d v="2010-07-20T18:38:04"/>
    <b v="0"/>
    <n v="229"/>
    <b v="1"/>
    <n v="1.0390027322404372"/>
    <x v="0"/>
    <s v="documentary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d v="2015-03-15T19:02:06"/>
    <b v="0"/>
    <n v="67"/>
    <b v="1"/>
    <n v="1.2516"/>
    <x v="0"/>
    <s v="documentary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d v="2016-11-13T21:01:07"/>
    <b v="0"/>
    <n v="95"/>
    <b v="1"/>
    <n v="1.0680499999999999"/>
    <x v="0"/>
    <s v="documentary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d v="2014-04-16T15:15:47"/>
    <b v="0"/>
    <n v="62"/>
    <b v="1"/>
    <n v="1.1230249999999999"/>
    <x v="0"/>
    <s v="documentary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d v="2011-07-08T20:12:50"/>
    <b v="0"/>
    <n v="73"/>
    <b v="1"/>
    <n v="1.0381199999999999"/>
    <x v="0"/>
    <s v="documentary"/>
    <x v="3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d v="2015-10-15T12:56:57"/>
    <b v="0"/>
    <n v="43"/>
    <b v="1"/>
    <n v="1.4165000000000001"/>
    <x v="0"/>
    <s v="documentary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d v="2011-06-24T07:27:21"/>
    <b v="0"/>
    <n v="70"/>
    <b v="1"/>
    <n v="1.0526"/>
    <x v="0"/>
    <s v="documentary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d v="2014-01-07T15:04:22"/>
    <b v="0"/>
    <n v="271"/>
    <b v="1"/>
    <n v="1.0309142857142857"/>
    <x v="0"/>
    <s v="documentary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d v="2014-02-04T02:02:19"/>
    <b v="0"/>
    <n v="55"/>
    <b v="1"/>
    <n v="1.0765957446808512"/>
    <x v="0"/>
    <s v="documentary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d v="2011-04-05T03:53:57"/>
    <b v="0"/>
    <n v="35"/>
    <b v="1"/>
    <n v="1.0770464285714285"/>
    <x v="0"/>
    <s v="documentary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d v="2011-09-20T20:54:10"/>
    <b v="0"/>
    <n v="22"/>
    <b v="1"/>
    <n v="1.0155000000000001"/>
    <x v="0"/>
    <s v="documentary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d v="2013-09-26T17:39:50"/>
    <b v="0"/>
    <n v="38"/>
    <b v="1"/>
    <n v="1.0143766666666667"/>
    <x v="0"/>
    <s v="documentary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d v="2016-06-22T20:42:24"/>
    <b v="0"/>
    <n v="15"/>
    <b v="1"/>
    <n v="1.3680000000000001"/>
    <x v="0"/>
    <s v="documentary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d v="2015-04-19T23:33:17"/>
    <b v="0"/>
    <n v="7"/>
    <b v="1"/>
    <n v="1.2829999999999999"/>
    <x v="0"/>
    <s v="documentary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d v="2013-11-20T04:13:24"/>
    <b v="0"/>
    <n v="241"/>
    <b v="1"/>
    <n v="1.0105"/>
    <x v="0"/>
    <s v="documentary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d v="2012-07-09T17:49:38"/>
    <b v="0"/>
    <n v="55"/>
    <b v="1"/>
    <n v="1.2684"/>
    <x v="0"/>
    <s v="documentary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d v="2012-06-19T21:03:31"/>
    <b v="0"/>
    <n v="171"/>
    <b v="1"/>
    <n v="1.0508593749999999"/>
    <x v="0"/>
    <s v="documentary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d v="2013-09-12T01:31:05"/>
    <b v="0"/>
    <n v="208"/>
    <b v="1"/>
    <n v="1.0285405405405406"/>
    <x v="0"/>
    <s v="documentary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d v="2014-09-22T20:26:42"/>
    <b v="0"/>
    <n v="21"/>
    <b v="1"/>
    <n v="1.0214714285714286"/>
    <x v="0"/>
    <s v="documentary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d v="2014-01-09T09:30:31"/>
    <b v="0"/>
    <n v="25"/>
    <b v="1"/>
    <n v="1.2021700000000002"/>
    <x v="0"/>
    <s v="documentary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d v="2013-03-27T23:17:40"/>
    <b v="0"/>
    <n v="52"/>
    <b v="1"/>
    <n v="1.0024761904761905"/>
    <x v="0"/>
    <s v="documentary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d v="2015-06-23T06:46:37"/>
    <b v="0"/>
    <n v="104"/>
    <b v="1"/>
    <n v="1.0063392857142857"/>
    <x v="0"/>
    <s v="documentary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d v="2013-04-30T20:13:07"/>
    <b v="0"/>
    <n v="73"/>
    <b v="1"/>
    <n v="1.004375"/>
    <x v="0"/>
    <s v="documentary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d v="2014-02-12T05:40:31"/>
    <b v="0"/>
    <n v="3"/>
    <b v="0"/>
    <n v="4.3939393939393936E-3"/>
    <x v="0"/>
    <s v="animation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d v="2015-06-22T11:47:36"/>
    <b v="0"/>
    <n v="6"/>
    <b v="0"/>
    <n v="2.0066666666666667E-2"/>
    <x v="0"/>
    <s v="animation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d v="2014-08-12T06:14:57"/>
    <b v="0"/>
    <n v="12"/>
    <b v="0"/>
    <n v="1.0749999999999999E-2"/>
    <x v="0"/>
    <s v="animation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d v="2013-05-06T22:13:50"/>
    <b v="0"/>
    <n v="13"/>
    <b v="0"/>
    <n v="7.6499999999999997E-3"/>
    <x v="0"/>
    <s v="animation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d v="2012-01-26T09:01:39"/>
    <b v="0"/>
    <n v="5"/>
    <b v="0"/>
    <n v="6.7966666666666675E-2"/>
    <x v="0"/>
    <s v="animation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d v="2015-09-28T20:40:04"/>
    <b v="0"/>
    <n v="2"/>
    <b v="0"/>
    <n v="1.2E-4"/>
    <x v="0"/>
    <s v="animation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d v="2016-01-31T17:05:14"/>
    <b v="0"/>
    <n v="8"/>
    <b v="0"/>
    <n v="1.3299999999999999E-2"/>
    <x v="0"/>
    <s v="animation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d v="2015-10-08T21:49:00"/>
    <b v="0"/>
    <n v="0"/>
    <b v="0"/>
    <n v="0"/>
    <x v="0"/>
    <s v="animation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d v="2014-05-19T18:24:05"/>
    <b v="0"/>
    <n v="13"/>
    <b v="0"/>
    <n v="5.6333333333333332E-2"/>
    <x v="0"/>
    <s v="animation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d v="2009-09-14T21:38:02"/>
    <b v="0"/>
    <n v="0"/>
    <b v="0"/>
    <n v="0"/>
    <x v="0"/>
    <s v="animation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d v="2013-08-27T02:34:27"/>
    <b v="0"/>
    <n v="5"/>
    <b v="0"/>
    <n v="2.4E-2"/>
    <x v="0"/>
    <s v="animation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d v="2016-06-05T20:54:43"/>
    <b v="0"/>
    <n v="8"/>
    <b v="0"/>
    <n v="0.13833333333333334"/>
    <x v="0"/>
    <s v="animation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d v="2015-08-22T17:26:21"/>
    <b v="0"/>
    <n v="8"/>
    <b v="0"/>
    <n v="9.5000000000000001E-2"/>
    <x v="0"/>
    <s v="animation"/>
    <x v="10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d v="2015-08-12T15:07:02"/>
    <b v="0"/>
    <n v="0"/>
    <b v="0"/>
    <n v="0"/>
    <x v="0"/>
    <s v="animation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d v="2013-10-29T20:01:42"/>
    <b v="0"/>
    <n v="2"/>
    <b v="0"/>
    <n v="0.05"/>
    <x v="0"/>
    <s v="animation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d v="2013-08-14T17:56:20"/>
    <b v="0"/>
    <n v="3"/>
    <b v="0"/>
    <n v="2.7272727272727273E-5"/>
    <x v="0"/>
    <s v="animation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d v="2013-07-01T08:41:53"/>
    <b v="0"/>
    <n v="0"/>
    <b v="0"/>
    <n v="0"/>
    <x v="0"/>
    <s v="animation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d v="2016-08-09T07:38:46"/>
    <b v="0"/>
    <n v="0"/>
    <b v="0"/>
    <n v="0"/>
    <x v="0"/>
    <s v="animation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d v="2015-10-19T06:15:58"/>
    <b v="0"/>
    <n v="11"/>
    <b v="0"/>
    <n v="9.3799999999999994E-2"/>
    <x v="0"/>
    <s v="animation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d v="2014-10-07T18:16:58"/>
    <b v="0"/>
    <n v="0"/>
    <b v="0"/>
    <n v="0"/>
    <x v="0"/>
    <s v="animation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d v="2016-02-23T23:39:13"/>
    <b v="0"/>
    <n v="1"/>
    <b v="0"/>
    <n v="1E-3"/>
    <x v="0"/>
    <s v="animation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d v="2013-10-03T19:03:16"/>
    <b v="0"/>
    <n v="0"/>
    <b v="0"/>
    <n v="0"/>
    <x v="0"/>
    <s v="animation"/>
    <x v="9"/>
  </r>
  <r>
    <n v="442"/>
    <s v="The Paranormal Idiot"/>
    <s v="Doomsday is here"/>
    <n v="17000"/>
    <n v="6691"/>
    <x v="2"/>
    <s v="US"/>
    <s v="USD"/>
    <n v="1424380783"/>
    <n v="1421788783"/>
    <d v="2015-01-20T21:19:43"/>
    <b v="0"/>
    <n v="17"/>
    <b v="0"/>
    <n v="0.39358823529411763"/>
    <x v="0"/>
    <s v="animation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d v="2014-01-11T00:21:41"/>
    <b v="0"/>
    <n v="2"/>
    <b v="0"/>
    <n v="1E-3"/>
    <x v="0"/>
    <s v="animation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d v="2011-12-17T21:46:01"/>
    <b v="0"/>
    <n v="1"/>
    <b v="0"/>
    <n v="0.05"/>
    <x v="0"/>
    <s v="animation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d v="2015-05-06T08:02:55"/>
    <b v="0"/>
    <n v="2"/>
    <b v="0"/>
    <n v="3.3333333333333335E-5"/>
    <x v="0"/>
    <s v="animation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d v="2015-02-02T02:00:20"/>
    <b v="0"/>
    <n v="16"/>
    <b v="0"/>
    <n v="7.2952380952380949E-2"/>
    <x v="0"/>
    <s v="animation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d v="2013-02-26T13:19:23"/>
    <b v="0"/>
    <n v="1"/>
    <b v="0"/>
    <n v="1.6666666666666666E-4"/>
    <x v="0"/>
    <s v="animation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d v="2014-04-24T18:11:35"/>
    <b v="0"/>
    <n v="4"/>
    <b v="0"/>
    <n v="3.2804E-2"/>
    <x v="0"/>
    <s v="animation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d v="2013-09-17T13:38:05"/>
    <b v="0"/>
    <n v="5"/>
    <b v="0"/>
    <n v="2.2499999999999999E-2"/>
    <x v="0"/>
    <s v="animation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d v="2014-01-15T22:43:20"/>
    <b v="0"/>
    <n v="7"/>
    <b v="0"/>
    <n v="7.92E-3"/>
    <x v="0"/>
    <s v="animation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d v="2013-12-26T17:09:51"/>
    <b v="0"/>
    <n v="0"/>
    <b v="0"/>
    <n v="0"/>
    <x v="0"/>
    <s v="animation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d v="2015-04-13T16:53:35"/>
    <b v="0"/>
    <n v="12"/>
    <b v="0"/>
    <n v="0.64"/>
    <x v="0"/>
    <s v="animation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d v="2015-02-03T19:47:59"/>
    <b v="0"/>
    <n v="2"/>
    <b v="0"/>
    <n v="2.740447957839262E-4"/>
    <x v="0"/>
    <s v="animation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d v="2014-10-26T17:12:51"/>
    <b v="0"/>
    <n v="5"/>
    <b v="0"/>
    <n v="8.2000000000000007E-3"/>
    <x v="0"/>
    <s v="animation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d v="2012-03-03T00:03:42"/>
    <b v="0"/>
    <n v="2"/>
    <b v="0"/>
    <n v="6.9230769230769226E-4"/>
    <x v="0"/>
    <s v="animation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d v="2013-09-30T16:40:01"/>
    <b v="0"/>
    <n v="3"/>
    <b v="0"/>
    <n v="6.8631863186318634E-3"/>
    <x v="0"/>
    <s v="animation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d v="2014-07-17T18:25:12"/>
    <b v="0"/>
    <n v="0"/>
    <b v="0"/>
    <n v="0"/>
    <x v="0"/>
    <s v="animation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d v="2013-04-14T16:47:40"/>
    <b v="0"/>
    <n v="49"/>
    <b v="0"/>
    <n v="8.2100000000000006E-2"/>
    <x v="0"/>
    <s v="animation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d v="2011-09-14T15:22:07"/>
    <b v="0"/>
    <n v="1"/>
    <b v="0"/>
    <n v="6.4102564102564103E-4"/>
    <x v="0"/>
    <s v="animation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d v="2014-04-30T13:01:15"/>
    <b v="0"/>
    <n v="2"/>
    <b v="0"/>
    <n v="2.9411764705882353E-3"/>
    <x v="0"/>
    <s v="animation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d v="2013-05-13T20:19:27"/>
    <b v="0"/>
    <n v="0"/>
    <b v="0"/>
    <n v="0"/>
    <x v="0"/>
    <s v="animation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d v="2011-06-11T03:02:21"/>
    <b v="0"/>
    <n v="0"/>
    <b v="0"/>
    <n v="0"/>
    <x v="0"/>
    <s v="animation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d v="2011-07-26T17:02:33"/>
    <b v="0"/>
    <n v="11"/>
    <b v="0"/>
    <n v="2.2727272727272728E-2"/>
    <x v="0"/>
    <s v="animation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d v="2016-04-28T20:22:15"/>
    <b v="0"/>
    <n v="1"/>
    <b v="0"/>
    <n v="9.9009900990099011E-4"/>
    <x v="0"/>
    <s v="animation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d v="2014-06-11T02:52:54"/>
    <b v="0"/>
    <n v="8"/>
    <b v="0"/>
    <n v="0.26953125"/>
    <x v="0"/>
    <s v="animation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d v="2012-08-08T22:37:44"/>
    <b v="0"/>
    <n v="5"/>
    <b v="0"/>
    <n v="7.6E-3"/>
    <x v="0"/>
    <s v="animation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d v="2012-08-14T16:18:54"/>
    <b v="0"/>
    <n v="39"/>
    <b v="0"/>
    <n v="0.21575"/>
    <x v="0"/>
    <s v="animation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d v="2012-05-12T04:01:23"/>
    <b v="0"/>
    <n v="0"/>
    <b v="0"/>
    <n v="0"/>
    <x v="0"/>
    <s v="animation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d v="2014-07-07T23:45:24"/>
    <b v="0"/>
    <n v="0"/>
    <b v="0"/>
    <n v="0"/>
    <x v="0"/>
    <s v="animation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d v="2013-11-27T04:01:29"/>
    <b v="0"/>
    <n v="2"/>
    <b v="0"/>
    <n v="1.0200000000000001E-2"/>
    <x v="0"/>
    <s v="animation"/>
    <x v="4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d v="2014-03-05T17:19:39"/>
    <b v="0"/>
    <n v="170"/>
    <b v="0"/>
    <n v="0.11892727272727273"/>
    <x v="0"/>
    <s v="animation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d v="2014-07-24T22:08:38"/>
    <b v="0"/>
    <n v="5"/>
    <b v="0"/>
    <n v="0.17624999999999999"/>
    <x v="0"/>
    <s v="animation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d v="2014-08-18T16:45:19"/>
    <b v="0"/>
    <n v="14"/>
    <b v="0"/>
    <n v="2.87E-2"/>
    <x v="0"/>
    <s v="animation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d v="2017-01-18T07:53:49"/>
    <b v="0"/>
    <n v="1"/>
    <b v="0"/>
    <n v="3.0303030303030303E-4"/>
    <x v="0"/>
    <s v="animation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d v="2015-04-06T02:04:03"/>
    <b v="0"/>
    <n v="0"/>
    <b v="0"/>
    <n v="0"/>
    <x v="0"/>
    <s v="animation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d v="2014-04-28T23:24:01"/>
    <b v="0"/>
    <n v="124"/>
    <b v="0"/>
    <n v="2.2302681818181819E-2"/>
    <x v="0"/>
    <s v="animation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d v="2012-03-19T20:02:14"/>
    <b v="0"/>
    <n v="0"/>
    <b v="0"/>
    <n v="0"/>
    <x v="0"/>
    <s v="animation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d v="2015-03-02T21:51:49"/>
    <b v="0"/>
    <n v="0"/>
    <b v="0"/>
    <n v="0"/>
    <x v="0"/>
    <s v="animation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d v="2014-09-22T09:47:15"/>
    <b v="0"/>
    <n v="55"/>
    <b v="0"/>
    <n v="0.3256"/>
    <x v="0"/>
    <s v="animation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d v="2013-07-10T12:00:15"/>
    <b v="0"/>
    <n v="140"/>
    <b v="0"/>
    <n v="0.19409999999999999"/>
    <x v="0"/>
    <s v="animation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d v="2012-09-10T16:08:09"/>
    <b v="0"/>
    <n v="21"/>
    <b v="0"/>
    <n v="6.0999999999999999E-2"/>
    <x v="0"/>
    <s v="animation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d v="2016-03-18T21:31:30"/>
    <b v="0"/>
    <n v="1"/>
    <b v="0"/>
    <n v="1E-3"/>
    <x v="0"/>
    <s v="animation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d v="2012-11-30T04:44:32"/>
    <b v="0"/>
    <n v="147"/>
    <b v="0"/>
    <n v="0.502"/>
    <x v="0"/>
    <s v="animation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d v="2015-09-25T22:32:52"/>
    <b v="0"/>
    <n v="11"/>
    <b v="0"/>
    <n v="1.8625E-3"/>
    <x v="0"/>
    <s v="animation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d v="2013-04-17T12:08:19"/>
    <b v="0"/>
    <n v="125"/>
    <b v="0"/>
    <n v="0.21906971229845085"/>
    <x v="0"/>
    <s v="animation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d v="2014-05-02T22:37:19"/>
    <b v="0"/>
    <n v="1"/>
    <b v="0"/>
    <n v="9.0909090909090904E-5"/>
    <x v="0"/>
    <s v="animation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d v="2016-10-26T14:16:34"/>
    <b v="0"/>
    <n v="0"/>
    <b v="0"/>
    <n v="0"/>
    <x v="0"/>
    <s v="animation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d v="2016-12-10T01:18:20"/>
    <b v="0"/>
    <n v="0"/>
    <b v="0"/>
    <n v="0"/>
    <x v="0"/>
    <s v="animation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d v="2011-12-05T11:33:36"/>
    <b v="0"/>
    <n v="3"/>
    <b v="0"/>
    <n v="2.8667813379201833E-3"/>
    <x v="0"/>
    <s v="animation"/>
    <x v="11"/>
  </r>
  <r>
    <n v="490"/>
    <s v="PROJECT IS CANCELLED"/>
    <s v="Cancelled"/>
    <n v="1000"/>
    <n v="0"/>
    <x v="2"/>
    <s v="US"/>
    <s v="USD"/>
    <n v="1345677285"/>
    <n v="1343085285"/>
    <d v="2012-07-23T23:14:45"/>
    <b v="0"/>
    <n v="0"/>
    <b v="0"/>
    <n v="0"/>
    <x v="0"/>
    <s v="animation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d v="2015-12-28T23:34:59"/>
    <b v="0"/>
    <n v="0"/>
    <b v="0"/>
    <n v="0"/>
    <x v="0"/>
    <s v="animation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d v="2016-08-14T00:50:30"/>
    <b v="0"/>
    <n v="0"/>
    <b v="0"/>
    <n v="0"/>
    <x v="0"/>
    <s v="animation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d v="2015-04-20T17:25:38"/>
    <b v="0"/>
    <n v="0"/>
    <b v="0"/>
    <n v="0"/>
    <x v="0"/>
    <s v="animation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d v="2014-06-09T19:56:05"/>
    <b v="0"/>
    <n v="3"/>
    <b v="0"/>
    <n v="1.5499999999999999E-3"/>
    <x v="0"/>
    <s v="animation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d v="2015-06-16T19:51:45"/>
    <b v="0"/>
    <n v="0"/>
    <b v="0"/>
    <n v="0"/>
    <x v="0"/>
    <s v="animation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d v="2013-12-12T22:21:14"/>
    <b v="0"/>
    <n v="1"/>
    <b v="0"/>
    <n v="1.6666666666666667E-5"/>
    <x v="0"/>
    <s v="animation"/>
    <x v="11"/>
  </r>
  <r>
    <n v="497"/>
    <s v="Galaxy Probe Kids"/>
    <s v="live-action/animated series pilot."/>
    <n v="4480"/>
    <n v="30"/>
    <x v="2"/>
    <s v="US"/>
    <s v="USD"/>
    <n v="1419483600"/>
    <n v="1414889665"/>
    <d v="2014-11-02T00:54:25"/>
    <b v="0"/>
    <n v="3"/>
    <b v="0"/>
    <n v="6.6964285714285711E-3"/>
    <x v="0"/>
    <s v="animation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d v="2011-11-11T18:17:29"/>
    <b v="0"/>
    <n v="22"/>
    <b v="0"/>
    <n v="4.5985132395404561E-2"/>
    <x v="0"/>
    <s v="animation"/>
    <x v="4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d v="2009-08-18T21:29:28"/>
    <b v="0"/>
    <n v="26"/>
    <b v="0"/>
    <n v="9.5500000000000002E-2"/>
    <x v="0"/>
    <s v="animation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d v="2010-03-10T21:15:51"/>
    <b v="0"/>
    <n v="4"/>
    <b v="0"/>
    <n v="3.307692307692308E-2"/>
    <x v="0"/>
    <s v="animation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d v="2011-06-09T05:37:31"/>
    <b v="0"/>
    <n v="0"/>
    <b v="0"/>
    <n v="0"/>
    <x v="0"/>
    <s v="animation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d v="2012-02-17T13:17:05"/>
    <b v="0"/>
    <n v="4"/>
    <b v="0"/>
    <n v="1.15E-2"/>
    <x v="0"/>
    <s v="animation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d v="2014-12-18T12:38:23"/>
    <b v="0"/>
    <n v="9"/>
    <b v="0"/>
    <n v="1.7538461538461537E-2"/>
    <x v="0"/>
    <s v="animation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d v="2012-02-10T23:36:27"/>
    <b v="0"/>
    <n v="5"/>
    <b v="0"/>
    <n v="1.3673469387755101E-2"/>
    <x v="0"/>
    <s v="animation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d v="2015-11-10T02:21:26"/>
    <b v="0"/>
    <n v="14"/>
    <b v="0"/>
    <n v="4.3333333333333331E-3"/>
    <x v="0"/>
    <s v="animation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d v="2013-07-11T13:15:20"/>
    <b v="0"/>
    <n v="1"/>
    <b v="0"/>
    <n v="1.25E-3"/>
    <x v="0"/>
    <s v="animation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d v="2012-09-04T23:00:57"/>
    <b v="0"/>
    <n v="10"/>
    <b v="0"/>
    <n v="3.2000000000000001E-2"/>
    <x v="0"/>
    <s v="animation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d v="2012-03-27T00:35:01"/>
    <b v="0"/>
    <n v="3"/>
    <b v="0"/>
    <n v="8.0000000000000002E-3"/>
    <x v="0"/>
    <s v="animation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d v="2015-05-29T15:09:30"/>
    <b v="0"/>
    <n v="1"/>
    <b v="0"/>
    <n v="2E-3"/>
    <x v="0"/>
    <s v="animation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d v="2016-01-31T04:13:59"/>
    <b v="0"/>
    <n v="0"/>
    <b v="0"/>
    <n v="0"/>
    <x v="0"/>
    <s v="animation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d v="2013-03-07T07:16:22"/>
    <b v="0"/>
    <n v="5"/>
    <b v="0"/>
    <n v="0.03"/>
    <x v="0"/>
    <s v="animation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d v="2016-10-06T17:48:47"/>
    <b v="0"/>
    <n v="2"/>
    <b v="0"/>
    <n v="1.3749999999999999E-3"/>
    <x v="0"/>
    <s v="animation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d v="2016-07-01T15:41:45"/>
    <b v="0"/>
    <n v="68"/>
    <b v="0"/>
    <n v="0.13924"/>
    <x v="0"/>
    <s v="animation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d v="2014-07-10T14:44:07"/>
    <b v="0"/>
    <n v="3"/>
    <b v="0"/>
    <n v="3.3333333333333333E-2"/>
    <x v="0"/>
    <s v="animation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d v="2015-11-19T11:46:41"/>
    <b v="0"/>
    <n v="34"/>
    <b v="0"/>
    <n v="0.25413402061855672"/>
    <x v="0"/>
    <s v="animation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d v="2015-03-28T18:41:20"/>
    <b v="0"/>
    <n v="0"/>
    <b v="0"/>
    <n v="0"/>
    <x v="0"/>
    <s v="animation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d v="2017-01-03T14:46:01"/>
    <b v="0"/>
    <n v="3"/>
    <b v="0"/>
    <n v="1.3666666666666667E-2"/>
    <x v="0"/>
    <s v="animation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d v="2015-08-07T14:47:04"/>
    <b v="0"/>
    <n v="0"/>
    <b v="0"/>
    <n v="0"/>
    <x v="0"/>
    <s v="animation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d v="2012-11-05T09:23:41"/>
    <b v="0"/>
    <n v="70"/>
    <b v="0"/>
    <n v="0.22881426547787684"/>
    <x v="0"/>
    <s v="animation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d v="2015-11-10T16:51:01"/>
    <b v="0"/>
    <n v="34"/>
    <b v="1"/>
    <n v="1.0209999999999999"/>
    <x v="1"/>
    <s v="plays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d v="2016-10-03T02:13:39"/>
    <b v="0"/>
    <n v="56"/>
    <b v="1"/>
    <n v="1.0464"/>
    <x v="1"/>
    <s v="plays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d v="2016-03-01T00:58:45"/>
    <b v="0"/>
    <n v="31"/>
    <b v="1"/>
    <n v="1.1466666666666667"/>
    <x v="1"/>
    <s v="plays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d v="2015-08-22T03:11:16"/>
    <b v="0"/>
    <n v="84"/>
    <b v="1"/>
    <n v="1.206"/>
    <x v="1"/>
    <s v="plays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d v="2016-05-02T17:12:49"/>
    <b v="0"/>
    <n v="130"/>
    <b v="1"/>
    <n v="1.0867285714285715"/>
    <x v="1"/>
    <s v="plays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d v="2014-07-30T09:37:21"/>
    <b v="0"/>
    <n v="12"/>
    <b v="1"/>
    <n v="1"/>
    <x v="1"/>
    <s v="plays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d v="2015-07-07T14:12:24"/>
    <b v="0"/>
    <n v="23"/>
    <b v="1"/>
    <n v="1.1399999999999999"/>
    <x v="1"/>
    <s v="plays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d v="2017-01-18T04:56:06"/>
    <b v="0"/>
    <n v="158"/>
    <b v="1"/>
    <n v="1.0085"/>
    <x v="1"/>
    <s v="plays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d v="2015-05-31T22:05:07"/>
    <b v="0"/>
    <n v="30"/>
    <b v="1"/>
    <n v="1.1565217391304348"/>
    <x v="1"/>
    <s v="plays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d v="2016-12-21T00:44:54"/>
    <b v="0"/>
    <n v="18"/>
    <b v="1"/>
    <n v="1.3041666666666667"/>
    <x v="1"/>
    <s v="plays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d v="2015-06-02T14:11:08"/>
    <b v="0"/>
    <n v="29"/>
    <b v="1"/>
    <n v="1.0778267254038179"/>
    <x v="1"/>
    <s v="plays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d v="2016-11-02T01:33:49"/>
    <b v="0"/>
    <n v="31"/>
    <b v="1"/>
    <n v="1"/>
    <x v="1"/>
    <s v="plays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d v="2016-04-13T00:10:08"/>
    <b v="0"/>
    <n v="173"/>
    <b v="1"/>
    <n v="1.2324999999999999"/>
    <x v="1"/>
    <s v="plays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d v="2016-04-22T10:26:05"/>
    <b v="0"/>
    <n v="17"/>
    <b v="1"/>
    <n v="1.002"/>
    <x v="1"/>
    <s v="plays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d v="2015-09-23T19:27:50"/>
    <b v="0"/>
    <n v="48"/>
    <b v="1"/>
    <n v="1.0466666666666666"/>
    <x v="1"/>
    <s v="plays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d v="2016-12-07T13:05:05"/>
    <b v="0"/>
    <n v="59"/>
    <b v="1"/>
    <n v="1.0249999999999999"/>
    <x v="1"/>
    <s v="plays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d v="2015-06-24T08:16:47"/>
    <b v="0"/>
    <n v="39"/>
    <b v="1"/>
    <n v="1.1825757575757576"/>
    <x v="1"/>
    <s v="plays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d v="2015-10-05T18:26:31"/>
    <b v="0"/>
    <n v="59"/>
    <b v="1"/>
    <n v="1.2050000000000001"/>
    <x v="1"/>
    <s v="plays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d v="2016-04-13T19:04:23"/>
    <b v="0"/>
    <n v="60"/>
    <b v="1"/>
    <n v="3.0242"/>
    <x v="1"/>
    <s v="plays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d v="2016-06-14T01:11:47"/>
    <b v="0"/>
    <n v="20"/>
    <b v="1"/>
    <n v="1.00644"/>
    <x v="1"/>
    <s v="plays"/>
    <x v="0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d v="2015-01-05T19:36:46"/>
    <b v="0"/>
    <n v="1"/>
    <b v="0"/>
    <n v="6.666666666666667E-5"/>
    <x v="2"/>
    <s v="web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d v="2015-09-29T01:07:14"/>
    <b v="0"/>
    <n v="1"/>
    <b v="0"/>
    <n v="5.5555555555555558E-3"/>
    <x v="2"/>
    <s v="web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d v="2016-03-04T17:41:56"/>
    <b v="0"/>
    <n v="1"/>
    <b v="0"/>
    <n v="3.9999999999999998E-6"/>
    <x v="2"/>
    <s v="web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d v="2014-10-02T02:12:42"/>
    <b v="0"/>
    <n v="2"/>
    <b v="0"/>
    <n v="3.1818181818181819E-3"/>
    <x v="2"/>
    <s v="web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d v="2016-06-04T15:46:00"/>
    <b v="0"/>
    <n v="2"/>
    <b v="0"/>
    <n v="1.2E-2"/>
    <x v="2"/>
    <s v="web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d v="2015-10-06T14:13:09"/>
    <b v="0"/>
    <n v="34"/>
    <b v="0"/>
    <n v="0.27383999999999997"/>
    <x v="2"/>
    <s v="web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d v="2015-09-02T16:01:55"/>
    <b v="0"/>
    <n v="2"/>
    <b v="0"/>
    <n v="8.6666666666666663E-4"/>
    <x v="2"/>
    <s v="web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d v="2016-01-11T16:42:44"/>
    <b v="0"/>
    <n v="0"/>
    <b v="0"/>
    <n v="0"/>
    <x v="2"/>
    <s v="web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d v="2015-09-29T21:40:48"/>
    <b v="0"/>
    <n v="1"/>
    <b v="0"/>
    <n v="8.9999999999999998E-4"/>
    <x v="2"/>
    <s v="web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d v="2015-06-08T15:17:02"/>
    <b v="0"/>
    <n v="8"/>
    <b v="0"/>
    <n v="2.7199999999999998E-2"/>
    <x v="2"/>
    <s v="web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d v="2017-01-18T16:17:25"/>
    <b v="0"/>
    <n v="4"/>
    <b v="0"/>
    <n v="7.0000000000000001E-3"/>
    <x v="2"/>
    <s v="web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d v="2015-06-18T06:37:04"/>
    <b v="0"/>
    <n v="28"/>
    <b v="0"/>
    <n v="5.0413333333333331E-2"/>
    <x v="2"/>
    <s v="web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d v="2015-11-10T14:48:16"/>
    <b v="0"/>
    <n v="0"/>
    <b v="0"/>
    <n v="0"/>
    <x v="2"/>
    <s v="web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d v="2014-10-15T17:16:31"/>
    <b v="0"/>
    <n v="6"/>
    <b v="0"/>
    <n v="4.9199999999999999E-3"/>
    <x v="2"/>
    <s v="web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d v="2014-09-19T16:26:12"/>
    <b v="0"/>
    <n v="22"/>
    <b v="0"/>
    <n v="0.36589147286821705"/>
    <x v="2"/>
    <s v="web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d v="2016-05-13T08:29:03"/>
    <b v="0"/>
    <n v="0"/>
    <b v="0"/>
    <n v="0"/>
    <x v="2"/>
    <s v="web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d v="2015-12-07T20:38:37"/>
    <b v="0"/>
    <n v="1"/>
    <b v="0"/>
    <n v="2.5000000000000001E-2"/>
    <x v="2"/>
    <s v="web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d v="2016-11-02T22:36:43"/>
    <b v="0"/>
    <n v="20"/>
    <b v="0"/>
    <n v="9.1066666666666674E-3"/>
    <x v="2"/>
    <s v="web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d v="2015-02-22T21:11:45"/>
    <b v="0"/>
    <n v="0"/>
    <b v="0"/>
    <n v="0"/>
    <x v="2"/>
    <s v="web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d v="2015-11-13T06:47:40"/>
    <b v="0"/>
    <n v="1"/>
    <b v="0"/>
    <n v="2.0833333333333335E-4"/>
    <x v="2"/>
    <s v="web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d v="2014-11-17T18:30:45"/>
    <b v="0"/>
    <n v="3"/>
    <b v="0"/>
    <n v="1.2E-4"/>
    <x v="2"/>
    <s v="web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d v="2015-09-21T15:48:33"/>
    <b v="0"/>
    <n v="2"/>
    <b v="0"/>
    <n v="3.6666666666666666E-3"/>
    <x v="2"/>
    <s v="web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d v="2016-11-18T09:20:15"/>
    <b v="0"/>
    <n v="0"/>
    <b v="0"/>
    <n v="0"/>
    <x v="2"/>
    <s v="web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d v="2015-01-18T01:40:47"/>
    <b v="0"/>
    <n v="2"/>
    <b v="0"/>
    <n v="9.0666666666666662E-4"/>
    <x v="2"/>
    <s v="web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d v="2016-02-11T22:37:55"/>
    <b v="0"/>
    <n v="1"/>
    <b v="0"/>
    <n v="5.5555555555555558E-5"/>
    <x v="2"/>
    <s v="web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d v="2015-06-10T18:50:49"/>
    <b v="0"/>
    <n v="0"/>
    <b v="0"/>
    <n v="0"/>
    <x v="2"/>
    <s v="web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d v="2016-06-14T16:25:33"/>
    <b v="0"/>
    <n v="1"/>
    <b v="0"/>
    <n v="2.0000000000000001E-4"/>
    <x v="2"/>
    <s v="web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d v="2014-12-02T20:13:14"/>
    <b v="0"/>
    <n v="0"/>
    <b v="0"/>
    <n v="0"/>
    <x v="2"/>
    <s v="web"/>
    <x v="11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d v="2015-12-10T22:07:03"/>
    <b v="0"/>
    <n v="5"/>
    <b v="0"/>
    <n v="0.01"/>
    <x v="2"/>
    <s v="web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d v="2015-12-02T20:20:12"/>
    <b v="0"/>
    <n v="1"/>
    <b v="0"/>
    <n v="8.0000000000000002E-3"/>
    <x v="2"/>
    <s v="web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d v="2016-01-19T19:09:29"/>
    <b v="0"/>
    <n v="1"/>
    <b v="0"/>
    <n v="1.6705882352941177E-3"/>
    <x v="2"/>
    <s v="web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d v="2015-07-07T19:35:23"/>
    <b v="0"/>
    <n v="2"/>
    <b v="0"/>
    <n v="4.2399999999999998E-3"/>
    <x v="2"/>
    <s v="web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d v="2015-10-05T17:11:28"/>
    <b v="0"/>
    <n v="0"/>
    <b v="0"/>
    <n v="0"/>
    <x v="2"/>
    <s v="web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d v="2014-11-20T01:12:11"/>
    <b v="0"/>
    <n v="9"/>
    <b v="0"/>
    <n v="3.892538925389254E-3"/>
    <x v="2"/>
    <s v="web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d v="2016-09-19T10:38:27"/>
    <b v="0"/>
    <n v="4"/>
    <b v="0"/>
    <n v="7.1556350626118068E-3"/>
    <x v="2"/>
    <s v="web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d v="2015-05-14T16:37:23"/>
    <b v="0"/>
    <n v="4"/>
    <b v="0"/>
    <n v="4.3166666666666666E-3"/>
    <x v="2"/>
    <s v="web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d v="2015-01-27T11:19:12"/>
    <b v="0"/>
    <n v="1"/>
    <b v="0"/>
    <n v="1.2500000000000001E-5"/>
    <x v="2"/>
    <s v="web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d v="2016-03-21T14:08:22"/>
    <b v="0"/>
    <n v="1"/>
    <b v="0"/>
    <n v="2E-3"/>
    <x v="2"/>
    <s v="web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d v="2015-08-14T13:53:13"/>
    <b v="0"/>
    <n v="7"/>
    <b v="0"/>
    <n v="1.12E-4"/>
    <x v="2"/>
    <s v="web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d v="2014-11-25T20:27:03"/>
    <b v="0"/>
    <n v="5"/>
    <b v="0"/>
    <n v="1.4583333333333334E-2"/>
    <x v="2"/>
    <s v="web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d v="2016-08-23T21:47:47"/>
    <b v="0"/>
    <n v="1"/>
    <b v="0"/>
    <n v="3.3333333333333332E-4"/>
    <x v="2"/>
    <s v="web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d v="2015-07-03T00:18:24"/>
    <b v="0"/>
    <n v="0"/>
    <b v="0"/>
    <n v="0"/>
    <x v="2"/>
    <s v="web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d v="2015-02-20T17:45:19"/>
    <b v="0"/>
    <n v="0"/>
    <b v="0"/>
    <n v="0"/>
    <x v="2"/>
    <s v="web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d v="2015-02-17T22:31:27"/>
    <b v="0"/>
    <n v="1"/>
    <b v="0"/>
    <n v="1.1111111111111112E-4"/>
    <x v="2"/>
    <s v="web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d v="2015-02-14T17:11:56"/>
    <b v="0"/>
    <n v="2"/>
    <b v="0"/>
    <n v="0.01"/>
    <x v="2"/>
    <s v="web"/>
    <x v="2"/>
  </r>
  <r>
    <n v="585"/>
    <s v="Link Card"/>
    <s v="SAVE UP TO 40% WHEN YOU SPEND!_x000d__x000d_PRE-ORDER YOUR LINK CARD TODAY"/>
    <n v="9000"/>
    <n v="0"/>
    <x v="2"/>
    <s v="GB"/>
    <s v="GBP"/>
    <n v="1448928000"/>
    <n v="1444123377"/>
    <d v="2015-10-06T09:22:57"/>
    <b v="0"/>
    <n v="0"/>
    <b v="0"/>
    <n v="0"/>
    <x v="2"/>
    <s v="web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d v="2015-01-16T20:30:07"/>
    <b v="0"/>
    <n v="4"/>
    <b v="0"/>
    <n v="5.5999999999999999E-3"/>
    <x v="2"/>
    <s v="web"/>
    <x v="1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d v="2015-03-17T18:10:33"/>
    <b v="0"/>
    <n v="7"/>
    <b v="0"/>
    <n v="9.0833333333333335E-2"/>
    <x v="2"/>
    <s v="web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d v="2016-09-18T18:28:06"/>
    <b v="0"/>
    <n v="2"/>
    <b v="0"/>
    <n v="3.3444444444444443E-2"/>
    <x v="2"/>
    <s v="web"/>
    <x v="8"/>
  </r>
  <r>
    <n v="589"/>
    <s v="Get Neighborly"/>
    <s v="Services closer than you think..."/>
    <n v="7500"/>
    <n v="1"/>
    <x v="2"/>
    <s v="US"/>
    <s v="USD"/>
    <n v="1436366699"/>
    <n v="1435070699"/>
    <d v="2015-06-23T14:44:59"/>
    <b v="0"/>
    <n v="1"/>
    <b v="0"/>
    <n v="1.3333333333333334E-4"/>
    <x v="2"/>
    <s v="web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d v="2016-01-08T13:18:51"/>
    <b v="0"/>
    <n v="9"/>
    <b v="0"/>
    <n v="4.4600000000000001E-2"/>
    <x v="2"/>
    <s v="web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d v="2015-06-22T13:02:10"/>
    <b v="0"/>
    <n v="2"/>
    <b v="0"/>
    <n v="6.0999999999999997E-4"/>
    <x v="2"/>
    <s v="web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d v="2014-11-03T05:34:20"/>
    <b v="0"/>
    <n v="1"/>
    <b v="0"/>
    <n v="3.3333333333333333E-2"/>
    <x v="2"/>
    <s v="web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d v="2015-03-07T16:15:45"/>
    <b v="0"/>
    <n v="7"/>
    <b v="0"/>
    <n v="0.23"/>
    <x v="2"/>
    <s v="web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d v="2016-03-17T18:43:26"/>
    <b v="0"/>
    <n v="2"/>
    <b v="0"/>
    <n v="1.0399999999999999E-3"/>
    <x v="2"/>
    <s v="web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d v="2015-03-20T01:40:38"/>
    <b v="0"/>
    <n v="8"/>
    <b v="0"/>
    <n v="4.2599999999999999E-3"/>
    <x v="2"/>
    <s v="web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d v="2016-10-03T21:31:32"/>
    <b v="0"/>
    <n v="2"/>
    <b v="0"/>
    <n v="2.9999999999999997E-4"/>
    <x v="2"/>
    <s v="web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d v="2016-06-24T16:55:35"/>
    <b v="0"/>
    <n v="2"/>
    <b v="0"/>
    <n v="2.6666666666666666E-3"/>
    <x v="2"/>
    <s v="web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d v="2014-11-05T00:03:01"/>
    <b v="0"/>
    <n v="7"/>
    <b v="0"/>
    <n v="0.34"/>
    <x v="2"/>
    <s v="web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d v="2015-02-12T19:30:02"/>
    <b v="0"/>
    <n v="2"/>
    <b v="0"/>
    <n v="6.2E-4"/>
    <x v="2"/>
    <s v="web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d v="2015-03-10T19:09:22"/>
    <b v="0"/>
    <n v="1"/>
    <b v="0"/>
    <n v="0.02"/>
    <x v="2"/>
    <s v="web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d v="2014-11-26T20:35:39"/>
    <b v="0"/>
    <n v="6"/>
    <b v="0"/>
    <n v="1.4E-2"/>
    <x v="2"/>
    <s v="web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d v="2015-05-19T19:03:35"/>
    <b v="0"/>
    <n v="0"/>
    <b v="0"/>
    <n v="0"/>
    <x v="2"/>
    <s v="web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d v="2014-07-15T15:20:23"/>
    <b v="0"/>
    <n v="13"/>
    <b v="0"/>
    <n v="3.9334666666666664E-2"/>
    <x v="2"/>
    <s v="web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d v="2014-07-29T00:50:56"/>
    <b v="0"/>
    <n v="0"/>
    <b v="0"/>
    <n v="0"/>
    <x v="2"/>
    <s v="web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d v="2015-07-09T08:35:08"/>
    <b v="0"/>
    <n v="8"/>
    <b v="0"/>
    <n v="2.6200000000000001E-2"/>
    <x v="2"/>
    <s v="web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d v="2015-04-08T15:36:49"/>
    <b v="0"/>
    <n v="1"/>
    <b v="0"/>
    <n v="2E-3"/>
    <x v="2"/>
    <s v="web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d v="2015-10-23T19:48:56"/>
    <b v="0"/>
    <n v="0"/>
    <b v="0"/>
    <n v="0"/>
    <x v="2"/>
    <s v="web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d v="2015-05-16T22:06:20"/>
    <b v="0"/>
    <n v="5"/>
    <b v="0"/>
    <n v="9.7400000000000004E-3"/>
    <x v="2"/>
    <s v="web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d v="2015-10-30T00:49:04"/>
    <b v="0"/>
    <n v="1"/>
    <b v="0"/>
    <n v="6.41025641025641E-3"/>
    <x v="2"/>
    <s v="web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d v="2015-03-23T19:56:26"/>
    <b v="0"/>
    <n v="0"/>
    <b v="0"/>
    <n v="0"/>
    <x v="2"/>
    <s v="web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d v="2015-11-20T13:27:17"/>
    <b v="0"/>
    <n v="0"/>
    <b v="0"/>
    <n v="0"/>
    <x v="2"/>
    <s v="web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d v="2016-08-03T00:45:46"/>
    <b v="0"/>
    <n v="0"/>
    <b v="0"/>
    <n v="0"/>
    <x v="2"/>
    <s v="web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d v="2015-08-31T11:55:20"/>
    <b v="0"/>
    <n v="121"/>
    <b v="0"/>
    <n v="0.21363333333333334"/>
    <x v="2"/>
    <s v="web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d v="2016-05-25T01:29:00"/>
    <b v="0"/>
    <n v="0"/>
    <b v="0"/>
    <n v="0"/>
    <x v="2"/>
    <s v="web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d v="2015-08-26T02:55:59"/>
    <b v="0"/>
    <n v="0"/>
    <b v="0"/>
    <n v="0"/>
    <x v="2"/>
    <s v="web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d v="2017-01-26T09:01:47"/>
    <b v="0"/>
    <n v="0"/>
    <b v="0"/>
    <n v="0"/>
    <x v="2"/>
    <s v="web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d v="2015-03-24T08:14:03"/>
    <b v="0"/>
    <n v="3"/>
    <b v="0"/>
    <n v="0.03"/>
    <x v="2"/>
    <s v="web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d v="2015-11-09T19:26:43"/>
    <b v="0"/>
    <n v="0"/>
    <b v="0"/>
    <n v="0"/>
    <x v="2"/>
    <s v="web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d v="2014-09-26T15:36:30"/>
    <b v="0"/>
    <n v="1"/>
    <b v="0"/>
    <n v="3.9999999999999998E-7"/>
    <x v="2"/>
    <s v="web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d v="2014-07-11T17:12:18"/>
    <b v="0"/>
    <n v="1"/>
    <b v="0"/>
    <n v="0.01"/>
    <x v="2"/>
    <s v="web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d v="2016-06-07T23:42:17"/>
    <b v="0"/>
    <n v="3"/>
    <b v="0"/>
    <n v="1.044E-2"/>
    <x v="2"/>
    <s v="web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d v="2016-06-11T18:35:38"/>
    <b v="0"/>
    <n v="9"/>
    <b v="0"/>
    <n v="5.6833333333333333E-2"/>
    <x v="2"/>
    <s v="web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d v="2015-04-28T00:13:17"/>
    <b v="0"/>
    <n v="0"/>
    <b v="0"/>
    <n v="0"/>
    <x v="2"/>
    <s v="web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d v="2015-04-14T23:44:01"/>
    <b v="0"/>
    <n v="0"/>
    <b v="0"/>
    <n v="0"/>
    <x v="2"/>
    <s v="web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d v="2017-02-24T21:29:37"/>
    <b v="0"/>
    <n v="0"/>
    <b v="0"/>
    <n v="0"/>
    <x v="2"/>
    <s v="web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d v="2015-07-13T13:25:39"/>
    <b v="0"/>
    <n v="39"/>
    <b v="0"/>
    <n v="0.17380000000000001"/>
    <x v="2"/>
    <s v="web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d v="2016-01-15T07:21:51"/>
    <b v="0"/>
    <n v="1"/>
    <b v="0"/>
    <n v="2.0000000000000001E-4"/>
    <x v="2"/>
    <s v="web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d v="2014-06-13T16:37:37"/>
    <b v="0"/>
    <n v="0"/>
    <b v="0"/>
    <n v="0"/>
    <x v="2"/>
    <s v="web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d v="2016-04-14T15:18:28"/>
    <b v="0"/>
    <n v="3"/>
    <b v="0"/>
    <n v="1.75E-3"/>
    <x v="2"/>
    <s v="web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d v="2015-08-07T14:52:01"/>
    <b v="0"/>
    <n v="1"/>
    <b v="0"/>
    <n v="8.3340278356529708E-4"/>
    <x v="2"/>
    <s v="web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d v="2016-04-29T18:32:09"/>
    <b v="0"/>
    <n v="9"/>
    <b v="0"/>
    <n v="1.38E-2"/>
    <x v="2"/>
    <s v="web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d v="2015-10-26T15:49:25"/>
    <b v="0"/>
    <n v="0"/>
    <b v="0"/>
    <n v="0"/>
    <x v="2"/>
    <s v="web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d v="2016-05-17T07:11:02"/>
    <b v="0"/>
    <n v="25"/>
    <b v="0"/>
    <n v="0.1245"/>
    <x v="2"/>
    <s v="web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d v="2015-01-27T22:17:09"/>
    <b v="0"/>
    <n v="1"/>
    <b v="0"/>
    <n v="2.0000000000000001E-4"/>
    <x v="2"/>
    <s v="web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d v="2015-03-13T02:12:42"/>
    <b v="0"/>
    <n v="1"/>
    <b v="0"/>
    <n v="8.0000000000000007E-5"/>
    <x v="2"/>
    <s v="web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d v="2015-05-07T10:55:50"/>
    <b v="0"/>
    <n v="1"/>
    <b v="0"/>
    <n v="2E-3"/>
    <x v="2"/>
    <s v="web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d v="2017-01-27T23:05:18"/>
    <b v="0"/>
    <n v="0"/>
    <b v="0"/>
    <n v="0"/>
    <x v="2"/>
    <s v="web"/>
    <x v="1"/>
  </r>
  <r>
    <n v="638"/>
    <s v="W (Canceled)"/>
    <s v="O0"/>
    <n v="200000"/>
    <n v="18"/>
    <x v="1"/>
    <s v="DE"/>
    <s v="EUR"/>
    <n v="1490447662"/>
    <n v="1485267262"/>
    <d v="2017-01-24T14:14:22"/>
    <b v="0"/>
    <n v="6"/>
    <b v="0"/>
    <n v="9.0000000000000006E-5"/>
    <x v="2"/>
    <s v="web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d v="2014-08-14T13:59:55"/>
    <b v="0"/>
    <n v="1"/>
    <b v="0"/>
    <n v="9.9999999999999995E-7"/>
    <x v="2"/>
    <s v="web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d v="2016-11-09T10:05:15"/>
    <b v="0"/>
    <n v="2"/>
    <b v="1"/>
    <n v="1.4428571428571428"/>
    <x v="2"/>
    <s v="wearables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d v="2015-07-14T13:40:48"/>
    <b v="0"/>
    <n v="315"/>
    <b v="1"/>
    <n v="1.1916249999999999"/>
    <x v="2"/>
    <s v="wearables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d v="2015-07-14T15:37:54"/>
    <b v="0"/>
    <n v="2174"/>
    <b v="1"/>
    <n v="14.604850000000001"/>
    <x v="2"/>
    <s v="wearables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d v="2015-04-06T15:24:35"/>
    <b v="0"/>
    <n v="152"/>
    <b v="1"/>
    <n v="1.0580799999999999"/>
    <x v="2"/>
    <s v="wearables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d v="2014-09-16T15:58:59"/>
    <b v="0"/>
    <n v="1021"/>
    <b v="1"/>
    <n v="3.0011791999999997"/>
    <x v="2"/>
    <s v="wearables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d v="2016-07-13T00:37:54"/>
    <b v="0"/>
    <n v="237"/>
    <b v="1"/>
    <n v="2.7869999999999999"/>
    <x v="2"/>
    <s v="wearables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d v="2014-07-12T20:27:47"/>
    <b v="0"/>
    <n v="27"/>
    <b v="1"/>
    <n v="1.3187625000000001"/>
    <x v="2"/>
    <s v="wearables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d v="2016-02-16T18:25:49"/>
    <b v="0"/>
    <n v="17"/>
    <b v="1"/>
    <n v="1.0705"/>
    <x v="2"/>
    <s v="wearables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d v="2014-09-09T16:38:28"/>
    <b v="0"/>
    <n v="27"/>
    <b v="1"/>
    <n v="1.2682285714285715"/>
    <x v="2"/>
    <s v="wearables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d v="2014-08-26T21:53:33"/>
    <b v="0"/>
    <n v="82"/>
    <b v="1"/>
    <n v="1.3996"/>
    <x v="2"/>
    <s v="wearables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d v="2014-10-20T00:53:04"/>
    <b v="0"/>
    <n v="48"/>
    <b v="1"/>
    <n v="1.1240000000000001"/>
    <x v="2"/>
    <s v="wearables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d v="2014-11-13T00:25:11"/>
    <b v="0"/>
    <n v="105"/>
    <b v="1"/>
    <n v="1.00528"/>
    <x v="2"/>
    <s v="wearables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d v="2016-11-01T16:34:10"/>
    <b v="0"/>
    <n v="28"/>
    <b v="1"/>
    <n v="1.0046666666666666"/>
    <x v="2"/>
    <s v="wearables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d v="2015-07-14T14:50:40"/>
    <b v="0"/>
    <n v="1107"/>
    <b v="1"/>
    <n v="1.4144600000000001"/>
    <x v="2"/>
    <s v="wearables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d v="2015-06-08T22:58:33"/>
    <b v="0"/>
    <n v="1013"/>
    <b v="1"/>
    <n v="2.6729166666666666"/>
    <x v="2"/>
    <s v="wearables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d v="2015-02-10T22:58:32"/>
    <b v="0"/>
    <n v="274"/>
    <b v="1"/>
    <n v="1.4688749999999999"/>
    <x v="2"/>
    <s v="wearables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d v="2016-02-17T19:18:39"/>
    <b v="0"/>
    <n v="87"/>
    <b v="1"/>
    <n v="2.1356000000000002"/>
    <x v="2"/>
    <s v="wearables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d v="2015-11-23T20:17:52"/>
    <b v="0"/>
    <n v="99"/>
    <b v="1"/>
    <n v="1.2569999999999999"/>
    <x v="2"/>
    <s v="wearables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d v="2015-06-24T03:51:29"/>
    <b v="0"/>
    <n v="276"/>
    <b v="1"/>
    <n v="1.0446206037108834"/>
    <x v="2"/>
    <s v="wearables"/>
    <x v="0"/>
  </r>
  <r>
    <n v="659"/>
    <s v="Lulu Watch Designs - Apple Watch"/>
    <s v="Sync up your lifestyle"/>
    <n v="3000"/>
    <n v="3017"/>
    <x v="0"/>
    <s v="US"/>
    <s v="USD"/>
    <n v="1440339295"/>
    <n v="1437747295"/>
    <d v="2015-07-24T14:14:55"/>
    <b v="0"/>
    <n v="21"/>
    <b v="1"/>
    <n v="1.0056666666666667"/>
    <x v="2"/>
    <s v="wearables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d v="2014-10-10T17:47:59"/>
    <b v="0"/>
    <n v="18"/>
    <b v="0"/>
    <n v="3.058E-2"/>
    <x v="2"/>
    <s v="wearables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d v="2016-09-23T15:29:19"/>
    <b v="0"/>
    <n v="9"/>
    <b v="0"/>
    <n v="9.4999999999999998E-3"/>
    <x v="2"/>
    <s v="wearables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d v="2014-12-17T10:30:47"/>
    <b v="0"/>
    <n v="4"/>
    <b v="0"/>
    <n v="4.0000000000000001E-3"/>
    <x v="2"/>
    <s v="wearables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d v="2015-06-18T20:14:16"/>
    <b v="0"/>
    <n v="7"/>
    <b v="0"/>
    <n v="3.5000000000000001E-3"/>
    <x v="2"/>
    <s v="wearables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d v="2015-03-14T15:59:35"/>
    <b v="0"/>
    <n v="29"/>
    <b v="0"/>
    <n v="7.5333333333333335E-2"/>
    <x v="2"/>
    <s v="wearables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d v="2016-11-14T17:04:21"/>
    <b v="0"/>
    <n v="12"/>
    <b v="0"/>
    <n v="0.18640000000000001"/>
    <x v="2"/>
    <s v="wearables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d v="2014-07-18T19:58:18"/>
    <b v="0"/>
    <n v="4"/>
    <b v="0"/>
    <n v="4.0000000000000003E-5"/>
    <x v="2"/>
    <s v="wearables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d v="2016-09-19T08:57:43"/>
    <b v="0"/>
    <n v="28"/>
    <b v="0"/>
    <n v="0.1002"/>
    <x v="2"/>
    <s v="wearables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d v="2015-03-27T19:57:02"/>
    <b v="0"/>
    <n v="25"/>
    <b v="0"/>
    <n v="4.5600000000000002E-2"/>
    <x v="2"/>
    <s v="wearables"/>
    <x v="7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d v="2016-06-06T15:00:58"/>
    <b v="0"/>
    <n v="28"/>
    <b v="0"/>
    <n v="0.21507499999999999"/>
    <x v="2"/>
    <s v="wearables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d v="2016-05-16T17:02:00"/>
    <b v="0"/>
    <n v="310"/>
    <b v="0"/>
    <n v="0.29276666666666668"/>
    <x v="2"/>
    <s v="wearables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d v="2014-12-11T16:37:32"/>
    <b v="0"/>
    <n v="15"/>
    <b v="0"/>
    <n v="0.39426666666666665"/>
    <x v="2"/>
    <s v="wearables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d v="2014-12-01T05:16:04"/>
    <b v="0"/>
    <n v="215"/>
    <b v="0"/>
    <n v="0.21628"/>
    <x v="2"/>
    <s v="wearables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d v="2014-07-18T20:10:17"/>
    <b v="0"/>
    <n v="3"/>
    <b v="0"/>
    <n v="2.0500000000000002E-3"/>
    <x v="2"/>
    <s v="wearables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d v="2014-06-13T02:47:07"/>
    <b v="0"/>
    <n v="2"/>
    <b v="0"/>
    <n v="2.9999999999999997E-4"/>
    <x v="2"/>
    <s v="wearables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d v="2014-12-02T22:20:04"/>
    <b v="0"/>
    <n v="26"/>
    <b v="0"/>
    <n v="0.14849999999999999"/>
    <x v="2"/>
    <s v="wearables"/>
    <x v="11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d v="2015-01-08T18:26:21"/>
    <b v="0"/>
    <n v="24"/>
    <b v="0"/>
    <n v="1.4710000000000001E-2"/>
    <x v="2"/>
    <s v="wearables"/>
    <x v="1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d v="2016-05-14T09:41:35"/>
    <b v="0"/>
    <n v="96"/>
    <b v="0"/>
    <n v="0.25584000000000001"/>
    <x v="2"/>
    <s v="wearables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d v="2016-04-21T09:02:18"/>
    <b v="0"/>
    <n v="17"/>
    <b v="0"/>
    <n v="3.8206896551724136E-2"/>
    <x v="2"/>
    <s v="wearables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d v="2016-07-05T16:41:49"/>
    <b v="0"/>
    <n v="94"/>
    <b v="0"/>
    <n v="0.15485964912280703"/>
    <x v="2"/>
    <s v="wearables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d v="2014-08-13T12:02:11"/>
    <b v="0"/>
    <n v="129"/>
    <b v="0"/>
    <n v="0.25912000000000002"/>
    <x v="2"/>
    <s v="wearables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d v="2016-09-26T19:20:04"/>
    <b v="0"/>
    <n v="1"/>
    <b v="0"/>
    <n v="4.0000000000000002E-4"/>
    <x v="2"/>
    <s v="wearables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d v="2017-02-12T18:22:02"/>
    <b v="0"/>
    <n v="4"/>
    <b v="0"/>
    <n v="1.06E-3"/>
    <x v="2"/>
    <s v="wearables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d v="2016-09-21T21:36:04"/>
    <b v="0"/>
    <n v="3"/>
    <b v="0"/>
    <n v="8.5142857142857138E-3"/>
    <x v="2"/>
    <s v="wearables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d v="2014-06-19T11:21:31"/>
    <b v="0"/>
    <n v="135"/>
    <b v="0"/>
    <n v="7.4837500000000001E-2"/>
    <x v="2"/>
    <s v="wearables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d v="2014-11-28T20:47:52"/>
    <b v="0"/>
    <n v="10"/>
    <b v="0"/>
    <n v="0.27650000000000002"/>
    <x v="2"/>
    <s v="wearables"/>
    <x v="4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d v="2015-07-04T16:09:30"/>
    <b v="0"/>
    <n v="0"/>
    <b v="0"/>
    <n v="0"/>
    <x v="2"/>
    <s v="wearables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d v="2016-12-07T18:00:53"/>
    <b v="0"/>
    <n v="6"/>
    <b v="0"/>
    <n v="3.5499999999999997E-2"/>
    <x v="2"/>
    <s v="wearables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d v="2015-09-15T02:30:53"/>
    <b v="0"/>
    <n v="36"/>
    <b v="0"/>
    <n v="0.72989999999999999"/>
    <x v="2"/>
    <s v="wearables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d v="2016-11-01T16:01:37"/>
    <b v="0"/>
    <n v="336"/>
    <b v="0"/>
    <n v="0.57648750000000004"/>
    <x v="2"/>
    <s v="wearables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d v="2016-07-28T15:14:01"/>
    <b v="0"/>
    <n v="34"/>
    <b v="0"/>
    <n v="0.1234"/>
    <x v="2"/>
    <s v="wearables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d v="2015-06-03T00:40:46"/>
    <b v="0"/>
    <n v="10"/>
    <b v="0"/>
    <n v="5.1999999999999998E-3"/>
    <x v="2"/>
    <s v="wearables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d v="2016-11-22T09:01:03"/>
    <b v="0"/>
    <n v="201"/>
    <b v="0"/>
    <n v="6.5299999999999997E-2"/>
    <x v="2"/>
    <s v="wearables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d v="2015-03-31T19:23:47"/>
    <b v="0"/>
    <n v="296"/>
    <b v="0"/>
    <n v="0.35338000000000003"/>
    <x v="2"/>
    <s v="wearables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d v="2017-01-02T15:55:59"/>
    <b v="0"/>
    <n v="7"/>
    <b v="0"/>
    <n v="3.933333333333333E-3"/>
    <x v="2"/>
    <s v="wearables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d v="2014-10-01T12:30:20"/>
    <b v="0"/>
    <n v="7"/>
    <b v="0"/>
    <n v="1.06E-2"/>
    <x v="2"/>
    <s v="wearables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d v="2014-06-25T22:15:02"/>
    <b v="0"/>
    <n v="1"/>
    <b v="0"/>
    <n v="5.7142857142857145E-6"/>
    <x v="2"/>
    <s v="wearables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d v="2016-01-19T12:33:09"/>
    <b v="0"/>
    <n v="114"/>
    <b v="0"/>
    <n v="0.46379999999999999"/>
    <x v="2"/>
    <s v="wearables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d v="2014-08-15T22:20:45"/>
    <b v="0"/>
    <n v="29"/>
    <b v="0"/>
    <n v="0.15390000000000001"/>
    <x v="2"/>
    <s v="wearables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d v="2013-10-16T11:39:08"/>
    <b v="0"/>
    <n v="890"/>
    <b v="0"/>
    <n v="0.824221076923077"/>
    <x v="2"/>
    <s v="wearables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d v="2016-12-11T16:31:21"/>
    <b v="0"/>
    <n v="31"/>
    <b v="0"/>
    <n v="2.6866666666666667E-2"/>
    <x v="2"/>
    <s v="wearables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d v="2014-06-23T15:54:40"/>
    <b v="0"/>
    <n v="21"/>
    <b v="0"/>
    <n v="0.26600000000000001"/>
    <x v="2"/>
    <s v="wearables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d v="2016-10-25T17:26:27"/>
    <b v="0"/>
    <n v="37"/>
    <b v="0"/>
    <n v="0.30813400000000002"/>
    <x v="2"/>
    <s v="wearables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d v="2016-12-07T22:49:09"/>
    <b v="0"/>
    <n v="7"/>
    <b v="0"/>
    <n v="5.5800000000000002E-2"/>
    <x v="2"/>
    <s v="wearables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d v="2016-12-22T04:37:48"/>
    <b v="0"/>
    <n v="4"/>
    <b v="0"/>
    <n v="8.7454545454545458E-3"/>
    <x v="2"/>
    <s v="wearables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d v="2016-12-22T11:47:58"/>
    <b v="0"/>
    <n v="5"/>
    <b v="0"/>
    <n v="9.7699999999999992E-3"/>
    <x v="2"/>
    <s v="wearables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d v="2016-11-02T23:53:03"/>
    <b v="0"/>
    <n v="0"/>
    <b v="0"/>
    <n v="0"/>
    <x v="2"/>
    <s v="wearables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d v="2016-11-22T15:55:27"/>
    <b v="0"/>
    <n v="456"/>
    <b v="0"/>
    <n v="0.78927352941176465"/>
    <x v="2"/>
    <s v="wearables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d v="2014-07-15T13:56:40"/>
    <b v="0"/>
    <n v="369"/>
    <b v="0"/>
    <n v="0.22092500000000001"/>
    <x v="2"/>
    <s v="wearables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d v="2014-11-05T00:59:19"/>
    <b v="0"/>
    <n v="2"/>
    <b v="0"/>
    <n v="4.0666666666666663E-3"/>
    <x v="2"/>
    <s v="wearables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d v="2014-07-17T23:38:22"/>
    <b v="0"/>
    <n v="0"/>
    <b v="0"/>
    <n v="0"/>
    <x v="2"/>
    <s v="wearables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d v="2016-11-04T11:01:08"/>
    <b v="0"/>
    <n v="338"/>
    <b v="0"/>
    <n v="0.33790999999999999"/>
    <x v="2"/>
    <s v="wearables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d v="2016-01-15T16:20:32"/>
    <b v="0"/>
    <n v="4"/>
    <b v="0"/>
    <n v="2.1649484536082476E-3"/>
    <x v="2"/>
    <s v="wearables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d v="2016-05-06T12:42:12"/>
    <b v="0"/>
    <n v="1"/>
    <b v="0"/>
    <n v="7.9600000000000001E-3"/>
    <x v="2"/>
    <s v="wearables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d v="2016-12-30T18:54:42"/>
    <b v="0"/>
    <n v="28"/>
    <b v="0"/>
    <n v="0.14993333333333334"/>
    <x v="2"/>
    <s v="wearables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d v="2015-09-26T02:10:40"/>
    <b v="0"/>
    <n v="12"/>
    <b v="0"/>
    <n v="5.0509090909090906E-2"/>
    <x v="2"/>
    <s v="wearables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d v="2014-10-28T15:48:27"/>
    <b v="0"/>
    <n v="16"/>
    <b v="0"/>
    <n v="0.10214285714285715"/>
    <x v="2"/>
    <s v="wearables"/>
    <x v="9"/>
  </r>
  <r>
    <n v="717"/>
    <s v="cool air belt"/>
    <s v="Cool air flowing under clothing keeps you cool."/>
    <n v="100000"/>
    <n v="305"/>
    <x v="2"/>
    <s v="US"/>
    <s v="USD"/>
    <n v="1409949002"/>
    <n v="1407357002"/>
    <d v="2014-08-06T20:30:02"/>
    <b v="0"/>
    <n v="4"/>
    <b v="0"/>
    <n v="3.0500000000000002E-3"/>
    <x v="2"/>
    <s v="wearables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d v="2017-01-17T20:17:27"/>
    <b v="0"/>
    <n v="4"/>
    <b v="0"/>
    <n v="7.4999999999999997E-3"/>
    <x v="2"/>
    <s v="wearables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d v="2016-02-09T00:57:56"/>
    <b v="0"/>
    <n v="10"/>
    <b v="0"/>
    <n v="1.2933333333333333E-2"/>
    <x v="2"/>
    <s v="wearables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d v="2012-01-01T15:34:51"/>
    <b v="0"/>
    <n v="41"/>
    <b v="1"/>
    <n v="1.4394736842105262"/>
    <x v="3"/>
    <s v="nonfiction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d v="2014-06-17T13:43:27"/>
    <b v="0"/>
    <n v="119"/>
    <b v="1"/>
    <n v="1.2210975609756098"/>
    <x v="3"/>
    <s v="nonfiction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d v="2012-03-09T19:19:38"/>
    <b v="0"/>
    <n v="153"/>
    <b v="1"/>
    <n v="1.3202400000000001"/>
    <x v="3"/>
    <s v="nonfiction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d v="2015-06-29T19:35:49"/>
    <b v="0"/>
    <n v="100"/>
    <b v="1"/>
    <n v="1.0938000000000001"/>
    <x v="3"/>
    <s v="nonfiction"/>
    <x v="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d v="2011-05-31T15:19:23"/>
    <b v="0"/>
    <n v="143"/>
    <b v="1"/>
    <n v="1.0547157142857144"/>
    <x v="3"/>
    <s v="nonfiction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d v="2015-11-13T15:01:52"/>
    <b v="0"/>
    <n v="140"/>
    <b v="1"/>
    <n v="1.0035000000000001"/>
    <x v="3"/>
    <s v="nonfiction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d v="2013-03-13T01:01:27"/>
    <b v="0"/>
    <n v="35"/>
    <b v="1"/>
    <n v="1.014"/>
    <x v="3"/>
    <s v="nonfiction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d v="2012-12-04T00:29:09"/>
    <b v="0"/>
    <n v="149"/>
    <b v="1"/>
    <n v="1.5551428571428572"/>
    <x v="3"/>
    <s v="nonfiction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d v="2011-07-07T20:05:57"/>
    <b v="0"/>
    <n v="130"/>
    <b v="1"/>
    <n v="1.05566"/>
    <x v="3"/>
    <s v="nonfiction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d v="2012-07-21T04:27:41"/>
    <b v="0"/>
    <n v="120"/>
    <b v="1"/>
    <n v="1.3065"/>
    <x v="3"/>
    <s v="nonfiction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d v="2011-11-07T17:53:11"/>
    <b v="0"/>
    <n v="265"/>
    <b v="1"/>
    <n v="1.3219000000000001"/>
    <x v="3"/>
    <s v="nonfiction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d v="2011-12-02T19:05:47"/>
    <b v="0"/>
    <n v="71"/>
    <b v="1"/>
    <n v="1.26"/>
    <x v="3"/>
    <s v="nonfiction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d v="2013-07-31T10:11:01"/>
    <b v="0"/>
    <n v="13"/>
    <b v="1"/>
    <n v="1.6"/>
    <x v="3"/>
    <s v="nonfiction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d v="2013-11-20T10:04:52"/>
    <b v="0"/>
    <n v="169"/>
    <b v="1"/>
    <n v="1.2048000000000001"/>
    <x v="3"/>
    <s v="nonfiction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d v="2015-04-08T03:57:00"/>
    <b v="0"/>
    <n v="57"/>
    <b v="1"/>
    <n v="1.2552941176470589"/>
    <x v="3"/>
    <s v="nonfiction"/>
    <x v="6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d v="2014-11-03T00:42:26"/>
    <b v="0"/>
    <n v="229"/>
    <b v="1"/>
    <n v="1.1440638297872341"/>
    <x v="3"/>
    <s v="nonfiction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d v="2013-11-01T17:37:20"/>
    <b v="0"/>
    <n v="108"/>
    <b v="1"/>
    <n v="3.151388888888889"/>
    <x v="3"/>
    <s v="nonfiction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d v="2014-01-28T06:36:27"/>
    <b v="0"/>
    <n v="108"/>
    <b v="1"/>
    <n v="1.224"/>
    <x v="3"/>
    <s v="nonfiction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d v="2014-10-31T14:29:54"/>
    <b v="0"/>
    <n v="41"/>
    <b v="1"/>
    <n v="1.0673333333333332"/>
    <x v="3"/>
    <s v="nonfiction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d v="2014-07-09T12:03:49"/>
    <b v="0"/>
    <n v="139"/>
    <b v="1"/>
    <n v="1.5833333333333333"/>
    <x v="3"/>
    <s v="nonfiction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d v="2015-06-07T03:31:22"/>
    <b v="0"/>
    <n v="19"/>
    <b v="1"/>
    <n v="1.0740000000000001"/>
    <x v="3"/>
    <s v="nonfiction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d v="2013-05-07T15:33:26"/>
    <b v="0"/>
    <n v="94"/>
    <b v="1"/>
    <n v="1.0226"/>
    <x v="3"/>
    <s v="nonfiction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d v="2014-02-19T22:01:52"/>
    <b v="0"/>
    <n v="23"/>
    <b v="1"/>
    <n v="1.1071428571428572"/>
    <x v="3"/>
    <s v="nonfiction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d v="2012-03-22T17:01:25"/>
    <b v="0"/>
    <n v="15"/>
    <b v="1"/>
    <n v="1.48"/>
    <x v="3"/>
    <s v="nonfiction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d v="2012-11-13T22:58:23"/>
    <b v="0"/>
    <n v="62"/>
    <b v="1"/>
    <n v="1.0232000000000001"/>
    <x v="3"/>
    <s v="nonfiction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d v="2013-04-03T13:44:05"/>
    <b v="0"/>
    <n v="74"/>
    <b v="1"/>
    <n v="1.7909909909909909"/>
    <x v="3"/>
    <s v="nonfiction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d v="2012-09-05T01:01:49"/>
    <b v="0"/>
    <n v="97"/>
    <b v="1"/>
    <n v="1.1108135252761968"/>
    <x v="3"/>
    <s v="nonfiction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d v="2014-12-15T13:10:19"/>
    <b v="0"/>
    <n v="55"/>
    <b v="1"/>
    <n v="1.0004285714285714"/>
    <x v="3"/>
    <s v="nonfiction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d v="2014-07-11T20:19:26"/>
    <b v="0"/>
    <n v="44"/>
    <b v="1"/>
    <n v="1.0024999999999999"/>
    <x v="3"/>
    <s v="nonfiction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d v="2016-12-29T22:35:30"/>
    <b v="0"/>
    <n v="110"/>
    <b v="1"/>
    <n v="1.0556000000000001"/>
    <x v="3"/>
    <s v="nonfiction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d v="2013-01-25T21:04:32"/>
    <b v="0"/>
    <n v="59"/>
    <b v="1"/>
    <n v="1.0258775877587758"/>
    <x v="3"/>
    <s v="nonfiction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d v="2011-06-19T15:07:55"/>
    <b v="0"/>
    <n v="62"/>
    <b v="1"/>
    <n v="1.1850000000000001"/>
    <x v="3"/>
    <s v="nonfiction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d v="2016-09-26T10:06:57"/>
    <b v="0"/>
    <n v="105"/>
    <b v="1"/>
    <n v="1.117"/>
    <x v="3"/>
    <s v="nonfiction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d v="2015-01-15T14:09:51"/>
    <b v="0"/>
    <n v="26"/>
    <b v="1"/>
    <n v="1.28"/>
    <x v="3"/>
    <s v="nonfiction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d v="2012-12-06T17:58:41"/>
    <b v="0"/>
    <n v="49"/>
    <b v="1"/>
    <n v="1.0375000000000001"/>
    <x v="3"/>
    <s v="nonfiction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d v="2013-04-19T14:31:17"/>
    <b v="0"/>
    <n v="68"/>
    <b v="1"/>
    <n v="1.0190760000000001"/>
    <x v="3"/>
    <s v="nonfiction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d v="2011-02-16T18:24:19"/>
    <b v="0"/>
    <n v="22"/>
    <b v="1"/>
    <n v="1.177142857142857"/>
    <x v="3"/>
    <s v="nonfiction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d v="2012-11-22T01:18:34"/>
    <b v="0"/>
    <n v="18"/>
    <b v="1"/>
    <n v="2.38"/>
    <x v="3"/>
    <s v="nonfiction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d v="2010-09-08T20:04:28"/>
    <b v="0"/>
    <n v="19"/>
    <b v="1"/>
    <n v="1.02"/>
    <x v="3"/>
    <s v="nonfiction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d v="2014-05-30T07:55:39"/>
    <b v="0"/>
    <n v="99"/>
    <b v="1"/>
    <n v="1.0192000000000001"/>
    <x v="3"/>
    <s v="nonfiction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d v="2016-10-27T18:20:13"/>
    <b v="0"/>
    <n v="0"/>
    <b v="0"/>
    <n v="0"/>
    <x v="3"/>
    <s v="fiction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d v="2014-01-03T18:02:06"/>
    <b v="0"/>
    <n v="6"/>
    <b v="0"/>
    <n v="4.7E-2"/>
    <x v="3"/>
    <s v="fiction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d v="2016-11-16T20:36:10"/>
    <b v="0"/>
    <n v="0"/>
    <b v="0"/>
    <n v="0"/>
    <x v="3"/>
    <s v="fiction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d v="2013-07-16T10:43:28"/>
    <b v="0"/>
    <n v="1"/>
    <b v="0"/>
    <n v="1.1655011655011655E-3"/>
    <x v="3"/>
    <s v="fiction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d v="2015-08-11T04:09:21"/>
    <b v="0"/>
    <n v="0"/>
    <b v="0"/>
    <n v="0"/>
    <x v="3"/>
    <s v="fiction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d v="2014-09-19T13:01:24"/>
    <b v="0"/>
    <n v="44"/>
    <b v="0"/>
    <n v="0.36014285714285715"/>
    <x v="3"/>
    <s v="fiction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d v="2015-01-17T18:48:03"/>
    <b v="0"/>
    <n v="0"/>
    <b v="0"/>
    <n v="0"/>
    <x v="3"/>
    <s v="fiction"/>
    <x v="1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d v="2015-04-21T03:26:50"/>
    <b v="0"/>
    <n v="3"/>
    <b v="0"/>
    <n v="3.5400000000000001E-2"/>
    <x v="3"/>
    <s v="fiction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d v="2013-11-16T04:58:10"/>
    <b v="0"/>
    <n v="0"/>
    <b v="0"/>
    <n v="0"/>
    <x v="3"/>
    <s v="fiction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d v="2013-11-26T23:54:54"/>
    <b v="0"/>
    <n v="52"/>
    <b v="0"/>
    <n v="0.41399999999999998"/>
    <x v="3"/>
    <s v="fiction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d v="2013-01-15T23:59:29"/>
    <b v="0"/>
    <n v="0"/>
    <b v="0"/>
    <n v="0"/>
    <x v="3"/>
    <s v="fiction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d v="2015-12-11T19:46:42"/>
    <b v="0"/>
    <n v="1"/>
    <b v="0"/>
    <n v="2.631578947368421E-4"/>
    <x v="3"/>
    <s v="fiction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d v="2009-09-12T01:21:59"/>
    <b v="0"/>
    <n v="1"/>
    <b v="0"/>
    <n v="3.3333333333333333E-2"/>
    <x v="3"/>
    <s v="fiction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d v="2015-04-06T17:39:45"/>
    <b v="0"/>
    <n v="2"/>
    <b v="0"/>
    <n v="8.5129023676509714E-3"/>
    <x v="3"/>
    <s v="fiction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d v="2014-01-24T18:43:38"/>
    <b v="0"/>
    <n v="9"/>
    <b v="0"/>
    <n v="0.70199999999999996"/>
    <x v="3"/>
    <s v="fiction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d v="2011-11-16T01:26:35"/>
    <b v="0"/>
    <n v="5"/>
    <b v="0"/>
    <n v="1.7000000000000001E-2"/>
    <x v="3"/>
    <s v="fiction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d v="2015-09-03T16:27:25"/>
    <b v="0"/>
    <n v="57"/>
    <b v="0"/>
    <n v="0.51400000000000001"/>
    <x v="3"/>
    <s v="fiction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d v="2013-07-01T23:32:57"/>
    <b v="0"/>
    <n v="3"/>
    <b v="0"/>
    <n v="7.0000000000000001E-3"/>
    <x v="3"/>
    <s v="fiction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d v="2014-03-31T16:51:20"/>
    <b v="0"/>
    <n v="1"/>
    <b v="0"/>
    <n v="4.0000000000000001E-3"/>
    <x v="3"/>
    <s v="fiction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d v="2010-09-15T16:25:05"/>
    <b v="0"/>
    <n v="6"/>
    <b v="0"/>
    <n v="2.6666666666666668E-2"/>
    <x v="3"/>
    <s v="fiction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d v="2011-04-03T16:10:25"/>
    <b v="0"/>
    <n v="27"/>
    <b v="1"/>
    <n v="1.04"/>
    <x v="4"/>
    <s v="rock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d v="2013-05-09T00:01:14"/>
    <b v="0"/>
    <n v="25"/>
    <b v="1"/>
    <n v="1.3315375"/>
    <x v="4"/>
    <s v="rock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d v="2012-07-26T18:11:42"/>
    <b v="0"/>
    <n v="14"/>
    <b v="1"/>
    <n v="1"/>
    <x v="4"/>
    <s v="rock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d v="2012-03-19T18:34:09"/>
    <b v="0"/>
    <n v="35"/>
    <b v="1"/>
    <n v="1.4813333333333334"/>
    <x v="4"/>
    <s v="rock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d v="2014-02-05T03:35:19"/>
    <b v="0"/>
    <n v="10"/>
    <b v="1"/>
    <n v="1.0249999999999999"/>
    <x v="4"/>
    <s v="rock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d v="2013-01-29T14:15:15"/>
    <b v="0"/>
    <n v="29"/>
    <b v="1"/>
    <n v="1.8062799999999999"/>
    <x v="4"/>
    <s v="rock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d v="2012-03-15T01:20:34"/>
    <b v="0"/>
    <n v="44"/>
    <b v="1"/>
    <n v="1.4279999999999999"/>
    <x v="4"/>
    <s v="rock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d v="2013-10-02T15:03:46"/>
    <b v="0"/>
    <n v="17"/>
    <b v="1"/>
    <n v="1.1416666666666666"/>
    <x v="4"/>
    <s v="rock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d v="2012-05-30T00:09:48"/>
    <b v="0"/>
    <n v="34"/>
    <b v="1"/>
    <n v="2.03505"/>
    <x v="4"/>
    <s v="rock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d v="2013-01-03T04:28:00"/>
    <b v="0"/>
    <n v="14"/>
    <b v="1"/>
    <n v="1.0941176470588236"/>
    <x v="4"/>
    <s v="rock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d v="2013-01-02T01:08:59"/>
    <b v="0"/>
    <n v="156"/>
    <b v="1"/>
    <n v="1.443746"/>
    <x v="4"/>
    <s v="rock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d v="2013-10-10T18:44:06"/>
    <b v="0"/>
    <n v="128"/>
    <b v="1"/>
    <n v="1.0386666666666666"/>
    <x v="4"/>
    <s v="rock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d v="2013-10-08T20:58:03"/>
    <b v="0"/>
    <n v="60"/>
    <b v="1"/>
    <n v="1.0044440000000001"/>
    <x v="4"/>
    <s v="rock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d v="2013-06-17T17:47:24"/>
    <b v="0"/>
    <n v="32"/>
    <b v="1"/>
    <n v="1.0277927272727272"/>
    <x v="4"/>
    <s v="rock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d v="2011-07-12T02:45:37"/>
    <b v="0"/>
    <n v="53"/>
    <b v="1"/>
    <n v="1.0531250000000001"/>
    <x v="4"/>
    <s v="rock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d v="2012-02-24T14:42:46"/>
    <b v="0"/>
    <n v="184"/>
    <b v="1"/>
    <n v="1.1178571428571429"/>
    <x v="4"/>
    <s v="rock"/>
    <x v="2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d v="2013-08-16T21:11:25"/>
    <b v="0"/>
    <n v="90"/>
    <b v="1"/>
    <n v="1.0135000000000001"/>
    <x v="4"/>
    <s v="rock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d v="2012-03-28T23:51:28"/>
    <b v="0"/>
    <n v="71"/>
    <b v="1"/>
    <n v="1.0753333333333333"/>
    <x v="4"/>
    <s v="rock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d v="2014-08-31T14:09:47"/>
    <b v="0"/>
    <n v="87"/>
    <b v="1"/>
    <n v="1.1488571428571428"/>
    <x v="4"/>
    <s v="rock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d v="2012-03-28T16:00:46"/>
    <b v="0"/>
    <n v="28"/>
    <b v="1"/>
    <n v="1.0002"/>
    <x v="4"/>
    <s v="rock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d v="2014-08-12T10:24:14"/>
    <b v="0"/>
    <n v="56"/>
    <b v="1"/>
    <n v="1.5213333333333334"/>
    <x v="4"/>
    <s v="rock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d v="2011-06-01T19:05:20"/>
    <b v="0"/>
    <n v="51"/>
    <b v="1"/>
    <n v="1.1152149999999998"/>
    <x v="4"/>
    <s v="rock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d v="2012-08-02T00:32:04"/>
    <b v="0"/>
    <n v="75"/>
    <b v="1"/>
    <n v="1.0133333333333334"/>
    <x v="4"/>
    <s v="rock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d v="2011-05-02T22:47:58"/>
    <b v="0"/>
    <n v="38"/>
    <b v="1"/>
    <n v="1.232608695652174"/>
    <x v="4"/>
    <s v="rock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d v="2011-07-06T02:32:06"/>
    <b v="0"/>
    <n v="18"/>
    <b v="1"/>
    <n v="1"/>
    <x v="4"/>
    <s v="rock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d v="2011-05-27T19:45:12"/>
    <b v="0"/>
    <n v="54"/>
    <b v="1"/>
    <n v="1.05"/>
    <x v="4"/>
    <s v="rock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d v="2011-08-08T16:35:39"/>
    <b v="0"/>
    <n v="71"/>
    <b v="1"/>
    <n v="1.0443750000000001"/>
    <x v="4"/>
    <s v="rock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d v="2017-01-24T15:05:11"/>
    <b v="0"/>
    <n v="57"/>
    <b v="1"/>
    <n v="1.05125"/>
    <x v="4"/>
    <s v="rock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d v="2014-11-19T02:24:46"/>
    <b v="0"/>
    <n v="43"/>
    <b v="1"/>
    <n v="1"/>
    <x v="4"/>
    <s v="rock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d v="2013-12-20T20:00:30"/>
    <b v="0"/>
    <n v="52"/>
    <b v="1"/>
    <n v="1.03775"/>
    <x v="4"/>
    <s v="rock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d v="2012-08-02T01:21:02"/>
    <b v="0"/>
    <n v="27"/>
    <b v="1"/>
    <n v="1.05"/>
    <x v="4"/>
    <s v="rock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d v="2013-06-18T15:26:42"/>
    <b v="0"/>
    <n v="12"/>
    <b v="1"/>
    <n v="1.04"/>
    <x v="4"/>
    <s v="rock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d v="2013-01-08T00:25:52"/>
    <b v="0"/>
    <n v="33"/>
    <b v="1"/>
    <n v="1.5183333333333333"/>
    <x v="4"/>
    <s v="rock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d v="2012-06-20T23:02:45"/>
    <b v="0"/>
    <n v="96"/>
    <b v="1"/>
    <n v="1.59996"/>
    <x v="4"/>
    <s v="rock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d v="2011-05-16T17:50:01"/>
    <b v="0"/>
    <n v="28"/>
    <b v="1"/>
    <n v="1.2729999999999999"/>
    <x v="4"/>
    <s v="rock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d v="2014-10-02T22:01:43"/>
    <b v="0"/>
    <n v="43"/>
    <b v="1"/>
    <n v="1.07"/>
    <x v="4"/>
    <s v="rock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d v="2013-03-08T20:54:03"/>
    <b v="0"/>
    <n v="205"/>
    <b v="1"/>
    <n v="1.1512214285714286"/>
    <x v="4"/>
    <s v="rock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d v="2012-01-17T14:23:31"/>
    <b v="0"/>
    <n v="23"/>
    <b v="1"/>
    <n v="1.3711066666666665"/>
    <x v="4"/>
    <s v="rock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d v="2012-07-30T21:11:21"/>
    <b v="0"/>
    <n v="19"/>
    <b v="1"/>
    <n v="1.5571428571428572"/>
    <x v="4"/>
    <s v="rock"/>
    <x v="3"/>
  </r>
  <r>
    <n v="819"/>
    <s v="Winter Tour"/>
    <s v="We are touring the Southeast in support of our new EP"/>
    <n v="400"/>
    <n v="435"/>
    <x v="0"/>
    <s v="US"/>
    <s v="USD"/>
    <n v="1387601040"/>
    <n v="1386806254"/>
    <d v="2013-12-11T23:57:34"/>
    <b v="0"/>
    <n v="14"/>
    <b v="1"/>
    <n v="1.0874999999999999"/>
    <x v="4"/>
    <s v="rock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d v="2014-05-09T20:12:22"/>
    <b v="0"/>
    <n v="38"/>
    <b v="1"/>
    <n v="1.3405"/>
    <x v="4"/>
    <s v="rock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d v="2015-03-30T22:07:45"/>
    <b v="0"/>
    <n v="78"/>
    <b v="1"/>
    <n v="1"/>
    <x v="4"/>
    <s v="rock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d v="2012-09-05T22:44:10"/>
    <b v="0"/>
    <n v="69"/>
    <b v="1"/>
    <n v="1.1916666666666667"/>
    <x v="4"/>
    <s v="rock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d v="2015-02-20T23:20:52"/>
    <b v="0"/>
    <n v="33"/>
    <b v="1"/>
    <n v="1.7949999999999999"/>
    <x v="4"/>
    <s v="rock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d v="2010-03-13T05:48:38"/>
    <b v="0"/>
    <n v="54"/>
    <b v="1"/>
    <n v="1.3438124999999999"/>
    <x v="4"/>
    <s v="rock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d v="2012-10-04T07:21:24"/>
    <b v="0"/>
    <n v="99"/>
    <b v="1"/>
    <n v="1.0043200000000001"/>
    <x v="4"/>
    <s v="rock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d v="2012-03-05T00:55:30"/>
    <b v="0"/>
    <n v="49"/>
    <b v="1"/>
    <n v="1.0145454545454546"/>
    <x v="4"/>
    <s v="rock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d v="2012-01-19T11:21:47"/>
    <b v="0"/>
    <n v="11"/>
    <b v="1"/>
    <n v="1.0333333333333334"/>
    <x v="4"/>
    <s v="rock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d v="2012-06-13T01:13:02"/>
    <b v="0"/>
    <n v="38"/>
    <b v="1"/>
    <n v="1.07"/>
    <x v="4"/>
    <s v="rock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d v="2016-05-14T19:14:00"/>
    <b v="0"/>
    <n v="16"/>
    <b v="1"/>
    <n v="1.04"/>
    <x v="4"/>
    <s v="rock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d v="2013-02-20T12:37:05"/>
    <b v="0"/>
    <n v="32"/>
    <b v="1"/>
    <n v="1.0783333333333334"/>
    <x v="4"/>
    <s v="rock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d v="2012-03-28T15:31:34"/>
    <b v="0"/>
    <n v="20"/>
    <b v="1"/>
    <n v="2.3333333333333335"/>
    <x v="4"/>
    <s v="rock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d v="2011-11-22T16:12:15"/>
    <b v="0"/>
    <n v="154"/>
    <b v="1"/>
    <n v="1.0060706666666666"/>
    <x v="4"/>
    <s v="rock"/>
    <x v="4"/>
  </r>
  <r>
    <n v="833"/>
    <s v="Ragman Rolls"/>
    <s v="This is an American rock album."/>
    <n v="6000"/>
    <n v="6100"/>
    <x v="0"/>
    <s v="US"/>
    <s v="USD"/>
    <n v="1397941475"/>
    <n v="1395349475"/>
    <d v="2014-03-20T21:04:35"/>
    <b v="0"/>
    <n v="41"/>
    <b v="1"/>
    <n v="1.0166666666666666"/>
    <x v="4"/>
    <s v="rock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d v="2013-05-28T19:44:52"/>
    <b v="0"/>
    <n v="75"/>
    <b v="1"/>
    <n v="1.3101818181818181"/>
    <x v="4"/>
    <s v="rock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d v="2012-04-06T10:59:18"/>
    <b v="0"/>
    <n v="40"/>
    <b v="1"/>
    <n v="1.1725000000000001"/>
    <x v="4"/>
    <s v="rock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d v="2013-09-07T01:21:58"/>
    <b v="0"/>
    <n v="46"/>
    <b v="1"/>
    <n v="1.009304"/>
    <x v="4"/>
    <s v="rock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d v="2014-04-01T23:57:42"/>
    <b v="0"/>
    <n v="62"/>
    <b v="1"/>
    <n v="1.218"/>
    <x v="4"/>
    <s v="rock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d v="2011-12-18T21:33:05"/>
    <b v="0"/>
    <n v="61"/>
    <b v="1"/>
    <n v="1.454"/>
    <x v="4"/>
    <s v="rock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d v="2012-08-23T18:19:16"/>
    <b v="0"/>
    <n v="96"/>
    <b v="1"/>
    <n v="1.166166"/>
    <x v="4"/>
    <s v="rock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d v="2016-08-25T05:26:27"/>
    <b v="0"/>
    <n v="190"/>
    <b v="1"/>
    <n v="1.2041660000000001"/>
    <x v="4"/>
    <s v="metal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d v="2014-10-11T20:07:43"/>
    <b v="1"/>
    <n v="94"/>
    <b v="1"/>
    <n v="1.0132000000000001"/>
    <x v="4"/>
    <s v="metal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d v="2013-09-09T14:13:03"/>
    <b v="1"/>
    <n v="39"/>
    <b v="1"/>
    <n v="1.0431999999999999"/>
    <x v="4"/>
    <s v="metal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d v="2016-11-21T06:11:20"/>
    <b v="0"/>
    <n v="127"/>
    <b v="1"/>
    <n v="2.6713333333333331"/>
    <x v="4"/>
    <s v="metal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d v="2014-09-23T16:25:52"/>
    <b v="1"/>
    <n v="159"/>
    <b v="1"/>
    <n v="1.9413333333333334"/>
    <x v="4"/>
    <s v="metal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d v="2016-07-27T04:56:36"/>
    <b v="0"/>
    <n v="177"/>
    <b v="1"/>
    <n v="1.203802"/>
    <x v="4"/>
    <s v="metal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d v="2014-02-24T09:24:15"/>
    <b v="0"/>
    <n v="47"/>
    <b v="1"/>
    <n v="1.2200090909090908"/>
    <x v="4"/>
    <s v="metal"/>
    <x v="2"/>
  </r>
  <r>
    <n v="847"/>
    <s v="CENTROPYMUSIC"/>
    <s v="MUSIC WITH MEANING!  MUSIC THAT MATTERS!!!"/>
    <n v="10"/>
    <n v="10"/>
    <x v="0"/>
    <s v="US"/>
    <s v="USD"/>
    <n v="1436555376"/>
    <n v="1433963376"/>
    <d v="2015-06-10T19:09:36"/>
    <b v="0"/>
    <n v="1"/>
    <b v="1"/>
    <n v="1"/>
    <x v="4"/>
    <s v="metal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d v="2015-03-15T19:00:33"/>
    <b v="0"/>
    <n v="16"/>
    <b v="1"/>
    <n v="1"/>
    <x v="4"/>
    <s v="metal"/>
    <x v="7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d v="2015-02-16T03:34:24"/>
    <b v="0"/>
    <n v="115"/>
    <b v="1"/>
    <n v="1.1990000000000001"/>
    <x v="4"/>
    <s v="metal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d v="2016-03-23T19:51:57"/>
    <b v="0"/>
    <n v="133"/>
    <b v="1"/>
    <n v="1.55175"/>
    <x v="4"/>
    <s v="metal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d v="2016-06-01T21:07:33"/>
    <b v="0"/>
    <n v="70"/>
    <b v="1"/>
    <n v="1.3045"/>
    <x v="4"/>
    <s v="metal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d v="2016-10-13T19:19:55"/>
    <b v="0"/>
    <n v="62"/>
    <b v="1"/>
    <n v="1.0497142857142858"/>
    <x v="4"/>
    <s v="metal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d v="2015-01-17T19:58:29"/>
    <b v="0"/>
    <n v="10"/>
    <b v="1"/>
    <n v="1"/>
    <x v="4"/>
    <s v="metal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d v="2016-11-28T05:05:46"/>
    <b v="0"/>
    <n v="499"/>
    <b v="1"/>
    <n v="1.1822050359712231"/>
    <x v="4"/>
    <s v="metal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d v="2016-06-24T03:00:17"/>
    <b v="0"/>
    <n v="47"/>
    <b v="1"/>
    <n v="1.0344827586206897"/>
    <x v="4"/>
    <s v="metal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d v="2016-08-27T07:29:16"/>
    <b v="0"/>
    <n v="28"/>
    <b v="1"/>
    <n v="2.1800000000000002"/>
    <x v="4"/>
    <s v="metal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d v="2015-10-14T13:57:11"/>
    <b v="0"/>
    <n v="24"/>
    <b v="1"/>
    <n v="1"/>
    <x v="4"/>
    <s v="metal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d v="2015-03-16T17:53:38"/>
    <b v="0"/>
    <n v="76"/>
    <b v="1"/>
    <n v="1.4400583333333332"/>
    <x v="4"/>
    <s v="metal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d v="2015-05-04T19:41:08"/>
    <b v="0"/>
    <n v="98"/>
    <b v="1"/>
    <n v="1.0467500000000001"/>
    <x v="4"/>
    <s v="metal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d v="2013-10-23T11:35:13"/>
    <b v="0"/>
    <n v="48"/>
    <b v="0"/>
    <n v="0.18142857142857144"/>
    <x v="4"/>
    <s v="jazz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d v="2016-08-17T23:10:04"/>
    <b v="0"/>
    <n v="2"/>
    <b v="0"/>
    <n v="2.2444444444444444E-2"/>
    <x v="4"/>
    <s v="jazz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d v="2013-10-12T13:19:08"/>
    <b v="0"/>
    <n v="4"/>
    <b v="0"/>
    <n v="3.3999999999999998E-3"/>
    <x v="4"/>
    <s v="jazz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d v="2012-01-13T02:49:26"/>
    <b v="0"/>
    <n v="5"/>
    <b v="0"/>
    <n v="4.4999999999999998E-2"/>
    <x v="4"/>
    <s v="jazz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d v="2013-09-24T02:33:58"/>
    <b v="0"/>
    <n v="79"/>
    <b v="0"/>
    <n v="0.41538461538461541"/>
    <x v="4"/>
    <s v="jazz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d v="2012-11-17T18:33:17"/>
    <b v="0"/>
    <n v="2"/>
    <b v="0"/>
    <n v="2.0454545454545454E-2"/>
    <x v="4"/>
    <s v="jazz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d v="2015-01-21T15:18:38"/>
    <b v="0"/>
    <n v="11"/>
    <b v="0"/>
    <n v="0.18285714285714286"/>
    <x v="4"/>
    <s v="jazz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d v="2009-10-02T02:31:46"/>
    <b v="0"/>
    <n v="11"/>
    <b v="0"/>
    <n v="0.2402"/>
    <x v="4"/>
    <s v="jazz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d v="2013-12-08T00:39:58"/>
    <b v="0"/>
    <n v="1"/>
    <b v="0"/>
    <n v="1.1111111111111111E-3"/>
    <x v="4"/>
    <s v="jazz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d v="2013-03-09T20:17:37"/>
    <b v="0"/>
    <n v="3"/>
    <b v="0"/>
    <n v="0.11818181818181818"/>
    <x v="4"/>
    <s v="jazz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d v="2013-08-02T00:32:03"/>
    <b v="0"/>
    <n v="5"/>
    <b v="0"/>
    <n v="3.0999999999999999E-3"/>
    <x v="4"/>
    <s v="jazz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d v="2013-10-30T13:28:15"/>
    <b v="0"/>
    <n v="12"/>
    <b v="0"/>
    <n v="5.4166666666666669E-2"/>
    <x v="4"/>
    <s v="jazz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d v="2011-01-24T19:48:47"/>
    <b v="0"/>
    <n v="2"/>
    <b v="0"/>
    <n v="8.1250000000000003E-3"/>
    <x v="4"/>
    <s v="jazz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d v="2012-10-02T04:00:40"/>
    <b v="0"/>
    <n v="5"/>
    <b v="0"/>
    <n v="1.2857142857142857E-2"/>
    <x v="4"/>
    <s v="jazz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d v="2013-04-04T14:00:34"/>
    <b v="0"/>
    <n v="21"/>
    <b v="0"/>
    <n v="0.24333333333333335"/>
    <x v="4"/>
    <s v="jazz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d v="2015-09-01T17:22:11"/>
    <b v="0"/>
    <n v="0"/>
    <b v="0"/>
    <n v="0"/>
    <x v="4"/>
    <s v="jazz"/>
    <x v="8"/>
  </r>
  <r>
    <n v="876"/>
    <s v="Sound Of Dobells"/>
    <s v="What was the greatest record shop ever?  DOBELLS!"/>
    <n v="3152"/>
    <n v="1286"/>
    <x v="2"/>
    <s v="GB"/>
    <s v="GBP"/>
    <n v="1359978927"/>
    <n v="1357127727"/>
    <d v="2013-01-02T11:55:27"/>
    <b v="0"/>
    <n v="45"/>
    <b v="0"/>
    <n v="0.40799492385786801"/>
    <x v="4"/>
    <s v="jazz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d v="2013-11-19T18:56:00"/>
    <b v="0"/>
    <n v="29"/>
    <b v="0"/>
    <n v="0.67549999999999999"/>
    <x v="4"/>
    <s v="jazz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d v="2010-11-23T05:35:24"/>
    <b v="0"/>
    <n v="2"/>
    <b v="0"/>
    <n v="1.2999999999999999E-2"/>
    <x v="4"/>
    <s v="jazz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d v="2012-05-08T19:55:05"/>
    <b v="0"/>
    <n v="30"/>
    <b v="0"/>
    <n v="0.30666666666666664"/>
    <x v="4"/>
    <s v="jazz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d v="2012-09-27T07:42:18"/>
    <b v="0"/>
    <n v="8"/>
    <b v="0"/>
    <n v="2.9894179894179893E-2"/>
    <x v="4"/>
    <s v="indie rock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d v="2011-11-30T06:01:26"/>
    <b v="0"/>
    <n v="1"/>
    <b v="0"/>
    <n v="8.0000000000000002E-3"/>
    <x v="4"/>
    <s v="indie rock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d v="2011-08-04T20:39:10"/>
    <b v="0"/>
    <n v="14"/>
    <b v="0"/>
    <n v="0.20133333333333334"/>
    <x v="4"/>
    <s v="indie rock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d v="2016-01-02T22:27:15"/>
    <b v="0"/>
    <n v="24"/>
    <b v="0"/>
    <n v="0.4002"/>
    <x v="4"/>
    <s v="indie rock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d v="2012-03-13T19:15:46"/>
    <b v="0"/>
    <n v="2"/>
    <b v="0"/>
    <n v="0.01"/>
    <x v="4"/>
    <s v="indie rock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d v="2016-12-09T22:35:11"/>
    <b v="0"/>
    <n v="21"/>
    <b v="0"/>
    <n v="0.75"/>
    <x v="4"/>
    <s v="indie rock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d v="2016-08-21T20:53:33"/>
    <b v="0"/>
    <n v="7"/>
    <b v="0"/>
    <n v="0.41"/>
    <x v="4"/>
    <s v="indie rock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d v="2012-04-27T23:00:55"/>
    <b v="0"/>
    <n v="0"/>
    <b v="0"/>
    <n v="0"/>
    <x v="4"/>
    <s v="indie rock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d v="2011-07-27T18:04:45"/>
    <b v="0"/>
    <n v="4"/>
    <b v="0"/>
    <n v="7.1999999999999995E-2"/>
    <x v="4"/>
    <s v="indie rock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d v="2014-09-05T18:49:03"/>
    <b v="0"/>
    <n v="32"/>
    <b v="0"/>
    <n v="9.4412800000000005E-2"/>
    <x v="4"/>
    <s v="indie rock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d v="2013-10-22T16:46:19"/>
    <b v="0"/>
    <n v="4"/>
    <b v="0"/>
    <n v="4.1666666666666664E-2"/>
    <x v="4"/>
    <s v="indie rock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d v="2014-07-22T00:45:30"/>
    <b v="0"/>
    <n v="9"/>
    <b v="0"/>
    <n v="3.2500000000000001E-2"/>
    <x v="4"/>
    <s v="indie rock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d v="2010-05-06T04:48:03"/>
    <b v="0"/>
    <n v="17"/>
    <b v="0"/>
    <n v="0.40749999999999997"/>
    <x v="4"/>
    <s v="indie rock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d v="2015-03-02T21:32:43"/>
    <b v="0"/>
    <n v="5"/>
    <b v="0"/>
    <n v="0.1"/>
    <x v="4"/>
    <s v="indie rock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d v="2016-05-06T23:33:30"/>
    <b v="0"/>
    <n v="53"/>
    <b v="0"/>
    <n v="0.39169999999999999"/>
    <x v="4"/>
    <s v="indie rock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d v="2010-09-10T03:03:49"/>
    <b v="0"/>
    <n v="7"/>
    <b v="0"/>
    <n v="2.4375000000000001E-2"/>
    <x v="4"/>
    <s v="indie rock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d v="2015-08-02T20:57:06"/>
    <b v="0"/>
    <n v="72"/>
    <b v="0"/>
    <n v="0.4"/>
    <x v="4"/>
    <s v="indie rock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d v="2012-10-29T16:31:48"/>
    <b v="0"/>
    <n v="0"/>
    <b v="0"/>
    <n v="0"/>
    <x v="4"/>
    <s v="indie rock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d v="2011-12-01T18:11:50"/>
    <b v="0"/>
    <n v="2"/>
    <b v="0"/>
    <n v="2.8000000000000001E-2"/>
    <x v="4"/>
    <s v="indie rock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d v="2011-04-13T02:22:42"/>
    <b v="0"/>
    <n v="8"/>
    <b v="0"/>
    <n v="0.37333333333333335"/>
    <x v="4"/>
    <s v="indie rock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d v="2016-02-29T20:23:22"/>
    <b v="0"/>
    <n v="2"/>
    <b v="0"/>
    <n v="4.1999999999999997E-3"/>
    <x v="4"/>
    <s v="jazz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d v="2010-04-23T19:28:34"/>
    <b v="0"/>
    <n v="0"/>
    <b v="0"/>
    <n v="0"/>
    <x v="4"/>
    <s v="jazz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d v="2014-07-09T23:10:22"/>
    <b v="0"/>
    <n v="3"/>
    <b v="0"/>
    <n v="3.0000000000000001E-3"/>
    <x v="4"/>
    <s v="jazz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d v="2012-08-28T19:06:20"/>
    <b v="0"/>
    <n v="4"/>
    <b v="0"/>
    <n v="3.2000000000000001E-2"/>
    <x v="4"/>
    <s v="jazz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d v="2015-12-04T01:55:37"/>
    <b v="0"/>
    <n v="3"/>
    <b v="0"/>
    <n v="3.0200000000000001E-3"/>
    <x v="4"/>
    <s v="jazz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d v="2010-11-25T05:45:26"/>
    <b v="0"/>
    <n v="6"/>
    <b v="0"/>
    <n v="3.0153846153846153E-2"/>
    <x v="4"/>
    <s v="jazz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d v="2014-02-11T04:33:10"/>
    <b v="0"/>
    <n v="0"/>
    <b v="0"/>
    <n v="0"/>
    <x v="4"/>
    <s v="jazz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d v="2011-08-12T04:37:03"/>
    <b v="0"/>
    <n v="0"/>
    <b v="0"/>
    <n v="0"/>
    <x v="4"/>
    <s v="jazz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d v="2010-06-11T19:14:15"/>
    <b v="0"/>
    <n v="0"/>
    <b v="0"/>
    <n v="0"/>
    <x v="4"/>
    <s v="jazz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d v="2012-06-21T16:34:00"/>
    <b v="0"/>
    <n v="8"/>
    <b v="0"/>
    <n v="3.2500000000000001E-2"/>
    <x v="4"/>
    <s v="jazz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d v="2017-01-02T13:05:19"/>
    <b v="0"/>
    <n v="5"/>
    <b v="0"/>
    <n v="0.22363636363636363"/>
    <x v="4"/>
    <s v="jazz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d v="2014-01-03T00:07:25"/>
    <b v="0"/>
    <n v="0"/>
    <b v="0"/>
    <n v="0"/>
    <x v="4"/>
    <s v="jazz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d v="2012-10-12T02:37:27"/>
    <b v="0"/>
    <n v="2"/>
    <b v="0"/>
    <n v="8.5714285714285719E-3"/>
    <x v="4"/>
    <s v="jazz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d v="2012-04-05T03:20:19"/>
    <b v="0"/>
    <n v="24"/>
    <b v="0"/>
    <n v="6.6066666666666662E-2"/>
    <x v="4"/>
    <s v="jazz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d v="2012-07-26T18:19:07"/>
    <b v="0"/>
    <n v="0"/>
    <b v="0"/>
    <n v="0"/>
    <x v="4"/>
    <s v="jazz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d v="2012-01-29T16:18:34"/>
    <b v="0"/>
    <n v="9"/>
    <b v="0"/>
    <n v="5.7692307692307696E-2"/>
    <x v="4"/>
    <s v="jazz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d v="2010-09-13T20:28:54"/>
    <b v="0"/>
    <n v="0"/>
    <b v="0"/>
    <n v="0"/>
    <x v="4"/>
    <s v="jazz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d v="2014-06-12T22:38:50"/>
    <b v="0"/>
    <n v="1"/>
    <b v="0"/>
    <n v="6.0000000000000001E-3"/>
    <x v="4"/>
    <s v="jazz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d v="2014-11-01T21:59:21"/>
    <b v="0"/>
    <n v="10"/>
    <b v="0"/>
    <n v="5.0256410256410255E-2"/>
    <x v="4"/>
    <s v="jazz"/>
    <x v="4"/>
  </r>
  <r>
    <n v="919"/>
    <s v="Jazz CD:  Out of The Blue"/>
    <s v="Cool jazz with a New Orleans flavor."/>
    <n v="20000"/>
    <n v="100"/>
    <x v="2"/>
    <s v="US"/>
    <s v="USD"/>
    <n v="1355930645"/>
    <n v="1352906645"/>
    <d v="2012-11-14T15:24:05"/>
    <b v="0"/>
    <n v="1"/>
    <b v="0"/>
    <n v="5.0000000000000001E-3"/>
    <x v="4"/>
    <s v="jazz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d v="2013-10-15T16:07:02"/>
    <b v="0"/>
    <n v="0"/>
    <b v="0"/>
    <n v="0"/>
    <x v="4"/>
    <s v="jazz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d v="2011-10-31T04:06:16"/>
    <b v="0"/>
    <n v="20"/>
    <b v="0"/>
    <n v="0.309"/>
    <x v="4"/>
    <s v="jazz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d v="2014-08-27T12:43:13"/>
    <b v="0"/>
    <n v="30"/>
    <b v="0"/>
    <n v="0.21037037037037037"/>
    <x v="4"/>
    <s v="jazz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d v="2014-10-22T23:02:03"/>
    <b v="0"/>
    <n v="6"/>
    <b v="0"/>
    <n v="2.1999999999999999E-2"/>
    <x v="4"/>
    <s v="jazz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d v="2013-01-14T22:37:49"/>
    <b v="0"/>
    <n v="15"/>
    <b v="0"/>
    <n v="0.109"/>
    <x v="4"/>
    <s v="jazz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d v="2013-10-28T21:08:31"/>
    <b v="0"/>
    <n v="5"/>
    <b v="0"/>
    <n v="2.6666666666666668E-2"/>
    <x v="4"/>
    <s v="jazz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d v="2010-06-09T00:28:50"/>
    <b v="0"/>
    <n v="0"/>
    <b v="0"/>
    <n v="0"/>
    <x v="4"/>
    <s v="jazz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d v="2012-04-14T19:44:55"/>
    <b v="0"/>
    <n v="0"/>
    <b v="0"/>
    <n v="0"/>
    <x v="4"/>
    <s v="jazz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d v="2012-09-28T20:41:53"/>
    <b v="0"/>
    <n v="28"/>
    <b v="0"/>
    <n v="0.10862068965517241"/>
    <x v="4"/>
    <s v="jazz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d v="2012-03-10T05:42:49"/>
    <b v="0"/>
    <n v="0"/>
    <b v="0"/>
    <n v="0"/>
    <x v="4"/>
    <s v="jazz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d v="2010-05-14T21:58:26"/>
    <b v="0"/>
    <n v="5"/>
    <b v="0"/>
    <n v="0.38333333333333336"/>
    <x v="4"/>
    <s v="jazz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d v="2014-02-10T08:38:22"/>
    <b v="0"/>
    <n v="7"/>
    <b v="0"/>
    <n v="6.5500000000000003E-2"/>
    <x v="4"/>
    <s v="jazz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d v="2013-02-05T23:15:45"/>
    <b v="0"/>
    <n v="30"/>
    <b v="0"/>
    <n v="0.14536842105263159"/>
    <x v="4"/>
    <s v="jazz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d v="2014-03-13T04:03:29"/>
    <b v="0"/>
    <n v="2"/>
    <b v="0"/>
    <n v="0.06"/>
    <x v="4"/>
    <s v="jazz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d v="2014-04-04T17:41:24"/>
    <b v="0"/>
    <n v="30"/>
    <b v="0"/>
    <n v="0.30399999999999999"/>
    <x v="4"/>
    <s v="jazz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d v="2015-12-30T08:00:29"/>
    <b v="0"/>
    <n v="2"/>
    <b v="0"/>
    <n v="1.4285714285714285E-2"/>
    <x v="4"/>
    <s v="jazz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d v="2011-12-06T00:34:49"/>
    <b v="0"/>
    <n v="0"/>
    <b v="0"/>
    <n v="0"/>
    <x v="4"/>
    <s v="jazz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d v="2013-10-04T19:09:17"/>
    <b v="0"/>
    <n v="2"/>
    <b v="0"/>
    <n v="1.1428571428571429E-2"/>
    <x v="4"/>
    <s v="jazz"/>
    <x v="9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d v="2012-08-03T11:30:48"/>
    <b v="0"/>
    <n v="1"/>
    <b v="0"/>
    <n v="3.5714285714285713E-3"/>
    <x v="4"/>
    <s v="jazz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d v="2013-05-22T18:18:58"/>
    <b v="0"/>
    <n v="2"/>
    <b v="0"/>
    <n v="1.4545454545454545E-2"/>
    <x v="4"/>
    <s v="jazz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d v="2015-06-27T00:12:06"/>
    <b v="0"/>
    <n v="14"/>
    <b v="0"/>
    <n v="0.17155555555555554"/>
    <x v="2"/>
    <s v="wearables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d v="2017-01-11T02:19:05"/>
    <b v="0"/>
    <n v="31"/>
    <b v="0"/>
    <n v="2.3220000000000001E-2"/>
    <x v="2"/>
    <s v="wearables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d v="2016-01-13T20:14:20"/>
    <b v="0"/>
    <n v="16"/>
    <b v="0"/>
    <n v="8.9066666666666669E-2"/>
    <x v="2"/>
    <s v="wearables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d v="2016-10-30T16:01:45"/>
    <b v="0"/>
    <n v="12"/>
    <b v="0"/>
    <n v="9.633333333333334E-2"/>
    <x v="2"/>
    <s v="wearables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d v="2016-03-15T14:00:50"/>
    <b v="0"/>
    <n v="96"/>
    <b v="0"/>
    <n v="0.13325999999999999"/>
    <x v="2"/>
    <s v="wearables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d v="2016-12-28T20:57:06"/>
    <b v="0"/>
    <n v="16"/>
    <b v="0"/>
    <n v="2.4840000000000001E-2"/>
    <x v="2"/>
    <s v="wearables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d v="2016-08-10T18:00:48"/>
    <b v="0"/>
    <n v="5"/>
    <b v="0"/>
    <n v="1.9066666666666666E-2"/>
    <x v="2"/>
    <s v="wearables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d v="2016-05-01T18:45:06"/>
    <b v="0"/>
    <n v="0"/>
    <b v="0"/>
    <n v="0"/>
    <x v="2"/>
    <s v="wearables"/>
    <x v="5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d v="2016-02-11T19:52:44"/>
    <b v="0"/>
    <n v="8"/>
    <b v="0"/>
    <n v="0.12"/>
    <x v="2"/>
    <s v="wearables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d v="2015-12-23T01:02:56"/>
    <b v="0"/>
    <n v="7"/>
    <b v="0"/>
    <n v="1.3650000000000001E-2"/>
    <x v="2"/>
    <s v="wearables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d v="2015-12-18T18:01:01"/>
    <b v="0"/>
    <n v="24"/>
    <b v="0"/>
    <n v="0.28039999999999998"/>
    <x v="2"/>
    <s v="wearables"/>
    <x v="11"/>
  </r>
  <r>
    <n v="951"/>
    <s v="Smart Harness"/>
    <s v="Revolutionizing the way we walk our dogs!"/>
    <n v="50000"/>
    <n v="19195"/>
    <x v="2"/>
    <s v="US"/>
    <s v="USD"/>
    <n v="1465054872"/>
    <n v="1461166872"/>
    <d v="2016-04-20T15:41:12"/>
    <b v="0"/>
    <n v="121"/>
    <b v="0"/>
    <n v="0.38390000000000002"/>
    <x v="2"/>
    <s v="wearables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d v="2016-10-19T14:43:32"/>
    <b v="0"/>
    <n v="196"/>
    <b v="0"/>
    <n v="0.39942857142857141"/>
    <x v="2"/>
    <s v="wearables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d v="2014-12-26T03:56:39"/>
    <b v="0"/>
    <n v="5"/>
    <b v="0"/>
    <n v="8.3999999999999995E-3"/>
    <x v="2"/>
    <s v="wearables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d v="2015-07-09T20:00:39"/>
    <b v="0"/>
    <n v="73"/>
    <b v="0"/>
    <n v="0.43406666666666666"/>
    <x v="2"/>
    <s v="wearables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d v="2016-08-04T07:05:00"/>
    <b v="0"/>
    <n v="93"/>
    <b v="0"/>
    <n v="5.6613333333333335E-2"/>
    <x v="2"/>
    <s v="wearables"/>
    <x v="10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d v="2015-02-25T21:55:59"/>
    <b v="0"/>
    <n v="17"/>
    <b v="0"/>
    <n v="1.7219999999999999E-2"/>
    <x v="2"/>
    <s v="wearables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d v="2016-10-17T13:15:33"/>
    <b v="0"/>
    <n v="7"/>
    <b v="0"/>
    <n v="1.9416666666666665E-2"/>
    <x v="2"/>
    <s v="wearables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d v="2015-03-19T19:16:03"/>
    <b v="0"/>
    <n v="17"/>
    <b v="0"/>
    <n v="0.11328275684711328"/>
    <x v="2"/>
    <s v="wearables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d v="2014-12-20T04:11:05"/>
    <b v="0"/>
    <n v="171"/>
    <b v="0"/>
    <n v="0.3886"/>
    <x v="2"/>
    <s v="wearables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d v="2017-01-31T15:02:35"/>
    <b v="0"/>
    <n v="188"/>
    <b v="0"/>
    <n v="0.46100628930817611"/>
    <x v="2"/>
    <s v="wearables"/>
    <x v="1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d v="2017-01-05T16:38:55"/>
    <b v="0"/>
    <n v="110"/>
    <b v="0"/>
    <n v="0.42188421052631581"/>
    <x v="2"/>
    <s v="wearables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d v="2016-01-04T17:05:53"/>
    <b v="0"/>
    <n v="37"/>
    <b v="0"/>
    <n v="0.2848"/>
    <x v="2"/>
    <s v="wearables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d v="2016-09-12T15:15:19"/>
    <b v="0"/>
    <n v="9"/>
    <b v="0"/>
    <n v="1.0771428571428571E-2"/>
    <x v="2"/>
    <s v="wearables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d v="2015-07-23T15:05:19"/>
    <b v="0"/>
    <n v="29"/>
    <b v="0"/>
    <n v="7.9909090909090902E-3"/>
    <x v="2"/>
    <s v="wearables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d v="2016-09-24T00:24:06"/>
    <b v="0"/>
    <n v="6"/>
    <b v="0"/>
    <n v="1.192E-2"/>
    <x v="2"/>
    <s v="wearables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d v="2016-09-06T15:15:32"/>
    <b v="0"/>
    <n v="30"/>
    <b v="0"/>
    <n v="0.14799999999999999"/>
    <x v="2"/>
    <s v="wearables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d v="2016-02-22T06:06:14"/>
    <b v="0"/>
    <n v="81"/>
    <b v="0"/>
    <n v="0.17810000000000001"/>
    <x v="2"/>
    <s v="wearables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d v="2014-07-16T20:20:34"/>
    <b v="0"/>
    <n v="4"/>
    <b v="0"/>
    <n v="1.325E-2"/>
    <x v="2"/>
    <s v="wearables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d v="2017-01-07T07:16:47"/>
    <b v="0"/>
    <n v="11"/>
    <b v="0"/>
    <n v="0.46666666666666667"/>
    <x v="2"/>
    <s v="wearables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d v="2016-12-17T05:17:33"/>
    <b v="0"/>
    <n v="14"/>
    <b v="0"/>
    <n v="0.4592"/>
    <x v="2"/>
    <s v="wearables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d v="2015-04-17T17:01:00"/>
    <b v="0"/>
    <n v="5"/>
    <b v="0"/>
    <n v="2.2599999999999999E-3"/>
    <x v="2"/>
    <s v="wearables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d v="2014-08-05T20:46:38"/>
    <b v="0"/>
    <n v="45"/>
    <b v="0"/>
    <n v="0.34625"/>
    <x v="2"/>
    <s v="wearables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d v="2015-09-10T00:21:33"/>
    <b v="0"/>
    <n v="8"/>
    <b v="0"/>
    <n v="2.0549999999999999E-2"/>
    <x v="2"/>
    <s v="wearables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d v="2016-02-24T17:59:16"/>
    <b v="0"/>
    <n v="3"/>
    <b v="0"/>
    <n v="5.5999999999999999E-3"/>
    <x v="2"/>
    <s v="wearables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d v="2016-04-29T16:43:05"/>
    <b v="0"/>
    <n v="24"/>
    <b v="0"/>
    <n v="2.6069999999999999E-2"/>
    <x v="2"/>
    <s v="wearables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d v="2015-06-30T01:24:57"/>
    <b v="0"/>
    <n v="18"/>
    <b v="0"/>
    <n v="1.9259999999999999E-2"/>
    <x v="2"/>
    <s v="wearables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d v="2016-01-22T22:36:37"/>
    <b v="0"/>
    <n v="12"/>
    <b v="0"/>
    <n v="0.33666666666666667"/>
    <x v="2"/>
    <s v="wearables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d v="2016-01-26T07:25:01"/>
    <b v="0"/>
    <n v="123"/>
    <b v="0"/>
    <n v="0.5626326718299024"/>
    <x v="2"/>
    <s v="wearables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d v="2016-05-16T10:00:28"/>
    <b v="0"/>
    <n v="96"/>
    <b v="0"/>
    <n v="0.82817600000000002"/>
    <x v="2"/>
    <s v="wearables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d v="2014-10-16T21:42:02"/>
    <b v="0"/>
    <n v="31"/>
    <b v="0"/>
    <n v="0.14860000000000001"/>
    <x v="2"/>
    <s v="wearables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d v="2014-07-10T22:43:42"/>
    <b v="0"/>
    <n v="4"/>
    <b v="0"/>
    <n v="1.2375123751237513E-4"/>
    <x v="2"/>
    <s v="wearables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d v="2016-09-02T18:04:46"/>
    <b v="0"/>
    <n v="3"/>
    <b v="0"/>
    <n v="1.7142857142857143E-4"/>
    <x v="2"/>
    <s v="wearables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d v="2016-07-23T16:01:25"/>
    <b v="0"/>
    <n v="179"/>
    <b v="0"/>
    <n v="0.2950613611721471"/>
    <x v="2"/>
    <s v="wearables"/>
    <x v="3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d v="2015-02-26T02:46:48"/>
    <b v="0"/>
    <n v="3"/>
    <b v="0"/>
    <n v="1.06E-2"/>
    <x v="2"/>
    <s v="wearables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d v="2015-12-01T23:13:30"/>
    <b v="0"/>
    <n v="23"/>
    <b v="0"/>
    <n v="6.2933333333333327E-2"/>
    <x v="2"/>
    <s v="wearables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d v="2015-11-16T18:25:00"/>
    <b v="0"/>
    <n v="23"/>
    <b v="0"/>
    <n v="0.1275"/>
    <x v="2"/>
    <s v="wearables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d v="2014-05-14T07:04:10"/>
    <b v="0"/>
    <n v="41"/>
    <b v="0"/>
    <n v="0.13220000000000001"/>
    <x v="2"/>
    <s v="wearables"/>
    <x v="5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d v="2016-09-01T08:33:45"/>
    <b v="0"/>
    <n v="0"/>
    <b v="0"/>
    <n v="0"/>
    <x v="2"/>
    <s v="wearables"/>
    <x v="8"/>
  </r>
  <r>
    <n v="989"/>
    <s v="Power Rope"/>
    <s v="The most useful phone charger you will ever buy"/>
    <n v="10000"/>
    <n v="1677"/>
    <x v="2"/>
    <s v="US"/>
    <s v="USD"/>
    <n v="1475101495"/>
    <n v="1472509495"/>
    <d v="2016-08-29T22:24:55"/>
    <b v="0"/>
    <n v="32"/>
    <b v="0"/>
    <n v="0.16769999999999999"/>
    <x v="2"/>
    <s v="wearables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d v="2014-08-04T18:49:24"/>
    <b v="0"/>
    <n v="2"/>
    <b v="0"/>
    <n v="1.0399999999999999E-3"/>
    <x v="2"/>
    <s v="wearables"/>
    <x v="10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d v="2016-06-17T18:09:48"/>
    <b v="0"/>
    <n v="7"/>
    <b v="0"/>
    <n v="4.24E-2"/>
    <x v="2"/>
    <s v="wearables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d v="2016-03-08T22:11:59"/>
    <b v="0"/>
    <n v="4"/>
    <b v="0"/>
    <n v="4.6699999999999997E-3"/>
    <x v="2"/>
    <s v="wearables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d v="2016-10-09T23:09:28"/>
    <b v="0"/>
    <n v="196"/>
    <b v="0"/>
    <n v="0.25087142857142858"/>
    <x v="2"/>
    <s v="wearables"/>
    <x v="9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d v="2014-10-09T06:18:50"/>
    <b v="0"/>
    <n v="11"/>
    <b v="0"/>
    <n v="2.3345000000000001E-2"/>
    <x v="2"/>
    <s v="wearables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d v="2014-11-04T22:34:40"/>
    <b v="0"/>
    <n v="9"/>
    <b v="0"/>
    <n v="7.2599999999999998E-2"/>
    <x v="2"/>
    <s v="wearables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d v="2014-06-27T20:47:40"/>
    <b v="0"/>
    <n v="5"/>
    <b v="0"/>
    <n v="1.6250000000000001E-2"/>
    <x v="2"/>
    <s v="wearables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d v="2014-10-29T02:28:17"/>
    <b v="0"/>
    <n v="8"/>
    <b v="0"/>
    <n v="1.2999999999999999E-2"/>
    <x v="2"/>
    <s v="wearables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d v="2015-10-05T04:03:21"/>
    <b v="0"/>
    <n v="229"/>
    <b v="0"/>
    <n v="0.58558333333333334"/>
    <x v="2"/>
    <s v="wearables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d v="2014-10-14T07:11:30"/>
    <b v="0"/>
    <n v="40"/>
    <b v="0"/>
    <n v="7.7886666666666673E-2"/>
    <x v="2"/>
    <s v="wearables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d v="2017-01-14T01:26:00"/>
    <b v="0"/>
    <n v="6"/>
    <b v="0"/>
    <n v="2.2157147647256063E-2"/>
    <x v="2"/>
    <s v="wearables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d v="2016-12-16T17:16:53"/>
    <b v="0"/>
    <n v="4"/>
    <b v="0"/>
    <n v="1.04"/>
    <x v="2"/>
    <s v="wearables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d v="2015-11-17T16:25:14"/>
    <b v="0"/>
    <n v="22"/>
    <b v="0"/>
    <n v="0.29602960296029601"/>
    <x v="2"/>
    <s v="wearables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d v="2017-02-14T17:01:01"/>
    <b v="0"/>
    <n v="15"/>
    <b v="0"/>
    <n v="0.16055"/>
    <x v="2"/>
    <s v="wearables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d v="2016-01-19T17:00:27"/>
    <b v="0"/>
    <n v="95"/>
    <b v="0"/>
    <n v="0.82208000000000003"/>
    <x v="2"/>
    <s v="wearables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d v="2015-09-29T14:59:43"/>
    <b v="0"/>
    <n v="161"/>
    <b v="0"/>
    <n v="0.75051000000000001"/>
    <x v="2"/>
    <s v="wearables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d v="2014-12-04T00:57:52"/>
    <b v="0"/>
    <n v="8"/>
    <b v="0"/>
    <n v="5.8500000000000003E-2"/>
    <x v="2"/>
    <s v="wearables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d v="2016-11-02T14:00:23"/>
    <b v="0"/>
    <n v="76"/>
    <b v="0"/>
    <n v="0.44319999999999998"/>
    <x v="2"/>
    <s v="wearables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d v="2016-11-28T19:25:15"/>
    <b v="0"/>
    <n v="1"/>
    <b v="0"/>
    <n v="2.6737967914438501E-3"/>
    <x v="2"/>
    <s v="wearables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d v="2016-05-20T14:30:46"/>
    <b v="0"/>
    <n v="101"/>
    <b v="0"/>
    <n v="0.1313"/>
    <x v="2"/>
    <s v="wearables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d v="2016-07-10T19:54:22"/>
    <b v="0"/>
    <n v="4"/>
    <b v="0"/>
    <n v="1.9088937093275488E-3"/>
    <x v="2"/>
    <s v="wearables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d v="2014-11-03T21:33:15"/>
    <b v="0"/>
    <n v="1"/>
    <b v="0"/>
    <n v="3.7499999999999999E-3"/>
    <x v="2"/>
    <s v="wearables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d v="2016-12-10T10:34:12"/>
    <b v="0"/>
    <n v="775"/>
    <b v="0"/>
    <n v="215.35021"/>
    <x v="2"/>
    <s v="wearables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d v="2015-12-01T20:00:56"/>
    <b v="0"/>
    <n v="90"/>
    <b v="0"/>
    <n v="0.34527999999999998"/>
    <x v="2"/>
    <s v="wearables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d v="2014-11-12T00:03:35"/>
    <b v="0"/>
    <n v="16"/>
    <b v="0"/>
    <n v="0.30599999999999999"/>
    <x v="2"/>
    <s v="wearables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d v="2015-10-26T21:04:55"/>
    <b v="0"/>
    <n v="6"/>
    <b v="0"/>
    <n v="2.6666666666666668E-2"/>
    <x v="2"/>
    <s v="wearables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d v="2016-02-22T02:34:16"/>
    <b v="0"/>
    <n v="38"/>
    <b v="0"/>
    <n v="2.8420000000000001E-2"/>
    <x v="2"/>
    <s v="wearables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d v="2015-10-12T16:12:15"/>
    <b v="0"/>
    <n v="355"/>
    <b v="0"/>
    <n v="0.22878799999999999"/>
    <x v="2"/>
    <s v="wearables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d v="2016-06-14T11:48:53"/>
    <b v="0"/>
    <n v="7"/>
    <b v="0"/>
    <n v="3.1050000000000001E-2"/>
    <x v="2"/>
    <s v="wearables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d v="2015-01-05T23:22:29"/>
    <b v="0"/>
    <n v="400"/>
    <b v="0"/>
    <n v="0.47333333333333333"/>
    <x v="2"/>
    <s v="wearables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d v="2015-05-03T01:40:09"/>
    <b v="0"/>
    <n v="30"/>
    <b v="1"/>
    <n v="2.0554838709677421"/>
    <x v="4"/>
    <s v="electronic music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d v="2015-09-24T06:02:51"/>
    <b v="1"/>
    <n v="478"/>
    <b v="1"/>
    <n v="3.5180366666666667"/>
    <x v="4"/>
    <s v="electronic music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d v="2015-04-17T15:31:17"/>
    <b v="1"/>
    <n v="74"/>
    <b v="1"/>
    <n v="1.149"/>
    <x v="4"/>
    <s v="electronic music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d v="2015-05-21T22:04:21"/>
    <b v="0"/>
    <n v="131"/>
    <b v="1"/>
    <n v="2.3715000000000002"/>
    <x v="4"/>
    <s v="electronic music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d v="2016-01-01T13:56:03"/>
    <b v="1"/>
    <n v="61"/>
    <b v="1"/>
    <n v="1.1863774999999999"/>
    <x v="4"/>
    <s v="electronic music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d v="2015-02-14T20:00:37"/>
    <b v="1"/>
    <n v="1071"/>
    <b v="1"/>
    <n v="1.099283142857143"/>
    <x v="4"/>
    <s v="electronic music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d v="2016-02-26T09:46:56"/>
    <b v="1"/>
    <n v="122"/>
    <b v="1"/>
    <n v="1.0000828571428571"/>
    <x v="4"/>
    <s v="electronic music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d v="2014-09-23T00:49:07"/>
    <b v="1"/>
    <n v="111"/>
    <b v="1"/>
    <n v="1.0309292094387414"/>
    <x v="4"/>
    <s v="electronic music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d v="2017-01-20T15:03:25"/>
    <b v="1"/>
    <n v="255"/>
    <b v="1"/>
    <n v="1.1727000000000001"/>
    <x v="4"/>
    <s v="electronic music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d v="2015-02-09T17:05:07"/>
    <b v="0"/>
    <n v="141"/>
    <b v="1"/>
    <n v="1.1175999999999999"/>
    <x v="4"/>
    <s v="electronic music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d v="2016-08-29T11:35:49"/>
    <b v="0"/>
    <n v="159"/>
    <b v="1"/>
    <n v="3.4209999999999998"/>
    <x v="4"/>
    <s v="electronic music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d v="2015-11-16T18:20:10"/>
    <b v="0"/>
    <n v="99"/>
    <b v="1"/>
    <n v="1.0740000000000001"/>
    <x v="4"/>
    <s v="electronic music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d v="2016-05-24T16:00:25"/>
    <b v="0"/>
    <n v="96"/>
    <b v="1"/>
    <n v="1.0849703703703704"/>
    <x v="4"/>
    <s v="electronic music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d v="2016-11-14T17:34:40"/>
    <b v="0"/>
    <n v="27"/>
    <b v="1"/>
    <n v="1.0286144578313252"/>
    <x v="4"/>
    <s v="electronic music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d v="2016-07-04T04:00:04"/>
    <b v="0"/>
    <n v="166"/>
    <b v="1"/>
    <n v="1.3000180000000001"/>
    <x v="4"/>
    <s v="electronic music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d v="2015-01-12T15:23:40"/>
    <b v="0"/>
    <n v="76"/>
    <b v="1"/>
    <n v="1.0765217391304347"/>
    <x v="4"/>
    <s v="electronic music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d v="2012-12-06T10:46:30"/>
    <b v="0"/>
    <n v="211"/>
    <b v="1"/>
    <n v="1.1236044444444444"/>
    <x v="4"/>
    <s v="electronic music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d v="2015-04-25T19:44:22"/>
    <b v="0"/>
    <n v="21"/>
    <b v="1"/>
    <n v="1.0209999999999999"/>
    <x v="4"/>
    <s v="electronic music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d v="2016-02-18T05:33:43"/>
    <b v="0"/>
    <n v="61"/>
    <b v="1"/>
    <n v="1.4533333333333334"/>
    <x v="4"/>
    <s v="electronic music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d v="2016-11-18T02:37:26"/>
    <b v="0"/>
    <n v="30"/>
    <b v="1"/>
    <n v="1.282"/>
    <x v="4"/>
    <s v="electronic music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d v="2016-07-28T17:00:09"/>
    <b v="0"/>
    <n v="1"/>
    <b v="0"/>
    <n v="2.9411764705882353E-3"/>
    <x v="5"/>
    <s v="audio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d v="2014-07-11T01:26:32"/>
    <b v="0"/>
    <n v="0"/>
    <b v="0"/>
    <n v="0"/>
    <x v="5"/>
    <s v="audio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d v="2014-07-31T16:42:28"/>
    <b v="0"/>
    <n v="1"/>
    <b v="0"/>
    <n v="1.5384615384615385E-2"/>
    <x v="5"/>
    <s v="audio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d v="2015-04-20T06:04:15"/>
    <b v="0"/>
    <n v="292"/>
    <b v="0"/>
    <n v="8.5370000000000001E-2"/>
    <x v="5"/>
    <s v="audio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d v="2015-01-07T22:13:21"/>
    <b v="0"/>
    <n v="2"/>
    <b v="0"/>
    <n v="8.571428571428571E-4"/>
    <x v="5"/>
    <s v="audio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d v="2014-07-24T20:59:10"/>
    <b v="0"/>
    <n v="8"/>
    <b v="0"/>
    <n v="2.6599999999999999E-2"/>
    <x v="5"/>
    <s v="audio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d v="2015-11-11T20:26:00"/>
    <b v="0"/>
    <n v="0"/>
    <b v="0"/>
    <n v="0"/>
    <x v="5"/>
    <s v="audio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d v="2014-10-06T19:38:35"/>
    <b v="0"/>
    <n v="1"/>
    <b v="0"/>
    <n v="5.0000000000000001E-4"/>
    <x v="5"/>
    <s v="audio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d v="2016-08-16T01:16:29"/>
    <b v="0"/>
    <n v="4"/>
    <b v="0"/>
    <n v="1.4133333333333333E-2"/>
    <x v="5"/>
    <s v="audio"/>
    <x v="10"/>
  </r>
  <r>
    <n v="1049"/>
    <s v="J1 (Canceled)"/>
    <s v="------"/>
    <n v="12000"/>
    <n v="0"/>
    <x v="1"/>
    <s v="US"/>
    <s v="USD"/>
    <n v="1455272445"/>
    <n v="1452680445"/>
    <d v="2016-01-13T10:20:45"/>
    <b v="0"/>
    <n v="0"/>
    <b v="0"/>
    <n v="0"/>
    <x v="5"/>
    <s v="audio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d v="2015-08-15T19:07:57"/>
    <b v="0"/>
    <n v="0"/>
    <b v="0"/>
    <n v="0"/>
    <x v="5"/>
    <s v="audio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d v="2014-07-30T00:20:25"/>
    <b v="0"/>
    <n v="0"/>
    <b v="0"/>
    <n v="0"/>
    <x v="5"/>
    <s v="audio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d v="2016-04-23T19:08:15"/>
    <b v="0"/>
    <n v="0"/>
    <b v="0"/>
    <n v="0"/>
    <x v="5"/>
    <s v="audio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d v="2017-02-09T04:08:52"/>
    <b v="0"/>
    <n v="1"/>
    <b v="0"/>
    <n v="0.01"/>
    <x v="5"/>
    <s v="audio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d v="2014-07-11T20:26:39"/>
    <b v="0"/>
    <n v="0"/>
    <b v="0"/>
    <n v="0"/>
    <x v="5"/>
    <s v="audio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d v="2016-02-06T23:49:05"/>
    <b v="0"/>
    <n v="0"/>
    <b v="0"/>
    <n v="0"/>
    <x v="5"/>
    <s v="audio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d v="2015-02-23T17:16:17"/>
    <b v="0"/>
    <n v="0"/>
    <b v="0"/>
    <n v="0"/>
    <x v="5"/>
    <s v="audio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d v="2016-11-04T20:54:43"/>
    <b v="0"/>
    <n v="0"/>
    <b v="0"/>
    <n v="0"/>
    <x v="5"/>
    <s v="audio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d v="2015-02-12T21:37:23"/>
    <b v="0"/>
    <n v="0"/>
    <b v="0"/>
    <n v="0"/>
    <x v="5"/>
    <s v="audio"/>
    <x v="2"/>
  </r>
  <r>
    <n v="1059"/>
    <s v="Voice Over Artist (Canceled)"/>
    <s v="Turning myself into a vocal artist."/>
    <n v="1100"/>
    <n v="0"/>
    <x v="1"/>
    <s v="US"/>
    <s v="USD"/>
    <n v="1426269456"/>
    <n v="1423681056"/>
    <d v="2015-02-11T18:57:36"/>
    <b v="0"/>
    <n v="0"/>
    <b v="0"/>
    <n v="0"/>
    <x v="5"/>
    <s v="audio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d v="2015-03-16T21:54:53"/>
    <b v="0"/>
    <n v="1"/>
    <b v="0"/>
    <n v="0.01"/>
    <x v="5"/>
    <s v="audio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d v="2016-03-03T06:38:28"/>
    <b v="0"/>
    <n v="0"/>
    <b v="0"/>
    <n v="0"/>
    <x v="5"/>
    <s v="audio"/>
    <x v="7"/>
  </r>
  <r>
    <n v="1062"/>
    <s v="RETURNING AT A LATER DATE"/>
    <s v="SEE US ON PATREON www.badgirlartwork.com"/>
    <n v="199"/>
    <n v="190"/>
    <x v="1"/>
    <s v="US"/>
    <s v="USD"/>
    <n v="1468351341"/>
    <n v="1467746541"/>
    <d v="2016-07-05T19:22:21"/>
    <b v="0"/>
    <n v="4"/>
    <b v="0"/>
    <n v="0.95477386934673369"/>
    <x v="5"/>
    <s v="audio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d v="2016-08-01T00:44:22"/>
    <b v="0"/>
    <n v="0"/>
    <b v="0"/>
    <n v="0"/>
    <x v="5"/>
    <s v="audio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d v="2013-05-23T05:28:23"/>
    <b v="0"/>
    <n v="123"/>
    <b v="0"/>
    <n v="8.9744444444444446E-2"/>
    <x v="6"/>
    <s v="video games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d v="2014-01-22T09:08:42"/>
    <b v="0"/>
    <n v="5"/>
    <b v="0"/>
    <n v="2.7E-2"/>
    <x v="6"/>
    <s v="video games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d v="2013-06-20T23:06:22"/>
    <b v="0"/>
    <n v="148"/>
    <b v="0"/>
    <n v="3.3673333333333333E-2"/>
    <x v="6"/>
    <s v="video games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d v="2013-11-21T20:32:11"/>
    <b v="0"/>
    <n v="10"/>
    <b v="0"/>
    <n v="0.26"/>
    <x v="6"/>
    <s v="video games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d v="2016-03-11T08:54:24"/>
    <b v="0"/>
    <n v="4"/>
    <b v="0"/>
    <n v="1.5E-3"/>
    <x v="6"/>
    <s v="video games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d v="2013-10-25T05:30:59"/>
    <b v="0"/>
    <n v="21"/>
    <b v="0"/>
    <n v="0.38636363636363635"/>
    <x v="6"/>
    <s v="video games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d v="2012-09-11T00:17:02"/>
    <b v="0"/>
    <n v="2"/>
    <b v="0"/>
    <n v="7.0000000000000001E-3"/>
    <x v="6"/>
    <s v="video games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d v="2015-10-18T18:04:53"/>
    <b v="0"/>
    <n v="0"/>
    <b v="0"/>
    <n v="0"/>
    <x v="6"/>
    <s v="video games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d v="2014-01-06T19:58:17"/>
    <b v="0"/>
    <n v="4"/>
    <b v="0"/>
    <n v="6.8000000000000005E-4"/>
    <x v="6"/>
    <s v="video games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d v="2011-09-16T23:09:01"/>
    <b v="0"/>
    <n v="1"/>
    <b v="0"/>
    <n v="1.3333333333333334E-2"/>
    <x v="6"/>
    <s v="video games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d v="2013-12-05T04:09:05"/>
    <b v="0"/>
    <n v="30"/>
    <b v="0"/>
    <n v="6.3092592592592589E-2"/>
    <x v="6"/>
    <s v="video games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d v="2012-04-06T21:41:56"/>
    <b v="0"/>
    <n v="3"/>
    <b v="0"/>
    <n v="4.4999999999999998E-2"/>
    <x v="6"/>
    <s v="video games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d v="2014-07-18T09:04:10"/>
    <b v="0"/>
    <n v="975"/>
    <b v="0"/>
    <n v="0.62765333333333329"/>
    <x v="6"/>
    <s v="video games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d v="2015-12-15T04:00:11"/>
    <b v="0"/>
    <n v="167"/>
    <b v="0"/>
    <n v="0.29376000000000002"/>
    <x v="6"/>
    <s v="video games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d v="2011-06-07T04:42:01"/>
    <b v="0"/>
    <n v="5"/>
    <b v="0"/>
    <n v="7.4999999999999997E-2"/>
    <x v="6"/>
    <s v="video games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d v="2016-04-19T13:35:36"/>
    <b v="0"/>
    <n v="18"/>
    <b v="0"/>
    <n v="2.6076923076923077E-2"/>
    <x v="6"/>
    <s v="video games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d v="2014-04-11T03:18:53"/>
    <b v="0"/>
    <n v="98"/>
    <b v="0"/>
    <n v="9.1050000000000006E-2"/>
    <x v="6"/>
    <s v="video games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d v="2014-12-29T22:14:52"/>
    <b v="0"/>
    <n v="4"/>
    <b v="0"/>
    <n v="1.7647058823529413E-4"/>
    <x v="6"/>
    <s v="video games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d v="2012-07-11T21:44:48"/>
    <b v="0"/>
    <n v="3"/>
    <b v="0"/>
    <n v="5.5999999999999999E-3"/>
    <x v="6"/>
    <s v="video games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d v="2014-06-03T15:49:43"/>
    <b v="0"/>
    <n v="1"/>
    <b v="0"/>
    <n v="8.2000000000000007E-3"/>
    <x v="6"/>
    <s v="video games"/>
    <x v="0"/>
  </r>
  <r>
    <n v="1084"/>
    <s v="My own channel"/>
    <s v="I want to start my own channel for gaming"/>
    <n v="550"/>
    <n v="0"/>
    <x v="2"/>
    <s v="US"/>
    <s v="USD"/>
    <n v="1407534804"/>
    <n v="1404942804"/>
    <d v="2014-07-09T21:53:24"/>
    <b v="0"/>
    <n v="0"/>
    <b v="0"/>
    <n v="0"/>
    <x v="6"/>
    <s v="video games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d v="2016-02-13T16:06:15"/>
    <b v="0"/>
    <n v="9"/>
    <b v="0"/>
    <n v="3.4200000000000001E-2"/>
    <x v="6"/>
    <s v="video games"/>
    <x v="2"/>
  </r>
  <r>
    <n v="1086"/>
    <s v="Cyber Universe Online"/>
    <s v="Humanity's future in the Galaxy"/>
    <n v="18000"/>
    <n v="15"/>
    <x v="2"/>
    <s v="US"/>
    <s v="USD"/>
    <n v="1408913291"/>
    <n v="1406321291"/>
    <d v="2014-07-25T20:48:11"/>
    <b v="0"/>
    <n v="2"/>
    <b v="0"/>
    <n v="8.3333333333333339E-4"/>
    <x v="6"/>
    <s v="video games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d v="2014-05-16T17:08:07"/>
    <b v="0"/>
    <n v="0"/>
    <b v="0"/>
    <n v="0"/>
    <x v="6"/>
    <s v="video games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d v="2014-03-25T19:11:07"/>
    <b v="0"/>
    <n v="147"/>
    <b v="0"/>
    <n v="0.14182977777777778"/>
    <x v="6"/>
    <s v="video games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d v="2015-05-27T04:32:55"/>
    <b v="0"/>
    <n v="49"/>
    <b v="0"/>
    <n v="7.8266666666666665E-2"/>
    <x v="6"/>
    <s v="video games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d v="2015-04-29T04:27:33"/>
    <b v="0"/>
    <n v="1"/>
    <b v="0"/>
    <n v="3.8464497269020693E-4"/>
    <x v="6"/>
    <s v="video games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d v="2016-03-11T19:41:12"/>
    <b v="0"/>
    <n v="2"/>
    <b v="0"/>
    <n v="0.125"/>
    <x v="6"/>
    <s v="video games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d v="2012-12-07T00:37:18"/>
    <b v="0"/>
    <n v="7"/>
    <b v="0"/>
    <n v="1.0500000000000001E-2"/>
    <x v="6"/>
    <s v="video games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d v="2016-01-27T23:22:17"/>
    <b v="0"/>
    <n v="4"/>
    <b v="0"/>
    <n v="0.14083333333333334"/>
    <x v="6"/>
    <s v="video games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d v="2011-09-09T17:07:13"/>
    <b v="0"/>
    <n v="27"/>
    <b v="0"/>
    <n v="0.18300055555555556"/>
    <x v="6"/>
    <s v="video games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d v="2013-07-31T12:53:40"/>
    <b v="0"/>
    <n v="94"/>
    <b v="0"/>
    <n v="5.0347999999999997E-2"/>
    <x v="6"/>
    <s v="video games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d v="2014-09-03T12:25:54"/>
    <b v="0"/>
    <n v="29"/>
    <b v="0"/>
    <n v="0.17933333333333334"/>
    <x v="6"/>
    <s v="video games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d v="2014-01-21T19:01:17"/>
    <b v="0"/>
    <n v="7"/>
    <b v="0"/>
    <n v="4.6999999999999999E-4"/>
    <x v="6"/>
    <s v="video games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d v="2014-03-14T18:18:15"/>
    <b v="0"/>
    <n v="22"/>
    <b v="0"/>
    <n v="7.2120000000000004E-2"/>
    <x v="6"/>
    <s v="video games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d v="2015-04-13T20:04:28"/>
    <b v="0"/>
    <n v="1"/>
    <b v="0"/>
    <n v="5.0000000000000001E-3"/>
    <x v="6"/>
    <s v="video games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d v="2016-01-15T02:39:31"/>
    <b v="0"/>
    <n v="10"/>
    <b v="0"/>
    <n v="2.5000000000000001E-2"/>
    <x v="6"/>
    <s v="video games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d v="2016-06-17T18:32:18"/>
    <b v="0"/>
    <n v="6"/>
    <b v="0"/>
    <n v="4.0999999999999999E-4"/>
    <x v="6"/>
    <s v="video games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d v="2013-10-30T01:05:25"/>
    <b v="0"/>
    <n v="24"/>
    <b v="0"/>
    <n v="5.3124999999999999E-2"/>
    <x v="6"/>
    <s v="video games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d v="2016-04-19T05:19:50"/>
    <b v="0"/>
    <n v="15"/>
    <b v="0"/>
    <n v="1.6199999999999999E-2"/>
    <x v="6"/>
    <s v="video games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d v="2014-05-12T09:50:21"/>
    <b v="0"/>
    <n v="37"/>
    <b v="0"/>
    <n v="4.9516666666666667E-2"/>
    <x v="6"/>
    <s v="video games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d v="2014-02-22T03:15:27"/>
    <b v="0"/>
    <n v="20"/>
    <b v="0"/>
    <n v="1.5900000000000001E-3"/>
    <x v="6"/>
    <s v="video games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d v="2012-03-05T17:46:15"/>
    <b v="0"/>
    <n v="7"/>
    <b v="0"/>
    <n v="0.41249999999999998"/>
    <x v="6"/>
    <s v="video games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d v="2014-06-23T20:40:24"/>
    <b v="0"/>
    <n v="0"/>
    <b v="0"/>
    <n v="0"/>
    <x v="6"/>
    <s v="video games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d v="2012-02-13T15:17:15"/>
    <b v="0"/>
    <n v="21"/>
    <b v="0"/>
    <n v="2.93E-2"/>
    <x v="6"/>
    <s v="video games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d v="2016-10-19T18:03:10"/>
    <b v="0"/>
    <n v="3"/>
    <b v="0"/>
    <n v="4.4999999999999997E-3"/>
    <x v="6"/>
    <s v="video games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d v="2012-11-07T22:23:42"/>
    <b v="0"/>
    <n v="11"/>
    <b v="0"/>
    <n v="5.1000000000000004E-3"/>
    <x v="6"/>
    <s v="video games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d v="2015-12-09T04:53:10"/>
    <b v="0"/>
    <n v="1"/>
    <b v="0"/>
    <n v="4.0000000000000002E-4"/>
    <x v="6"/>
    <s v="video games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d v="2014-11-20T18:13:31"/>
    <b v="0"/>
    <n v="312"/>
    <b v="0"/>
    <n v="0.35537409090909089"/>
    <x v="6"/>
    <s v="video games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d v="2014-07-15T23:27:00"/>
    <b v="0"/>
    <n v="1"/>
    <b v="0"/>
    <n v="5.0000000000000001E-3"/>
    <x v="6"/>
    <s v="video games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d v="2013-09-09T08:18:07"/>
    <b v="0"/>
    <n v="3"/>
    <b v="0"/>
    <n v="1.6666666666666668E-3"/>
    <x v="6"/>
    <s v="video games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d v="2016-02-29T16:41:35"/>
    <b v="0"/>
    <n v="4"/>
    <b v="0"/>
    <n v="1.325E-3"/>
    <x v="6"/>
    <s v="video games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d v="2012-04-10T20:20:08"/>
    <b v="0"/>
    <n v="10"/>
    <b v="0"/>
    <n v="3.5704000000000004E-4"/>
    <x v="6"/>
    <s v="video games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d v="2015-11-25T14:21:53"/>
    <b v="0"/>
    <n v="8"/>
    <b v="0"/>
    <n v="8.3000000000000004E-2"/>
    <x v="6"/>
    <s v="video games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d v="2014-03-06T03:59:39"/>
    <b v="0"/>
    <n v="3"/>
    <b v="0"/>
    <n v="2.4222222222222221E-2"/>
    <x v="6"/>
    <s v="video games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d v="2014-03-24T19:01:04"/>
    <b v="0"/>
    <n v="1"/>
    <b v="0"/>
    <n v="2.3809523809523812E-3"/>
    <x v="6"/>
    <s v="video games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d v="2011-09-13T20:56:40"/>
    <b v="0"/>
    <n v="0"/>
    <b v="0"/>
    <n v="0"/>
    <x v="6"/>
    <s v="video games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d v="2016-02-12T22:25:16"/>
    <b v="0"/>
    <n v="5"/>
    <b v="0"/>
    <n v="1.16E-4"/>
    <x v="6"/>
    <s v="video games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d v="2013-05-16T16:53:45"/>
    <b v="0"/>
    <n v="0"/>
    <b v="0"/>
    <n v="0"/>
    <x v="6"/>
    <s v="video games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d v="2014-03-20T12:34:08"/>
    <b v="0"/>
    <n v="3"/>
    <b v="0"/>
    <n v="2.2000000000000001E-3"/>
    <x v="6"/>
    <s v="video games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d v="2015-03-31T16:00:51"/>
    <b v="0"/>
    <n v="7"/>
    <b v="0"/>
    <n v="4.7222222222222223E-3"/>
    <x v="6"/>
    <s v="mobile games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d v="2015-07-27T14:58:50"/>
    <b v="0"/>
    <n v="0"/>
    <b v="0"/>
    <n v="0"/>
    <x v="6"/>
    <s v="mobile games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d v="2016-06-14T07:51:34"/>
    <b v="0"/>
    <n v="2"/>
    <b v="0"/>
    <n v="5.0000000000000001E-3"/>
    <x v="6"/>
    <s v="mobile games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d v="2014-10-14T20:30:00"/>
    <b v="0"/>
    <n v="23"/>
    <b v="0"/>
    <n v="1.6714285714285713E-2"/>
    <x v="6"/>
    <s v="mobile games"/>
    <x v="9"/>
  </r>
  <r>
    <n v="1128"/>
    <s v="Flying Turds"/>
    <s v="#havingfunFTW"/>
    <n v="1000"/>
    <n v="1"/>
    <x v="2"/>
    <s v="GB"/>
    <s v="GBP"/>
    <n v="1407425717"/>
    <n v="1404833717"/>
    <d v="2014-07-08T15:35:17"/>
    <b v="0"/>
    <n v="1"/>
    <b v="0"/>
    <n v="1E-3"/>
    <x v="6"/>
    <s v="mobile games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d v="2016-05-06T06:21:33"/>
    <b v="0"/>
    <n v="2"/>
    <b v="0"/>
    <n v="1.0499999999999999E-3"/>
    <x v="6"/>
    <s v="mobile games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d v="2014-09-26T23:55:00"/>
    <b v="0"/>
    <n v="3"/>
    <b v="0"/>
    <n v="2.2000000000000001E-3"/>
    <x v="6"/>
    <s v="mobile games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d v="2015-11-24T21:47:48"/>
    <b v="0"/>
    <n v="0"/>
    <b v="0"/>
    <n v="0"/>
    <x v="6"/>
    <s v="mobile games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d v="2016-12-02T02:46:11"/>
    <b v="0"/>
    <n v="13"/>
    <b v="0"/>
    <n v="0.14380000000000001"/>
    <x v="6"/>
    <s v="mobile games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d v="2014-07-01T09:46:21"/>
    <b v="0"/>
    <n v="1"/>
    <b v="0"/>
    <n v="6.6666666666666671E-3"/>
    <x v="6"/>
    <s v="mobile games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d v="2014-11-15T06:50:28"/>
    <b v="0"/>
    <n v="1"/>
    <b v="0"/>
    <n v="4.0000000000000003E-5"/>
    <x v="6"/>
    <s v="mobile games"/>
    <x v="4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d v="2016-07-07T23:44:54"/>
    <b v="0"/>
    <n v="1"/>
    <b v="0"/>
    <n v="0.05"/>
    <x v="6"/>
    <s v="mobile games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d v="2015-11-19T16:07:09"/>
    <b v="0"/>
    <n v="6"/>
    <b v="0"/>
    <n v="6.4439140811455853E-2"/>
    <x v="6"/>
    <s v="mobile games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d v="2016-03-24T19:40:21"/>
    <b v="0"/>
    <n v="39"/>
    <b v="0"/>
    <n v="0.39500000000000002"/>
    <x v="6"/>
    <s v="mobile games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d v="2017-01-01T21:45:31"/>
    <b v="0"/>
    <n v="4"/>
    <b v="0"/>
    <n v="3.5714285714285713E-3"/>
    <x v="6"/>
    <s v="mobile games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d v="2014-12-02T08:20:26"/>
    <b v="0"/>
    <n v="1"/>
    <b v="0"/>
    <n v="6.2500000000000001E-4"/>
    <x v="6"/>
    <s v="mobile games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d v="2015-07-07T11:05:21"/>
    <b v="0"/>
    <n v="0"/>
    <b v="0"/>
    <n v="0"/>
    <x v="6"/>
    <s v="mobile games"/>
    <x v="3"/>
  </r>
  <r>
    <n v="1141"/>
    <s v="Arena Z - Zombie Survival"/>
    <s v="I think this will be a great game!"/>
    <n v="500"/>
    <n v="0"/>
    <x v="2"/>
    <s v="DE"/>
    <s v="EUR"/>
    <n v="1436460450"/>
    <n v="1433868450"/>
    <d v="2015-06-09T16:47:30"/>
    <b v="0"/>
    <n v="0"/>
    <b v="0"/>
    <n v="0"/>
    <x v="6"/>
    <s v="mobile games"/>
    <x v="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d v="2015-01-18T00:08:47"/>
    <b v="0"/>
    <n v="0"/>
    <b v="0"/>
    <n v="0"/>
    <x v="6"/>
    <s v="mobile games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d v="2015-11-17T04:38:46"/>
    <b v="0"/>
    <n v="8"/>
    <b v="0"/>
    <n v="4.1333333333333335E-3"/>
    <x v="6"/>
    <s v="mobile games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d v="2015-03-30T04:22:00"/>
    <b v="0"/>
    <n v="0"/>
    <b v="0"/>
    <n v="0"/>
    <x v="7"/>
    <s v="food trucks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d v="2014-08-03T17:56:32"/>
    <b v="0"/>
    <n v="1"/>
    <b v="0"/>
    <n v="1.25E-3"/>
    <x v="7"/>
    <s v="food trucks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d v="2014-03-25T22:52:53"/>
    <b v="0"/>
    <n v="12"/>
    <b v="0"/>
    <n v="8.8333333333333333E-2"/>
    <x v="7"/>
    <s v="food trucks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d v="2014-08-20T23:19:43"/>
    <b v="0"/>
    <n v="0"/>
    <b v="0"/>
    <n v="0"/>
    <x v="7"/>
    <s v="food trucks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d v="2016-11-01T04:06:21"/>
    <b v="0"/>
    <n v="3"/>
    <b v="0"/>
    <n v="4.8666666666666667E-3"/>
    <x v="7"/>
    <s v="food trucks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d v="2016-05-17T17:02:46"/>
    <b v="0"/>
    <n v="2"/>
    <b v="0"/>
    <n v="1.5E-3"/>
    <x v="7"/>
    <s v="food trucks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d v="2015-11-09T22:54:35"/>
    <b v="0"/>
    <n v="6"/>
    <b v="0"/>
    <n v="0.1008"/>
    <x v="7"/>
    <s v="food trucks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d v="2015-08-08T02:27:43"/>
    <b v="0"/>
    <n v="0"/>
    <b v="0"/>
    <n v="0"/>
    <x v="7"/>
    <s v="food trucks"/>
    <x v="10"/>
  </r>
  <r>
    <n v="1152"/>
    <s v="Peruvian King Food Truck"/>
    <s v="Peruvian food truck with an LA twist."/>
    <n v="16000"/>
    <n v="911"/>
    <x v="2"/>
    <s v="US"/>
    <s v="USD"/>
    <n v="1431709312"/>
    <n v="1429117312"/>
    <d v="2015-04-15T17:01:52"/>
    <b v="0"/>
    <n v="15"/>
    <b v="0"/>
    <n v="5.6937500000000002E-2"/>
    <x v="7"/>
    <s v="food trucks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d v="2015-05-19T17:08:25"/>
    <b v="0"/>
    <n v="1"/>
    <b v="0"/>
    <n v="6.2500000000000003E-3"/>
    <x v="7"/>
    <s v="food trucks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d v="2015-08-07T02:36:46"/>
    <b v="0"/>
    <n v="3"/>
    <b v="0"/>
    <n v="6.5000000000000002E-2"/>
    <x v="7"/>
    <s v="food trucks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d v="2014-07-15T18:20:08"/>
    <b v="0"/>
    <n v="8"/>
    <b v="0"/>
    <n v="7.5199999999999998E-3"/>
    <x v="7"/>
    <s v="food trucks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d v="2015-01-25T01:42:42"/>
    <b v="0"/>
    <n v="0"/>
    <b v="0"/>
    <n v="0"/>
    <x v="7"/>
    <s v="food trucks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d v="2014-10-06T15:04:40"/>
    <b v="0"/>
    <n v="3"/>
    <b v="0"/>
    <n v="1.5100000000000001E-2"/>
    <x v="7"/>
    <s v="food trucks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d v="2014-11-09T02:12:08"/>
    <b v="0"/>
    <n v="3"/>
    <b v="0"/>
    <n v="4.6666666666666671E-3"/>
    <x v="7"/>
    <s v="food trucks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d v="2015-05-30T17:26:05"/>
    <b v="0"/>
    <n v="0"/>
    <b v="0"/>
    <n v="0"/>
    <x v="7"/>
    <s v="food trucks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d v="2015-02-26T03:43:06"/>
    <b v="0"/>
    <n v="19"/>
    <b v="0"/>
    <n v="3.85E-2"/>
    <x v="7"/>
    <s v="food trucks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d v="2015-04-28T15:06:29"/>
    <b v="0"/>
    <n v="0"/>
    <b v="0"/>
    <n v="0"/>
    <x v="7"/>
    <s v="food trucks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d v="2014-08-25T16:24:24"/>
    <b v="0"/>
    <n v="2"/>
    <b v="0"/>
    <n v="5.8333333333333338E-4"/>
    <x v="7"/>
    <s v="food trucks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d v="2014-07-10T17:22:00"/>
    <b v="0"/>
    <n v="0"/>
    <b v="0"/>
    <n v="0"/>
    <x v="7"/>
    <s v="food trucks"/>
    <x v="3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d v="2016-05-19T17:23:02"/>
    <b v="0"/>
    <n v="0"/>
    <b v="0"/>
    <n v="0"/>
    <x v="7"/>
    <s v="food trucks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d v="2014-06-02T05:08:50"/>
    <b v="0"/>
    <n v="25"/>
    <b v="0"/>
    <n v="0.20705000000000001"/>
    <x v="7"/>
    <s v="food trucks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d v="2015-05-26T11:39:02"/>
    <b v="0"/>
    <n v="8"/>
    <b v="0"/>
    <n v="0.19139999999999999"/>
    <x v="7"/>
    <s v="food trucks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d v="2014-08-12T17:38:15"/>
    <b v="0"/>
    <n v="16"/>
    <b v="0"/>
    <n v="1.6316666666666667E-2"/>
    <x v="7"/>
    <s v="food trucks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d v="2016-08-23T01:17:45"/>
    <b v="0"/>
    <n v="3"/>
    <b v="0"/>
    <n v="5.6666666666666664E-2"/>
    <x v="7"/>
    <s v="food trucks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d v="2015-01-23T08:29:23"/>
    <b v="0"/>
    <n v="3"/>
    <b v="0"/>
    <n v="1.6999999999999999E-3"/>
    <x v="7"/>
    <s v="food trucks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d v="2015-04-30T21:26:11"/>
    <b v="0"/>
    <n v="2"/>
    <b v="0"/>
    <n v="4.0000000000000001E-3"/>
    <x v="7"/>
    <s v="food trucks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d v="2014-10-26T19:18:47"/>
    <b v="0"/>
    <n v="1"/>
    <b v="0"/>
    <n v="1E-3"/>
    <x v="7"/>
    <s v="food trucks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d v="2014-07-21T16:22:32"/>
    <b v="0"/>
    <n v="0"/>
    <b v="0"/>
    <n v="0"/>
    <x v="7"/>
    <s v="food trucks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d v="2015-06-29T04:27:37"/>
    <b v="0"/>
    <n v="1"/>
    <b v="0"/>
    <n v="2.4000000000000001E-4"/>
    <x v="7"/>
    <s v="food trucks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d v="2016-04-08T20:12:07"/>
    <b v="0"/>
    <n v="19"/>
    <b v="0"/>
    <n v="5.906666666666667E-2"/>
    <x v="7"/>
    <s v="food trucks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d v="2015-06-15T17:28:59"/>
    <b v="0"/>
    <n v="9"/>
    <b v="0"/>
    <n v="2.9250000000000002E-2"/>
    <x v="7"/>
    <s v="food trucks"/>
    <x v="0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d v="2017-01-11T00:28:18"/>
    <b v="0"/>
    <n v="1"/>
    <b v="0"/>
    <n v="5.7142857142857142E-5"/>
    <x v="7"/>
    <s v="food trucks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d v="2014-09-15T15:51:36"/>
    <b v="0"/>
    <n v="0"/>
    <b v="0"/>
    <n v="0"/>
    <x v="7"/>
    <s v="food trucks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d v="2014-07-17T21:44:12"/>
    <b v="0"/>
    <n v="1"/>
    <b v="0"/>
    <n v="6.666666666666667E-5"/>
    <x v="7"/>
    <s v="food trucks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d v="2015-09-28T17:17:07"/>
    <b v="0"/>
    <n v="5"/>
    <b v="0"/>
    <n v="5.3333333333333337E-2"/>
    <x v="7"/>
    <s v="food trucks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d v="2014-05-22T19:21:54"/>
    <b v="0"/>
    <n v="85"/>
    <b v="0"/>
    <n v="0.11749999999999999"/>
    <x v="7"/>
    <s v="food trucks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d v="2015-01-30T08:08:41"/>
    <b v="0"/>
    <n v="3"/>
    <b v="0"/>
    <n v="8.0000000000000007E-5"/>
    <x v="7"/>
    <s v="food trucks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d v="2016-12-24T19:51:28"/>
    <b v="0"/>
    <n v="4"/>
    <b v="0"/>
    <n v="4.2000000000000003E-2"/>
    <x v="7"/>
    <s v="food trucks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d v="2016-10-13T20:40:23"/>
    <b v="0"/>
    <n v="3"/>
    <b v="0"/>
    <n v="0.04"/>
    <x v="7"/>
    <s v="food trucks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d v="2017-01-06T14:23:31"/>
    <b v="0"/>
    <n v="375"/>
    <b v="1"/>
    <n v="1.0493636363636363"/>
    <x v="8"/>
    <s v="photobooks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d v="2015-05-06T20:45:49"/>
    <b v="0"/>
    <n v="111"/>
    <b v="1"/>
    <n v="1.0544"/>
    <x v="8"/>
    <s v="photobooks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d v="2015-04-29T20:43:15"/>
    <b v="0"/>
    <n v="123"/>
    <b v="1"/>
    <n v="1.0673333333333332"/>
    <x v="8"/>
    <s v="photobooks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d v="2015-04-15T21:28:43"/>
    <b v="0"/>
    <n v="70"/>
    <b v="1"/>
    <n v="1.0412571428571429"/>
    <x v="8"/>
    <s v="photobooks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d v="2016-12-07T16:49:00"/>
    <b v="0"/>
    <n v="85"/>
    <b v="1"/>
    <n v="1.6054999999999999"/>
    <x v="8"/>
    <s v="photobooks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d v="2016-06-08T23:29:55"/>
    <b v="0"/>
    <n v="86"/>
    <b v="1"/>
    <n v="1.0777777777777777"/>
    <x v="8"/>
    <s v="photobooks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d v="2014-08-01T15:58:45"/>
    <b v="0"/>
    <n v="13"/>
    <b v="1"/>
    <n v="1.35"/>
    <x v="8"/>
    <s v="photobooks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d v="2016-02-19T14:29:20"/>
    <b v="0"/>
    <n v="33"/>
    <b v="1"/>
    <n v="1.0907407407407408"/>
    <x v="8"/>
    <s v="photobooks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d v="2017-01-12T12:09:38"/>
    <b v="0"/>
    <n v="15"/>
    <b v="1"/>
    <n v="2.9"/>
    <x v="8"/>
    <s v="photobooks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d v="2016-02-09T18:37:33"/>
    <b v="0"/>
    <n v="273"/>
    <b v="1"/>
    <n v="1.0395714285714286"/>
    <x v="8"/>
    <s v="photobooks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d v="2015-03-09T11:42:59"/>
    <b v="0"/>
    <n v="714"/>
    <b v="1"/>
    <n v="3.2223999999999999"/>
    <x v="8"/>
    <s v="photobooks"/>
    <x v="7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d v="2015-10-21T08:20:53"/>
    <b v="0"/>
    <n v="170"/>
    <b v="1"/>
    <n v="1.35"/>
    <x v="8"/>
    <s v="photobooks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d v="2015-11-18T19:38:59"/>
    <b v="0"/>
    <n v="512"/>
    <b v="1"/>
    <n v="2.6991034482758622"/>
    <x v="8"/>
    <s v="photobooks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d v="2016-05-13T15:57:14"/>
    <b v="0"/>
    <n v="314"/>
    <b v="1"/>
    <n v="2.5329333333333333"/>
    <x v="8"/>
    <s v="photobooks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d v="2015-11-25T14:51:26"/>
    <b v="0"/>
    <n v="167"/>
    <b v="1"/>
    <n v="2.6059999999999999"/>
    <x v="8"/>
    <s v="photobooks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d v="2015-06-06T18:30:00"/>
    <b v="0"/>
    <n v="9"/>
    <b v="1"/>
    <n v="1.0131677953348381"/>
    <x v="8"/>
    <s v="photobooks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d v="2015-03-26T11:27:36"/>
    <b v="0"/>
    <n v="103"/>
    <b v="1"/>
    <n v="1.2560416666666667"/>
    <x v="8"/>
    <s v="photobooks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d v="2016-06-15T14:34:06"/>
    <b v="0"/>
    <n v="111"/>
    <b v="1"/>
    <n v="1.0243783333333334"/>
    <x v="8"/>
    <s v="photobooks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d v="2015-05-28T06:55:54"/>
    <b v="0"/>
    <n v="271"/>
    <b v="1"/>
    <n v="1.99244"/>
    <x v="8"/>
    <s v="photobooks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d v="2015-05-01T14:45:27"/>
    <b v="0"/>
    <n v="101"/>
    <b v="1"/>
    <n v="1.0245398773006136"/>
    <x v="8"/>
    <s v="photobooks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d v="2015-10-20T17:57:13"/>
    <b v="0"/>
    <n v="57"/>
    <b v="1"/>
    <n v="1.0294615384615384"/>
    <x v="8"/>
    <s v="photobooks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d v="2015-05-14T12:09:11"/>
    <b v="0"/>
    <n v="62"/>
    <b v="1"/>
    <n v="1.0086153846153847"/>
    <x v="8"/>
    <s v="photobooks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d v="2017-02-06T18:37:33"/>
    <b v="0"/>
    <n v="32"/>
    <b v="1"/>
    <n v="1.1499999999999999"/>
    <x v="8"/>
    <s v="photobooks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d v="2016-03-01T10:19:33"/>
    <b v="0"/>
    <n v="141"/>
    <b v="1"/>
    <n v="1.0416766467065868"/>
    <x v="8"/>
    <s v="photobooks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d v="2016-02-23T17:01:04"/>
    <b v="0"/>
    <n v="75"/>
    <b v="1"/>
    <n v="1.5529999999999999"/>
    <x v="8"/>
    <s v="photobooks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d v="2017-01-26T20:18:25"/>
    <b v="0"/>
    <n v="46"/>
    <b v="1"/>
    <n v="1.06"/>
    <x v="8"/>
    <s v="photobooks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d v="2015-05-08T22:36:12"/>
    <b v="0"/>
    <n v="103"/>
    <b v="1"/>
    <n v="2.5431499999999998"/>
    <x v="8"/>
    <s v="photobooks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d v="2016-05-25T20:47:41"/>
    <b v="0"/>
    <n v="6"/>
    <b v="1"/>
    <n v="1.0109999999999999"/>
    <x v="8"/>
    <s v="photobooks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d v="2015-11-10T22:48:15"/>
    <b v="0"/>
    <n v="83"/>
    <b v="1"/>
    <n v="1.2904"/>
    <x v="8"/>
    <s v="photobooks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d v="2016-12-27T18:08:20"/>
    <b v="0"/>
    <n v="108"/>
    <b v="1"/>
    <n v="1.0223076923076924"/>
    <x v="8"/>
    <s v="photobooks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d v="2015-04-10T20:10:05"/>
    <b v="0"/>
    <n v="25"/>
    <b v="1"/>
    <n v="1.3180000000000001"/>
    <x v="8"/>
    <s v="photobooks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d v="2014-04-30T22:09:16"/>
    <b v="0"/>
    <n v="549"/>
    <b v="1"/>
    <n v="7.8608020000000005"/>
    <x v="8"/>
    <s v="photobooks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d v="2015-08-31T14:47:37"/>
    <b v="0"/>
    <n v="222"/>
    <b v="1"/>
    <n v="1.4570000000000001"/>
    <x v="8"/>
    <s v="photobooks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d v="2016-06-14T19:25:40"/>
    <b v="0"/>
    <n v="183"/>
    <b v="1"/>
    <n v="1.026"/>
    <x v="8"/>
    <s v="photobooks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d v="2015-10-01T15:53:20"/>
    <b v="0"/>
    <n v="89"/>
    <b v="1"/>
    <n v="1.7227777777777777"/>
    <x v="8"/>
    <s v="photobooks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d v="2016-09-20T11:05:13"/>
    <b v="0"/>
    <n v="253"/>
    <b v="1"/>
    <n v="1.5916819571865444"/>
    <x v="8"/>
    <s v="photobooks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d v="2015-07-26T15:05:12"/>
    <b v="0"/>
    <n v="140"/>
    <b v="1"/>
    <n v="1.0376666666666667"/>
    <x v="8"/>
    <s v="photobooks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d v="2016-11-06T11:24:48"/>
    <b v="0"/>
    <n v="103"/>
    <b v="1"/>
    <n v="1.1140954545454547"/>
    <x v="8"/>
    <s v="photobooks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d v="2016-03-01T17:17:27"/>
    <b v="0"/>
    <n v="138"/>
    <b v="1"/>
    <n v="2.80375"/>
    <x v="8"/>
    <s v="photobooks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d v="2016-10-11T04:15:09"/>
    <b v="0"/>
    <n v="191"/>
    <b v="1"/>
    <n v="1.1210606060606061"/>
    <x v="8"/>
    <s v="photobooks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d v="2014-04-07T13:11:42"/>
    <b v="0"/>
    <n v="18"/>
    <b v="0"/>
    <n v="7.0666666666666669E-2"/>
    <x v="4"/>
    <s v="world music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d v="2013-08-23T21:44:38"/>
    <b v="0"/>
    <n v="3"/>
    <b v="0"/>
    <n v="4.3999999999999997E-2"/>
    <x v="4"/>
    <s v="world music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d v="2014-03-17T20:59:41"/>
    <b v="0"/>
    <n v="40"/>
    <b v="0"/>
    <n v="3.8739999999999997E-2"/>
    <x v="4"/>
    <s v="world music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d v="2014-07-07T22:03:36"/>
    <b v="0"/>
    <n v="0"/>
    <b v="0"/>
    <n v="0"/>
    <x v="4"/>
    <s v="world music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d v="2011-07-30T17:30:08"/>
    <b v="0"/>
    <n v="24"/>
    <b v="0"/>
    <n v="0.29299999999999998"/>
    <x v="4"/>
    <s v="world music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d v="2012-03-17T11:02:07"/>
    <b v="0"/>
    <n v="1"/>
    <b v="0"/>
    <n v="9.0909090909090905E-3"/>
    <x v="4"/>
    <s v="world music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d v="2011-01-25T23:20:30"/>
    <b v="0"/>
    <n v="0"/>
    <b v="0"/>
    <n v="0"/>
    <x v="4"/>
    <s v="world music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d v="2015-07-08T22:36:08"/>
    <b v="0"/>
    <n v="0"/>
    <b v="0"/>
    <n v="0"/>
    <x v="4"/>
    <s v="world music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d v="2013-08-20T20:21:10"/>
    <b v="0"/>
    <n v="1"/>
    <b v="0"/>
    <n v="8.0000000000000002E-3"/>
    <x v="4"/>
    <s v="world music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d v="2012-01-31T22:46:14"/>
    <b v="0"/>
    <n v="6"/>
    <b v="0"/>
    <n v="0.11600000000000001"/>
    <x v="4"/>
    <s v="world music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d v="2015-01-03T18:55:42"/>
    <b v="0"/>
    <n v="0"/>
    <b v="0"/>
    <n v="0"/>
    <x v="4"/>
    <s v="world music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d v="2013-11-05T03:14:59"/>
    <b v="0"/>
    <n v="6"/>
    <b v="0"/>
    <n v="2.787363950092912E-2"/>
    <x v="4"/>
    <s v="world music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d v="2012-07-20T16:19:24"/>
    <b v="0"/>
    <n v="0"/>
    <b v="0"/>
    <n v="0"/>
    <x v="4"/>
    <s v="world music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d v="2012-08-04T06:47:45"/>
    <b v="0"/>
    <n v="0"/>
    <b v="0"/>
    <n v="0"/>
    <x v="4"/>
    <s v="world music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d v="2011-07-07T14:38:56"/>
    <b v="0"/>
    <n v="3"/>
    <b v="0"/>
    <n v="0.17799999999999999"/>
    <x v="4"/>
    <s v="world music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d v="2011-12-06T23:06:07"/>
    <b v="0"/>
    <n v="0"/>
    <b v="0"/>
    <n v="0"/>
    <x v="4"/>
    <s v="world music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d v="2013-05-15T00:57:37"/>
    <b v="0"/>
    <n v="8"/>
    <b v="0"/>
    <n v="3.0124999999999999E-2"/>
    <x v="4"/>
    <s v="world music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d v="2014-10-11T20:06:20"/>
    <b v="0"/>
    <n v="34"/>
    <b v="0"/>
    <n v="0.50739999999999996"/>
    <x v="4"/>
    <s v="world music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d v="2011-08-27T03:58:22"/>
    <b v="0"/>
    <n v="1"/>
    <b v="0"/>
    <n v="5.4884742041712408E-3"/>
    <x v="4"/>
    <s v="world music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d v="2011-05-08T21:06:11"/>
    <b v="0"/>
    <n v="38"/>
    <b v="0"/>
    <n v="0.14091666666666666"/>
    <x v="4"/>
    <s v="world music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d v="2013-03-22T19:48:43"/>
    <b v="1"/>
    <n v="45"/>
    <b v="1"/>
    <n v="1.038"/>
    <x v="4"/>
    <s v="rock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d v="2014-05-15T14:23:54"/>
    <b v="1"/>
    <n v="17"/>
    <b v="1"/>
    <n v="1.2024999999999999"/>
    <x v="4"/>
    <s v="rock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d v="2011-10-22T01:02:29"/>
    <b v="1"/>
    <n v="31"/>
    <b v="1"/>
    <n v="1.17"/>
    <x v="4"/>
    <s v="rock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d v="2013-04-06T07:00:55"/>
    <b v="1"/>
    <n v="50"/>
    <b v="1"/>
    <n v="1.2214285714285715"/>
    <x v="4"/>
    <s v="rock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d v="2014-05-08T15:45:53"/>
    <b v="1"/>
    <n v="59"/>
    <b v="1"/>
    <n v="1.5164"/>
    <x v="4"/>
    <s v="rock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d v="2012-06-07T17:46:51"/>
    <b v="1"/>
    <n v="81"/>
    <b v="1"/>
    <n v="1.0444"/>
    <x v="4"/>
    <s v="rock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d v="2014-07-23T15:25:31"/>
    <b v="1"/>
    <n v="508"/>
    <b v="1"/>
    <n v="2.0015333333333332"/>
    <x v="4"/>
    <s v="rock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d v="2011-07-27T19:32:47"/>
    <b v="1"/>
    <n v="74"/>
    <b v="1"/>
    <n v="1.018"/>
    <x v="4"/>
    <s v="rock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d v="2013-09-26T23:42:49"/>
    <b v="1"/>
    <n v="141"/>
    <b v="1"/>
    <n v="1.3765714285714286"/>
    <x v="4"/>
    <s v="rock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d v="2014-08-04T18:48:27"/>
    <b v="1"/>
    <n v="711"/>
    <b v="1"/>
    <n v="3038.3319999999999"/>
    <x v="4"/>
    <s v="rock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d v="2010-11-05T14:54:46"/>
    <b v="1"/>
    <n v="141"/>
    <b v="1"/>
    <n v="1.9885074626865671"/>
    <x v="4"/>
    <s v="rock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d v="2013-11-01T20:17:32"/>
    <b v="1"/>
    <n v="109"/>
    <b v="1"/>
    <n v="2.0236666666666667"/>
    <x v="4"/>
    <s v="rock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d v="2012-01-13T22:03:51"/>
    <b v="1"/>
    <n v="361"/>
    <b v="1"/>
    <n v="1.1796376666666666"/>
    <x v="4"/>
    <s v="rock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d v="2011-02-13T02:03:10"/>
    <b v="1"/>
    <n v="176"/>
    <b v="1"/>
    <n v="2.9472727272727273"/>
    <x v="4"/>
    <s v="rock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d v="2013-08-01T14:40:12"/>
    <b v="1"/>
    <n v="670"/>
    <b v="1"/>
    <n v="2.1314633333333335"/>
    <x v="4"/>
    <s v="rock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d v="2014-05-07T23:17:44"/>
    <b v="1"/>
    <n v="96"/>
    <b v="1"/>
    <n v="1.0424"/>
    <x v="4"/>
    <s v="rock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d v="2014-01-27T20:13:40"/>
    <b v="1"/>
    <n v="74"/>
    <b v="1"/>
    <n v="1.1366666666666667"/>
    <x v="4"/>
    <s v="rock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d v="2013-12-30T08:13:47"/>
    <b v="1"/>
    <n v="52"/>
    <b v="1"/>
    <n v="1.0125"/>
    <x v="4"/>
    <s v="rock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d v="2014-01-17T18:18:12"/>
    <b v="1"/>
    <n v="105"/>
    <b v="1"/>
    <n v="1.2541538461538462"/>
    <x v="4"/>
    <s v="rock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d v="2014-02-22T02:01:10"/>
    <b v="1"/>
    <n v="41"/>
    <b v="1"/>
    <n v="1.19"/>
    <x v="4"/>
    <s v="rock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d v="2013-09-30T15:54:43"/>
    <b v="1"/>
    <n v="34"/>
    <b v="1"/>
    <n v="1.6646153846153846"/>
    <x v="4"/>
    <s v="rock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d v="2010-10-14T15:43:35"/>
    <b v="1"/>
    <n v="66"/>
    <b v="1"/>
    <n v="1.1914771428571429"/>
    <x v="4"/>
    <s v="rock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d v="2013-12-12T21:02:25"/>
    <b v="1"/>
    <n v="50"/>
    <b v="1"/>
    <n v="1.0047368421052632"/>
    <x v="4"/>
    <s v="rock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d v="2013-06-24T14:02:38"/>
    <b v="1"/>
    <n v="159"/>
    <b v="1"/>
    <n v="1.018"/>
    <x v="4"/>
    <s v="rock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d v="2013-08-21T20:17:27"/>
    <b v="1"/>
    <n v="182"/>
    <b v="1"/>
    <n v="1.1666666666666667"/>
    <x v="4"/>
    <s v="rock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d v="2016-03-16T19:45:12"/>
    <b v="1"/>
    <n v="206"/>
    <b v="1"/>
    <n v="1.0864893617021276"/>
    <x v="4"/>
    <s v="rock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d v="2012-01-25T20:34:02"/>
    <b v="1"/>
    <n v="169"/>
    <b v="1"/>
    <n v="1.1472"/>
    <x v="4"/>
    <s v="rock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d v="2013-10-14T16:24:19"/>
    <b v="1"/>
    <n v="31"/>
    <b v="1"/>
    <n v="1.018"/>
    <x v="4"/>
    <s v="rock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d v="2010-04-06T17:52:59"/>
    <b v="1"/>
    <n v="28"/>
    <b v="1"/>
    <n v="1.06"/>
    <x v="4"/>
    <s v="rock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d v="2014-08-01T17:31:31"/>
    <b v="1"/>
    <n v="54"/>
    <b v="1"/>
    <n v="1.0349999999999999"/>
    <x v="4"/>
    <s v="rock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d v="2012-07-26T16:33:45"/>
    <b v="1"/>
    <n v="467"/>
    <b v="1"/>
    <n v="1.5497535999999998"/>
    <x v="4"/>
    <s v="rock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d v="2013-07-03T20:49:47"/>
    <b v="1"/>
    <n v="389"/>
    <b v="1"/>
    <n v="1.6214066666666667"/>
    <x v="4"/>
    <s v="rock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d v="2009-07-13T16:54:07"/>
    <b v="1"/>
    <n v="68"/>
    <b v="1"/>
    <n v="1.0442100000000001"/>
    <x v="4"/>
    <s v="rock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d v="2012-07-31T13:29:07"/>
    <b v="1"/>
    <n v="413"/>
    <b v="1"/>
    <n v="1.0612433333333333"/>
    <x v="4"/>
    <s v="rock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d v="2014-05-27T13:19:26"/>
    <b v="1"/>
    <n v="190"/>
    <b v="1"/>
    <n v="1.5493846153846154"/>
    <x v="4"/>
    <s v="rock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d v="2014-02-12T02:22:50"/>
    <b v="1"/>
    <n v="189"/>
    <b v="1"/>
    <n v="1.1077157238734421"/>
    <x v="4"/>
    <s v="rock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d v="2010-12-01T18:10:54"/>
    <b v="1"/>
    <n v="130"/>
    <b v="1"/>
    <n v="1.1091186666666666"/>
    <x v="4"/>
    <s v="rock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d v="2013-07-08T17:50:36"/>
    <b v="1"/>
    <n v="74"/>
    <b v="1"/>
    <n v="1.1071428571428572"/>
    <x v="4"/>
    <s v="rock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d v="2013-11-08T11:24:15"/>
    <b v="1"/>
    <n v="274"/>
    <b v="1"/>
    <n v="1.2361333333333333"/>
    <x v="4"/>
    <s v="rock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d v="2013-02-15T17:13:09"/>
    <b v="1"/>
    <n v="22"/>
    <b v="1"/>
    <n v="2.1105"/>
    <x v="4"/>
    <s v="rock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d v="2016-12-08T05:38:02"/>
    <b v="0"/>
    <n v="31"/>
    <b v="1"/>
    <n v="1.01"/>
    <x v="1"/>
    <s v="plays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d v="2015-06-05T13:59:35"/>
    <b v="0"/>
    <n v="63"/>
    <b v="1"/>
    <n v="1.0165"/>
    <x v="1"/>
    <s v="plays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d v="2015-02-04T09:13:47"/>
    <b v="0"/>
    <n v="20"/>
    <b v="1"/>
    <n v="1.0833333333333333"/>
    <x v="1"/>
    <s v="plays"/>
    <x v="2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d v="2015-04-13T14:54:16"/>
    <b v="0"/>
    <n v="25"/>
    <b v="1"/>
    <n v="2.42"/>
    <x v="1"/>
    <s v="plays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d v="2016-07-10T03:42:43"/>
    <b v="0"/>
    <n v="61"/>
    <b v="1"/>
    <n v="1.0044999999999999"/>
    <x v="1"/>
    <s v="plays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d v="2016-12-05T03:14:05"/>
    <b v="0"/>
    <n v="52"/>
    <b v="1"/>
    <n v="1.2506666666666666"/>
    <x v="1"/>
    <s v="plays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d v="2015-03-23T14:45:31"/>
    <b v="0"/>
    <n v="86"/>
    <b v="1"/>
    <n v="1.0857142857142856"/>
    <x v="1"/>
    <s v="plays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d v="2015-03-01T15:39:51"/>
    <b v="0"/>
    <n v="42"/>
    <b v="1"/>
    <n v="1.4570000000000001"/>
    <x v="1"/>
    <s v="plays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d v="2015-09-09T18:20:28"/>
    <b v="0"/>
    <n v="52"/>
    <b v="1"/>
    <n v="1.1000000000000001"/>
    <x v="1"/>
    <s v="plays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d v="2015-10-15T16:49:31"/>
    <b v="0"/>
    <n v="120"/>
    <b v="1"/>
    <n v="1.0223333333333333"/>
    <x v="1"/>
    <s v="plays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d v="2015-10-01T10:53:17"/>
    <b v="0"/>
    <n v="22"/>
    <b v="1"/>
    <n v="1.22"/>
    <x v="1"/>
    <s v="plays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d v="2015-06-29T13:44:57"/>
    <b v="0"/>
    <n v="64"/>
    <b v="1"/>
    <n v="1.0196000000000001"/>
    <x v="1"/>
    <s v="plays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d v="2016-02-23T01:12:53"/>
    <b v="0"/>
    <n v="23"/>
    <b v="1"/>
    <n v="1.411764705882353"/>
    <x v="1"/>
    <s v="plays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d v="2016-04-01T17:55:58"/>
    <b v="0"/>
    <n v="238"/>
    <b v="1"/>
    <n v="1.0952500000000001"/>
    <x v="1"/>
    <s v="plays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d v="2016-03-29T16:20:32"/>
    <b v="0"/>
    <n v="33"/>
    <b v="1"/>
    <n v="1.0465"/>
    <x v="1"/>
    <s v="plays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d v="2015-06-14T19:32:39"/>
    <b v="0"/>
    <n v="32"/>
    <b v="1"/>
    <n v="1.24"/>
    <x v="1"/>
    <s v="plays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d v="2016-04-23T16:12:18"/>
    <b v="0"/>
    <n v="24"/>
    <b v="1"/>
    <n v="1.35"/>
    <x v="1"/>
    <s v="plays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d v="2015-07-10T17:59:38"/>
    <b v="0"/>
    <n v="29"/>
    <b v="1"/>
    <n v="1.0275000000000001"/>
    <x v="1"/>
    <s v="plays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d v="2016-11-01T01:23:31"/>
    <b v="0"/>
    <n v="50"/>
    <b v="1"/>
    <n v="1"/>
    <x v="1"/>
    <s v="plays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d v="2016-07-15T10:35:20"/>
    <b v="0"/>
    <n v="108"/>
    <b v="1"/>
    <n v="1.3026085714285716"/>
    <x v="1"/>
    <s v="plays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d v="2017-01-12T04:40:05"/>
    <b v="0"/>
    <n v="104"/>
    <b v="0"/>
    <n v="0.39627499999999999"/>
    <x v="2"/>
    <s v="wearables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d v="2016-06-22T15:58:28"/>
    <b v="0"/>
    <n v="86"/>
    <b v="0"/>
    <n v="0.25976666666666665"/>
    <x v="2"/>
    <s v="wearables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d v="2014-11-04T10:58:54"/>
    <b v="0"/>
    <n v="356"/>
    <b v="0"/>
    <n v="0.65246363636363636"/>
    <x v="2"/>
    <s v="wearables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d v="2016-01-18T12:04:39"/>
    <b v="0"/>
    <n v="45"/>
    <b v="0"/>
    <n v="0.11514000000000001"/>
    <x v="2"/>
    <s v="wearables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d v="2016-08-29T14:43:32"/>
    <b v="0"/>
    <n v="38"/>
    <b v="0"/>
    <n v="0.11360000000000001"/>
    <x v="2"/>
    <s v="wearables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d v="2015-09-10T21:11:08"/>
    <b v="0"/>
    <n v="35"/>
    <b v="0"/>
    <n v="1.1199130434782609"/>
    <x v="2"/>
    <s v="wearables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d v="2016-07-05T16:00:50"/>
    <b v="0"/>
    <n v="24"/>
    <b v="0"/>
    <n v="0.155"/>
    <x v="2"/>
    <s v="wearables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d v="2016-10-26T19:15:19"/>
    <b v="0"/>
    <n v="100"/>
    <b v="0"/>
    <n v="0.32028000000000001"/>
    <x v="2"/>
    <s v="wearables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d v="2015-03-19T16:52:02"/>
    <b v="0"/>
    <n v="1"/>
    <b v="0"/>
    <n v="6.0869565217391303E-3"/>
    <x v="2"/>
    <s v="wearables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d v="2016-02-02T17:01:54"/>
    <b v="0"/>
    <n v="122"/>
    <b v="0"/>
    <n v="0.31114999999999998"/>
    <x v="2"/>
    <s v="wearables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d v="2016-08-22T16:04:20"/>
    <b v="0"/>
    <n v="11"/>
    <b v="0"/>
    <n v="1.1266666666666666E-2"/>
    <x v="2"/>
    <s v="wearables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d v="2015-10-01T11:57:28"/>
    <b v="0"/>
    <n v="248"/>
    <b v="0"/>
    <n v="0.40404000000000001"/>
    <x v="2"/>
    <s v="wearables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d v="2016-01-24T23:05:09"/>
    <b v="0"/>
    <n v="1"/>
    <b v="0"/>
    <n v="1.3333333333333333E-5"/>
    <x v="2"/>
    <s v="wearables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d v="2016-05-30T05:39:06"/>
    <b v="0"/>
    <n v="19"/>
    <b v="0"/>
    <n v="5.7334999999999997E-2"/>
    <x v="2"/>
    <s v="wearables"/>
    <x v="5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d v="2014-12-12T01:02:52"/>
    <b v="0"/>
    <n v="135"/>
    <b v="0"/>
    <n v="0.15325"/>
    <x v="2"/>
    <s v="wearables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d v="2014-06-26T19:29:25"/>
    <b v="0"/>
    <n v="9"/>
    <b v="0"/>
    <n v="0.15103448275862069"/>
    <x v="2"/>
    <s v="wearables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d v="2016-12-01T16:34:06"/>
    <b v="0"/>
    <n v="3"/>
    <b v="0"/>
    <n v="5.0299999999999997E-3"/>
    <x v="2"/>
    <s v="wearables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d v="2016-11-23T17:58:57"/>
    <b v="0"/>
    <n v="7"/>
    <b v="0"/>
    <n v="1.3028138528138528E-2"/>
    <x v="2"/>
    <s v="wearables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d v="2015-04-21T15:45:25"/>
    <b v="0"/>
    <n v="4"/>
    <b v="0"/>
    <n v="3.0285714285714286E-3"/>
    <x v="2"/>
    <s v="wearables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d v="2016-03-22T16:45:46"/>
    <b v="0"/>
    <n v="44"/>
    <b v="0"/>
    <n v="8.8800000000000004E-2"/>
    <x v="2"/>
    <s v="wearables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d v="2016-09-13T15:12:32"/>
    <b v="0"/>
    <n v="90"/>
    <b v="0"/>
    <n v="9.8400000000000001E-2"/>
    <x v="2"/>
    <s v="wearables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d v="2016-11-30T02:03:55"/>
    <b v="0"/>
    <n v="8"/>
    <b v="0"/>
    <n v="2.4299999999999999E-2"/>
    <x v="2"/>
    <s v="wearables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d v="2014-12-01T19:00:28"/>
    <b v="0"/>
    <n v="11"/>
    <b v="0"/>
    <n v="1.1299999999999999E-2"/>
    <x v="2"/>
    <s v="wearables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d v="2015-04-29T16:17:15"/>
    <b v="0"/>
    <n v="41"/>
    <b v="0"/>
    <n v="3.5520833333333335E-2"/>
    <x v="2"/>
    <s v="wearables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d v="2016-08-30T15:25:34"/>
    <b v="0"/>
    <n v="15"/>
    <b v="0"/>
    <n v="2.3306666666666667E-2"/>
    <x v="2"/>
    <s v="wearables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d v="2014-10-23T05:19:05"/>
    <b v="0"/>
    <n v="9"/>
    <b v="0"/>
    <n v="8.1600000000000006E-3"/>
    <x v="2"/>
    <s v="wearables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d v="2016-06-01T06:38:29"/>
    <b v="0"/>
    <n v="50"/>
    <b v="0"/>
    <n v="0.22494285714285714"/>
    <x v="2"/>
    <s v="wearables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d v="2016-07-18T12:05:54"/>
    <b v="0"/>
    <n v="34"/>
    <b v="0"/>
    <n v="1.3668E-2"/>
    <x v="2"/>
    <s v="wearables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d v="2016-12-28T01:26:48"/>
    <b v="0"/>
    <n v="0"/>
    <b v="0"/>
    <n v="0"/>
    <x v="2"/>
    <s v="wearables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d v="2014-06-16T02:33:45"/>
    <b v="0"/>
    <n v="0"/>
    <b v="0"/>
    <n v="0"/>
    <x v="2"/>
    <s v="wearables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d v="2016-02-10T18:34:47"/>
    <b v="0"/>
    <n v="276"/>
    <b v="0"/>
    <n v="0.10754135338345865"/>
    <x v="2"/>
    <s v="wearables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d v="2015-11-05T22:28:22"/>
    <b v="0"/>
    <n v="16"/>
    <b v="0"/>
    <n v="0.1976"/>
    <x v="2"/>
    <s v="wearables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d v="2014-11-12T20:43:48"/>
    <b v="0"/>
    <n v="224"/>
    <b v="0"/>
    <n v="0.84946999999999995"/>
    <x v="2"/>
    <s v="wearables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d v="2017-02-01T13:51:19"/>
    <b v="0"/>
    <n v="140"/>
    <b v="0"/>
    <n v="0.49381999999999998"/>
    <x v="2"/>
    <s v="wearables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d v="2015-07-03T19:17:13"/>
    <b v="0"/>
    <n v="15"/>
    <b v="0"/>
    <n v="3.3033333333333331E-2"/>
    <x v="2"/>
    <s v="wearables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d v="2014-10-24T15:31:55"/>
    <b v="0"/>
    <n v="37"/>
    <b v="0"/>
    <n v="6.6339999999999996E-2"/>
    <x v="2"/>
    <s v="wearables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d v="2014-07-16T14:17:33"/>
    <b v="0"/>
    <n v="0"/>
    <b v="0"/>
    <n v="0"/>
    <x v="2"/>
    <s v="wearables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d v="2016-08-30T14:58:37"/>
    <b v="0"/>
    <n v="46"/>
    <b v="0"/>
    <n v="0.7036"/>
    <x v="2"/>
    <s v="wearables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d v="2015-06-17T19:35:39"/>
    <b v="0"/>
    <n v="1"/>
    <b v="0"/>
    <n v="2E-3"/>
    <x v="2"/>
    <s v="wearables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d v="2016-06-21T12:38:03"/>
    <b v="0"/>
    <n v="323"/>
    <b v="0"/>
    <n v="1.02298"/>
    <x v="2"/>
    <s v="wearables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d v="2016-06-01T18:57:19"/>
    <b v="0"/>
    <n v="139"/>
    <b v="1"/>
    <n v="3.7773333333333334"/>
    <x v="3"/>
    <s v="nonfiction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d v="2014-06-09T19:32:39"/>
    <b v="0"/>
    <n v="7"/>
    <b v="1"/>
    <n v="1.25"/>
    <x v="3"/>
    <s v="nonfiction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d v="2013-05-28T01:49:11"/>
    <b v="0"/>
    <n v="149"/>
    <b v="1"/>
    <n v="1.473265306122449"/>
    <x v="3"/>
    <s v="nonfiction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d v="2015-02-05T15:18:45"/>
    <b v="0"/>
    <n v="31"/>
    <b v="1"/>
    <n v="1.022"/>
    <x v="3"/>
    <s v="nonfiction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d v="2014-11-20T12:08:53"/>
    <b v="0"/>
    <n v="26"/>
    <b v="1"/>
    <n v="1.018723404255319"/>
    <x v="3"/>
    <s v="nonfiction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d v="2015-11-09T07:58:55"/>
    <b v="0"/>
    <n v="172"/>
    <b v="1"/>
    <n v="2.0419999999999998"/>
    <x v="3"/>
    <s v="nonfiction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d v="2015-11-26T00:18:54"/>
    <b v="0"/>
    <n v="78"/>
    <b v="1"/>
    <n v="1.0405"/>
    <x v="3"/>
    <s v="nonfiction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d v="2016-01-13T17:45:44"/>
    <b v="0"/>
    <n v="120"/>
    <b v="1"/>
    <n v="1.0126500000000001"/>
    <x v="3"/>
    <s v="nonfiction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d v="2015-07-15T13:52:46"/>
    <b v="0"/>
    <n v="227"/>
    <b v="1"/>
    <n v="1.3613999999999999"/>
    <x v="3"/>
    <s v="nonfiction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d v="2013-02-04T02:49:48"/>
    <b v="0"/>
    <n v="42"/>
    <b v="1"/>
    <n v="1.3360000000000001"/>
    <x v="3"/>
    <s v="nonfiction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d v="2016-05-12T19:22:59"/>
    <b v="0"/>
    <n v="64"/>
    <b v="1"/>
    <n v="1.3025"/>
    <x v="3"/>
    <s v="nonfiction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d v="2012-10-31T06:06:45"/>
    <b v="0"/>
    <n v="121"/>
    <b v="1"/>
    <n v="1.2267999999999999"/>
    <x v="3"/>
    <s v="nonfiction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d v="2013-06-05T00:56:00"/>
    <b v="0"/>
    <n v="87"/>
    <b v="1"/>
    <n v="1.8281058823529412"/>
    <x v="3"/>
    <s v="nonfiction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d v="2013-01-30T23:05:37"/>
    <b v="0"/>
    <n v="65"/>
    <b v="1"/>
    <n v="1.2529999999999999"/>
    <x v="3"/>
    <s v="nonfiction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d v="2011-05-26T13:42:03"/>
    <b v="0"/>
    <n v="49"/>
    <b v="1"/>
    <n v="1.1166666666666667"/>
    <x v="3"/>
    <s v="nonfiction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d v="2011-05-05T19:33:10"/>
    <b v="0"/>
    <n v="19"/>
    <b v="1"/>
    <n v="1.1575757575757575"/>
    <x v="3"/>
    <s v="nonfiction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d v="2012-07-05T21:37:00"/>
    <b v="0"/>
    <n v="81"/>
    <b v="1"/>
    <n v="1.732"/>
    <x v="3"/>
    <s v="nonfiction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d v="2014-05-22T17:12:52"/>
    <b v="0"/>
    <n v="264"/>
    <b v="1"/>
    <n v="1.2598333333333334"/>
    <x v="3"/>
    <s v="nonfiction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d v="2013-07-09T22:25:31"/>
    <b v="0"/>
    <n v="25"/>
    <b v="1"/>
    <n v="1.091"/>
    <x v="3"/>
    <s v="nonfiction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d v="2016-01-27T20:15:27"/>
    <b v="0"/>
    <n v="5"/>
    <b v="1"/>
    <n v="1"/>
    <x v="3"/>
    <s v="nonfiction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d v="2014-11-08T16:41:46"/>
    <b v="0"/>
    <n v="144"/>
    <b v="1"/>
    <n v="1.1864285714285714"/>
    <x v="4"/>
    <s v="rock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d v="2015-02-14T17:35:52"/>
    <b v="0"/>
    <n v="92"/>
    <b v="1"/>
    <n v="1.0026666666666666"/>
    <x v="4"/>
    <s v="rock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d v="2014-10-12T23:54:23"/>
    <b v="0"/>
    <n v="147"/>
    <b v="1"/>
    <n v="1.2648920000000001"/>
    <x v="4"/>
    <s v="rock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d v="2015-10-15T00:04:10"/>
    <b v="0"/>
    <n v="90"/>
    <b v="1"/>
    <n v="1.1426000000000001"/>
    <x v="4"/>
    <s v="rock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d v="2015-05-22T04:34:54"/>
    <b v="0"/>
    <n v="87"/>
    <b v="1"/>
    <n v="1.107"/>
    <x v="4"/>
    <s v="rock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d v="2014-03-12T14:15:46"/>
    <b v="0"/>
    <n v="406"/>
    <b v="1"/>
    <n v="1.0534805315203954"/>
    <x v="4"/>
    <s v="rock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d v="2013-10-01T00:04:50"/>
    <b v="0"/>
    <n v="20"/>
    <b v="1"/>
    <n v="1.0366666666666666"/>
    <x v="4"/>
    <s v="rock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d v="2015-04-07T18:12:22"/>
    <b v="0"/>
    <n v="70"/>
    <b v="1"/>
    <n v="1.0708672667523933"/>
    <x v="4"/>
    <s v="rock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d v="2012-06-12T17:45:32"/>
    <b v="0"/>
    <n v="16"/>
    <b v="1"/>
    <n v="1.24"/>
    <x v="4"/>
    <s v="rock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d v="2016-11-30T22:50:33"/>
    <b v="0"/>
    <n v="52"/>
    <b v="1"/>
    <n v="1.0501"/>
    <x v="4"/>
    <s v="rock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d v="2016-02-24T03:53:08"/>
    <b v="0"/>
    <n v="66"/>
    <b v="1"/>
    <n v="1.8946666666666667"/>
    <x v="4"/>
    <s v="rock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d v="2016-12-16T01:35:19"/>
    <b v="0"/>
    <n v="109"/>
    <b v="1"/>
    <n v="1.7132499999999999"/>
    <x v="4"/>
    <s v="rock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d v="2016-11-03T16:03:26"/>
    <b v="0"/>
    <n v="168"/>
    <b v="1"/>
    <n v="2.5248648648648651"/>
    <x v="4"/>
    <s v="rock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d v="2017-01-12T05:16:10"/>
    <b v="0"/>
    <n v="31"/>
    <b v="1"/>
    <n v="1.1615384615384616"/>
    <x v="4"/>
    <s v="rock"/>
    <x v="1"/>
  </r>
  <r>
    <n v="1378"/>
    <s v="SIX BY SEVEN"/>
    <s v="A psychedelic post rock masterpiece!"/>
    <n v="2000"/>
    <n v="4067"/>
    <x v="0"/>
    <s v="GB"/>
    <s v="GBP"/>
    <n v="1470075210"/>
    <n v="1468779210"/>
    <d v="2016-07-17T18:13:30"/>
    <b v="0"/>
    <n v="133"/>
    <b v="1"/>
    <n v="2.0335000000000001"/>
    <x v="4"/>
    <s v="rock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d v="2015-05-06T11:47:56"/>
    <b v="0"/>
    <n v="151"/>
    <b v="1"/>
    <n v="1.1160000000000001"/>
    <x v="4"/>
    <s v="rock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d v="2015-05-17T18:18:26"/>
    <b v="0"/>
    <n v="5"/>
    <b v="1"/>
    <n v="4.24"/>
    <x v="4"/>
    <s v="rock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d v="2016-11-29T05:08:45"/>
    <b v="0"/>
    <n v="73"/>
    <b v="1"/>
    <n v="1.071"/>
    <x v="4"/>
    <s v="rock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d v="2013-04-06T19:12:16"/>
    <b v="0"/>
    <n v="148"/>
    <b v="1"/>
    <n v="1.043625"/>
    <x v="4"/>
    <s v="rock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d v="2016-12-03T01:47:58"/>
    <b v="0"/>
    <n v="93"/>
    <b v="1"/>
    <n v="2.124090909090909"/>
    <x v="4"/>
    <s v="rock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d v="2015-06-05T17:38:42"/>
    <b v="0"/>
    <n v="63"/>
    <b v="1"/>
    <n v="1.2408571428571429"/>
    <x v="4"/>
    <s v="rock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d v="2016-03-04T16:32:01"/>
    <b v="0"/>
    <n v="134"/>
    <b v="1"/>
    <n v="1.10406125"/>
    <x v="4"/>
    <s v="rock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d v="2015-06-29T15:31:29"/>
    <b v="0"/>
    <n v="14"/>
    <b v="1"/>
    <n v="2.1875"/>
    <x v="4"/>
    <s v="rock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d v="2015-05-02T22:06:35"/>
    <b v="0"/>
    <n v="78"/>
    <b v="1"/>
    <n v="1.36625"/>
    <x v="4"/>
    <s v="rock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d v="2016-09-21T14:45:17"/>
    <b v="0"/>
    <n v="112"/>
    <b v="1"/>
    <n v="1.348074"/>
    <x v="4"/>
    <s v="rock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d v="2016-07-14T11:32:37"/>
    <b v="0"/>
    <n v="34"/>
    <b v="1"/>
    <n v="1.454"/>
    <x v="4"/>
    <s v="rock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d v="2015-03-24T19:16:46"/>
    <b v="0"/>
    <n v="19"/>
    <b v="1"/>
    <n v="1.0910714285714285"/>
    <x v="4"/>
    <s v="rock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d v="2015-07-08T15:36:58"/>
    <b v="0"/>
    <n v="13"/>
    <b v="1"/>
    <n v="1.1020000000000001"/>
    <x v="4"/>
    <s v="rock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d v="2016-02-01T03:43:06"/>
    <b v="0"/>
    <n v="104"/>
    <b v="1"/>
    <n v="1.1364000000000001"/>
    <x v="4"/>
    <s v="rock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d v="2016-07-02T16:22:03"/>
    <b v="0"/>
    <n v="52"/>
    <b v="1"/>
    <n v="1.0235000000000001"/>
    <x v="4"/>
    <s v="rock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d v="2017-01-17T03:28:46"/>
    <b v="0"/>
    <n v="17"/>
    <b v="1"/>
    <n v="1.2213333333333334"/>
    <x v="4"/>
    <s v="rock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d v="2016-12-15T21:48:01"/>
    <b v="0"/>
    <n v="82"/>
    <b v="1"/>
    <n v="1.1188571428571428"/>
    <x v="4"/>
    <s v="rock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d v="2015-01-14T23:58:02"/>
    <b v="0"/>
    <n v="73"/>
    <b v="1"/>
    <n v="1.073"/>
    <x v="4"/>
    <s v="rock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d v="2016-09-27T22:01:50"/>
    <b v="0"/>
    <n v="158"/>
    <b v="1"/>
    <n v="1.1385000000000001"/>
    <x v="4"/>
    <s v="rock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d v="2016-06-05T20:58:54"/>
    <b v="0"/>
    <n v="65"/>
    <b v="1"/>
    <n v="1.0968181818181819"/>
    <x v="4"/>
    <s v="rock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d v="2014-09-07T00:06:13"/>
    <b v="0"/>
    <n v="184"/>
    <b v="1"/>
    <n v="1.2614444444444444"/>
    <x v="4"/>
    <s v="rock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d v="2016-05-08T08:11:13"/>
    <b v="0"/>
    <n v="34"/>
    <b v="1"/>
    <n v="1.6742857142857144"/>
    <x v="4"/>
    <s v="rock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d v="2013-05-05T23:54:34"/>
    <b v="0"/>
    <n v="240"/>
    <b v="1"/>
    <n v="4.9652000000000003"/>
    <x v="4"/>
    <s v="rock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d v="2015-03-02T01:16:51"/>
    <b v="0"/>
    <n v="113"/>
    <b v="1"/>
    <n v="1.0915999999999999"/>
    <x v="4"/>
    <s v="rock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d v="2013-06-26T01:30:35"/>
    <b v="0"/>
    <n v="66"/>
    <b v="1"/>
    <n v="1.0257499999999999"/>
    <x v="4"/>
    <s v="rock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d v="2015-01-28T12:14:45"/>
    <b v="1"/>
    <n v="5"/>
    <b v="0"/>
    <n v="1.6620689655172414E-2"/>
    <x v="3"/>
    <s v="translations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d v="2014-10-29T16:20:01"/>
    <b v="1"/>
    <n v="17"/>
    <b v="0"/>
    <n v="4.1999999999999997E-3"/>
    <x v="3"/>
    <s v="translations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d v="2015-10-20T10:23:27"/>
    <b v="0"/>
    <n v="3"/>
    <b v="0"/>
    <n v="1.25E-3"/>
    <x v="3"/>
    <s v="translations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d v="2014-07-18T12:52:58"/>
    <b v="0"/>
    <n v="2"/>
    <b v="0"/>
    <n v="5.0000000000000001E-3"/>
    <x v="3"/>
    <s v="translations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d v="2015-10-14T20:55:56"/>
    <b v="0"/>
    <n v="6"/>
    <b v="0"/>
    <n v="7.1999999999999995E-2"/>
    <x v="3"/>
    <s v="translations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d v="2014-11-02T03:12:15"/>
    <b v="0"/>
    <n v="0"/>
    <b v="0"/>
    <n v="0"/>
    <x v="3"/>
    <s v="translations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d v="2016-04-19T07:38:40"/>
    <b v="0"/>
    <n v="1"/>
    <b v="0"/>
    <n v="1.6666666666666666E-4"/>
    <x v="3"/>
    <s v="translations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d v="2015-01-09T01:25:00"/>
    <b v="0"/>
    <n v="3"/>
    <b v="0"/>
    <n v="2.3333333333333335E-3"/>
    <x v="3"/>
    <s v="translations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d v="2014-11-04T01:31:39"/>
    <b v="0"/>
    <n v="13"/>
    <b v="0"/>
    <n v="4.5714285714285714E-2"/>
    <x v="3"/>
    <s v="translations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d v="2015-12-22T10:29:30"/>
    <b v="0"/>
    <n v="1"/>
    <b v="0"/>
    <n v="0.05"/>
    <x v="3"/>
    <s v="translations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d v="2016-12-04T06:04:27"/>
    <b v="0"/>
    <n v="1"/>
    <b v="0"/>
    <n v="2E-3"/>
    <x v="3"/>
    <s v="translations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d v="2015-07-07T16:13:11"/>
    <b v="0"/>
    <n v="9"/>
    <b v="0"/>
    <n v="0.18181818181818182"/>
    <x v="3"/>
    <s v="translations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d v="2015-10-22T22:13:39"/>
    <b v="0"/>
    <n v="0"/>
    <b v="0"/>
    <n v="0"/>
    <x v="3"/>
    <s v="translations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d v="2015-08-16T03:36:14"/>
    <b v="0"/>
    <n v="2"/>
    <b v="0"/>
    <n v="1.2222222222222223E-2"/>
    <x v="3"/>
    <s v="translations"/>
    <x v="10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d v="2016-01-26T10:57:14"/>
    <b v="0"/>
    <n v="1"/>
    <b v="0"/>
    <n v="2E-3"/>
    <x v="3"/>
    <s v="translations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d v="2016-09-09T10:56:59"/>
    <b v="0"/>
    <n v="10"/>
    <b v="0"/>
    <n v="7.0634920634920634E-2"/>
    <x v="3"/>
    <s v="translations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d v="2016-06-03T16:01:26"/>
    <b v="0"/>
    <n v="3"/>
    <b v="0"/>
    <n v="2.7272727272727271E-2"/>
    <x v="3"/>
    <s v="translations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d v="2015-01-09T21:58:29"/>
    <b v="0"/>
    <n v="2"/>
    <b v="0"/>
    <n v="1E-3"/>
    <x v="3"/>
    <s v="translations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d v="2016-08-22T05:45:04"/>
    <b v="0"/>
    <n v="2"/>
    <b v="0"/>
    <n v="1.0399999999999999E-3"/>
    <x v="3"/>
    <s v="translations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d v="2015-12-02T08:38:51"/>
    <b v="0"/>
    <n v="1"/>
    <b v="0"/>
    <n v="3.3333333333333335E-3"/>
    <x v="3"/>
    <s v="translations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d v="2016-11-02T17:13:22"/>
    <b v="0"/>
    <n v="14"/>
    <b v="0"/>
    <n v="0.2036"/>
    <x v="3"/>
    <s v="translations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d v="2015-03-30T03:09:19"/>
    <b v="0"/>
    <n v="0"/>
    <b v="0"/>
    <n v="0"/>
    <x v="3"/>
    <s v="translations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d v="2015-06-25T09:22:00"/>
    <b v="0"/>
    <n v="0"/>
    <b v="0"/>
    <n v="0"/>
    <x v="3"/>
    <s v="translations"/>
    <x v="0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d v="2016-08-19T20:26:25"/>
    <b v="0"/>
    <n v="4"/>
    <b v="0"/>
    <n v="8.3799999999999999E-2"/>
    <x v="3"/>
    <s v="translations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d v="2016-03-03T09:06:57"/>
    <b v="0"/>
    <n v="3"/>
    <b v="0"/>
    <n v="4.4999999999999998E-2"/>
    <x v="3"/>
    <s v="translations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d v="2015-03-11T01:27:22"/>
    <b v="0"/>
    <n v="0"/>
    <b v="0"/>
    <n v="0"/>
    <x v="3"/>
    <s v="translations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d v="2014-11-18T19:31:28"/>
    <b v="0"/>
    <n v="5"/>
    <b v="0"/>
    <n v="8.0600000000000005E-2"/>
    <x v="3"/>
    <s v="translations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d v="2015-10-27T05:03:36"/>
    <b v="0"/>
    <n v="47"/>
    <b v="0"/>
    <n v="0.31947058823529412"/>
    <x v="3"/>
    <s v="translations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d v="2015-06-20T18:43:48"/>
    <b v="0"/>
    <n v="0"/>
    <b v="0"/>
    <n v="0"/>
    <x v="3"/>
    <s v="translations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d v="2016-10-30T15:01:15"/>
    <b v="0"/>
    <n v="10"/>
    <b v="0"/>
    <n v="6.7083333333333328E-2"/>
    <x v="3"/>
    <s v="translations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d v="2015-05-18T18:24:38"/>
    <b v="0"/>
    <n v="11"/>
    <b v="0"/>
    <n v="9.987804878048781E-2"/>
    <x v="3"/>
    <s v="translations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d v="2015-09-11T18:43:40"/>
    <b v="0"/>
    <n v="2"/>
    <b v="0"/>
    <n v="1E-3"/>
    <x v="3"/>
    <s v="translations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d v="2016-01-22T08:24:17"/>
    <b v="0"/>
    <n v="2"/>
    <b v="0"/>
    <n v="7.7000000000000002E-3"/>
    <x v="3"/>
    <s v="translations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d v="2014-06-06T12:45:39"/>
    <b v="0"/>
    <n v="22"/>
    <b v="0"/>
    <n v="0.26900000000000002"/>
    <x v="3"/>
    <s v="translations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d v="2016-03-28T20:54:59"/>
    <b v="0"/>
    <n v="8"/>
    <b v="0"/>
    <n v="0.03"/>
    <x v="3"/>
    <s v="translations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d v="2015-02-05T19:55:01"/>
    <b v="0"/>
    <n v="6"/>
    <b v="0"/>
    <n v="6.6055045871559637E-2"/>
    <x v="3"/>
    <s v="translations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d v="2016-04-26T17:57:43"/>
    <b v="0"/>
    <n v="1"/>
    <b v="0"/>
    <n v="7.6923076923076926E-5"/>
    <x v="3"/>
    <s v="translations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d v="2015-07-13T18:22:49"/>
    <b v="0"/>
    <n v="3"/>
    <b v="0"/>
    <n v="1.1222222222222222E-2"/>
    <x v="3"/>
    <s v="translations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d v="2016-04-25T15:29:18"/>
    <b v="0"/>
    <n v="0"/>
    <b v="0"/>
    <n v="0"/>
    <x v="3"/>
    <s v="translations"/>
    <x v="6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d v="2016-12-03T22:13:29"/>
    <b v="0"/>
    <n v="0"/>
    <b v="0"/>
    <n v="0"/>
    <x v="3"/>
    <s v="translations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d v="2015-07-14T20:57:42"/>
    <b v="0"/>
    <n v="0"/>
    <b v="0"/>
    <n v="0"/>
    <x v="3"/>
    <s v="translations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d v="2015-05-15T13:00:55"/>
    <b v="0"/>
    <n v="0"/>
    <b v="0"/>
    <n v="0"/>
    <x v="3"/>
    <s v="translations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d v="2016-04-01T10:44:38"/>
    <b v="0"/>
    <n v="0"/>
    <b v="0"/>
    <n v="0"/>
    <x v="3"/>
    <s v="translations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d v="2016-06-08T17:32:14"/>
    <b v="0"/>
    <n v="3"/>
    <b v="0"/>
    <n v="1.4999999999999999E-4"/>
    <x v="3"/>
    <s v="translations"/>
    <x v="0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d v="2015-04-21T22:28:38"/>
    <b v="0"/>
    <n v="0"/>
    <b v="0"/>
    <n v="0"/>
    <x v="3"/>
    <s v="translations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d v="2015-03-23T19:28:25"/>
    <b v="0"/>
    <n v="0"/>
    <b v="0"/>
    <n v="0"/>
    <x v="3"/>
    <s v="translations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d v="2016-01-21T04:06:37"/>
    <b v="0"/>
    <n v="1"/>
    <b v="0"/>
    <n v="1.0000000000000001E-5"/>
    <x v="3"/>
    <s v="translations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d v="2014-10-19T23:00:59"/>
    <b v="0"/>
    <n v="2"/>
    <b v="0"/>
    <n v="1.0554089709762533E-4"/>
    <x v="3"/>
    <s v="translations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d v="2014-06-28T16:52:43"/>
    <b v="0"/>
    <n v="0"/>
    <b v="0"/>
    <n v="0"/>
    <x v="3"/>
    <s v="translations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d v="2017-03-01T16:42:27"/>
    <b v="0"/>
    <n v="0"/>
    <b v="0"/>
    <n v="0"/>
    <x v="3"/>
    <s v="translations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d v="2016-04-03T20:48:00"/>
    <b v="0"/>
    <n v="1"/>
    <b v="0"/>
    <n v="8.5714285714285719E-3"/>
    <x v="3"/>
    <s v="translations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d v="2014-07-12T16:08:40"/>
    <b v="0"/>
    <n v="7"/>
    <b v="0"/>
    <n v="0.105"/>
    <x v="3"/>
    <s v="translations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d v="2016-12-04T16:02:45"/>
    <b v="0"/>
    <n v="3"/>
    <b v="0"/>
    <n v="2.9000000000000001E-2"/>
    <x v="3"/>
    <s v="translations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d v="2015-10-12T21:30:44"/>
    <b v="0"/>
    <n v="0"/>
    <b v="0"/>
    <n v="0"/>
    <x v="3"/>
    <s v="translations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d v="2014-07-11T16:56:00"/>
    <b v="0"/>
    <n v="0"/>
    <b v="0"/>
    <n v="0"/>
    <x v="3"/>
    <s v="translations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d v="2015-11-04T04:54:56"/>
    <b v="0"/>
    <n v="0"/>
    <b v="0"/>
    <n v="0"/>
    <x v="3"/>
    <s v="translations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d v="2014-10-03T21:31:38"/>
    <b v="0"/>
    <n v="0"/>
    <b v="0"/>
    <n v="0"/>
    <x v="3"/>
    <s v="translations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d v="2014-09-17T15:29:14"/>
    <b v="1"/>
    <n v="340"/>
    <b v="1"/>
    <n v="1.012446"/>
    <x v="3"/>
    <s v="radio &amp; podcasts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d v="2013-03-11T15:54:31"/>
    <b v="1"/>
    <n v="150"/>
    <b v="1"/>
    <n v="1.085175"/>
    <x v="3"/>
    <s v="radio &amp; podcasts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d v="2013-02-21T21:52:18"/>
    <b v="1"/>
    <n v="25"/>
    <b v="1"/>
    <n v="1.4766666666666666"/>
    <x v="3"/>
    <s v="radio &amp; podcasts"/>
    <x v="2"/>
  </r>
  <r>
    <n v="1464"/>
    <s v="Science Studio"/>
    <s v="The Best Science Media on the Web"/>
    <n v="5000"/>
    <n v="8160"/>
    <x v="0"/>
    <s v="US"/>
    <s v="USD"/>
    <n v="1361029958"/>
    <n v="1358437958"/>
    <d v="2013-01-17T15:52:38"/>
    <b v="1"/>
    <n v="234"/>
    <b v="1"/>
    <n v="1.6319999999999999"/>
    <x v="3"/>
    <s v="radio &amp; podcasts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d v="2012-02-20T17:37:32"/>
    <b v="1"/>
    <n v="2602"/>
    <b v="1"/>
    <n v="4.5641449999999999"/>
    <x v="3"/>
    <s v="radio &amp; podcasts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d v="2015-12-02T04:07:46"/>
    <b v="1"/>
    <n v="248"/>
    <b v="1"/>
    <n v="1.0787731249999999"/>
    <x v="3"/>
    <s v="radio &amp; podcasts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d v="2012-01-25T19:14:45"/>
    <b v="1"/>
    <n v="600"/>
    <b v="1"/>
    <n v="1.1508"/>
    <x v="3"/>
    <s v="radio &amp; podcasts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d v="2011-04-13T00:20:49"/>
    <b v="1"/>
    <n v="293"/>
    <b v="1"/>
    <n v="1.0236842105263158"/>
    <x v="3"/>
    <s v="radio &amp; podcasts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d v="2013-01-16T14:21:49"/>
    <b v="1"/>
    <n v="321"/>
    <b v="1"/>
    <n v="1.0842485875706214"/>
    <x v="3"/>
    <s v="radio &amp; podcasts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d v="2012-12-07T19:51:03"/>
    <b v="1"/>
    <n v="81"/>
    <b v="1"/>
    <n v="1.2513333333333334"/>
    <x v="3"/>
    <s v="radio &amp; podcasts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d v="2015-03-10T22:58:54"/>
    <b v="1"/>
    <n v="343"/>
    <b v="1"/>
    <n v="1.03840625"/>
    <x v="3"/>
    <s v="radio &amp; podcasts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d v="2013-09-16T13:01:43"/>
    <b v="1"/>
    <n v="336"/>
    <b v="1"/>
    <n v="1.3870400000000001"/>
    <x v="3"/>
    <s v="radio &amp; podcasts"/>
    <x v="8"/>
  </r>
  <r>
    <n v="1473"/>
    <s v="ONE LOVES ONLY FORM"/>
    <s v="Public Radio Project"/>
    <n v="1500"/>
    <n v="1807.74"/>
    <x v="0"/>
    <s v="US"/>
    <s v="USD"/>
    <n v="1330644639"/>
    <n v="1328052639"/>
    <d v="2012-01-31T23:30:39"/>
    <b v="1"/>
    <n v="47"/>
    <b v="1"/>
    <n v="1.20516"/>
    <x v="3"/>
    <s v="radio &amp; podcasts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d v="2013-08-14T17:28:12"/>
    <b v="1"/>
    <n v="76"/>
    <b v="1"/>
    <n v="1.1226666666666667"/>
    <x v="3"/>
    <s v="radio &amp; podcasts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d v="2014-11-17T17:21:03"/>
    <b v="1"/>
    <n v="441"/>
    <b v="1"/>
    <n v="1.8866966666666667"/>
    <x v="3"/>
    <s v="radio &amp; podcasts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d v="2011-08-11T01:00:22"/>
    <b v="1"/>
    <n v="916"/>
    <b v="1"/>
    <n v="6.6155466666666669"/>
    <x v="3"/>
    <s v="radio &amp; podcasts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d v="2011-10-24T14:46:44"/>
    <b v="1"/>
    <n v="369"/>
    <b v="1"/>
    <n v="1.1131"/>
    <x v="3"/>
    <s v="radio &amp; podcasts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d v="2013-04-30T20:55:13"/>
    <b v="1"/>
    <n v="20242"/>
    <b v="1"/>
    <n v="11.8161422"/>
    <x v="3"/>
    <s v="radio &amp; podcasts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d v="2014-04-25T17:53:09"/>
    <b v="1"/>
    <n v="71"/>
    <b v="1"/>
    <n v="1.37375"/>
    <x v="3"/>
    <s v="radio &amp; podcasts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d v="2013-07-09T22:24:59"/>
    <b v="1"/>
    <n v="635"/>
    <b v="1"/>
    <n v="1.170404"/>
    <x v="3"/>
    <s v="radio &amp; podcasts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d v="2013-10-03T22:09:05"/>
    <b v="0"/>
    <n v="6"/>
    <b v="0"/>
    <n v="2.1000000000000001E-2"/>
    <x v="3"/>
    <s v="fiction"/>
    <x v="9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d v="2012-08-15T20:35:36"/>
    <b v="0"/>
    <n v="1"/>
    <b v="0"/>
    <n v="1E-3"/>
    <x v="3"/>
    <s v="fiction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d v="2016-06-27T04:37:55"/>
    <b v="0"/>
    <n v="2"/>
    <b v="0"/>
    <n v="7.1428571428571426E-3"/>
    <x v="3"/>
    <s v="fiction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d v="2012-05-24T04:49:23"/>
    <b v="0"/>
    <n v="0"/>
    <b v="0"/>
    <n v="0"/>
    <x v="3"/>
    <s v="fiction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d v="2015-05-06T19:06:13"/>
    <b v="0"/>
    <n v="3"/>
    <b v="0"/>
    <n v="2.2388059701492536E-2"/>
    <x v="3"/>
    <s v="fiction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d v="2015-01-28T04:02:41"/>
    <b v="0"/>
    <n v="3"/>
    <b v="0"/>
    <n v="2.3999999999999998E-3"/>
    <x v="3"/>
    <s v="fiction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d v="2016-07-03T22:01:11"/>
    <b v="0"/>
    <n v="0"/>
    <b v="0"/>
    <n v="0"/>
    <x v="3"/>
    <s v="fiction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d v="2013-12-06T13:31:00"/>
    <b v="0"/>
    <n v="6"/>
    <b v="0"/>
    <n v="2.4E-2"/>
    <x v="3"/>
    <s v="fiction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d v="2012-10-16T14:40:52"/>
    <b v="0"/>
    <n v="0"/>
    <b v="0"/>
    <n v="0"/>
    <x v="3"/>
    <s v="fiction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d v="2013-09-03T13:27:54"/>
    <b v="0"/>
    <n v="19"/>
    <b v="0"/>
    <n v="0.30862068965517242"/>
    <x v="3"/>
    <s v="fiction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d v="2014-12-18T17:07:23"/>
    <b v="0"/>
    <n v="1"/>
    <b v="0"/>
    <n v="8.3333333333333329E-2"/>
    <x v="3"/>
    <s v="fiction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d v="2011-05-19T21:14:06"/>
    <b v="0"/>
    <n v="2"/>
    <b v="0"/>
    <n v="7.4999999999999997E-3"/>
    <x v="3"/>
    <s v="fiction"/>
    <x v="5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d v="2013-05-17T20:47:55"/>
    <b v="0"/>
    <n v="0"/>
    <b v="0"/>
    <n v="0"/>
    <x v="3"/>
    <s v="fiction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d v="2015-03-04T17:20:13"/>
    <b v="0"/>
    <n v="11"/>
    <b v="0"/>
    <n v="8.8999999999999996E-2"/>
    <x v="3"/>
    <s v="fiction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d v="2011-07-28T18:57:11"/>
    <b v="0"/>
    <n v="0"/>
    <b v="0"/>
    <n v="0"/>
    <x v="3"/>
    <s v="fiction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d v="2014-07-18T11:24:19"/>
    <b v="0"/>
    <n v="0"/>
    <b v="0"/>
    <n v="0"/>
    <x v="3"/>
    <s v="fiction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d v="2013-06-19T15:25:22"/>
    <b v="0"/>
    <n v="1"/>
    <b v="0"/>
    <n v="6.666666666666667E-5"/>
    <x v="3"/>
    <s v="fiction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d v="2014-07-20T23:36:18"/>
    <b v="0"/>
    <n v="3"/>
    <b v="0"/>
    <n v="1.9E-2"/>
    <x v="3"/>
    <s v="fiction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d v="2016-06-06T00:10:33"/>
    <b v="0"/>
    <n v="1"/>
    <b v="0"/>
    <n v="2.5000000000000001E-3"/>
    <x v="3"/>
    <s v="fiction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d v="2013-04-01T21:42:37"/>
    <b v="0"/>
    <n v="15"/>
    <b v="0"/>
    <n v="0.25035714285714283"/>
    <x v="3"/>
    <s v="fiction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d v="2015-06-08T14:00:23"/>
    <b v="1"/>
    <n v="885"/>
    <b v="1"/>
    <n v="1.6633076923076924"/>
    <x v="8"/>
    <s v="photobooks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d v="2016-02-26T13:01:20"/>
    <b v="1"/>
    <n v="329"/>
    <b v="1"/>
    <n v="1.0144545454545455"/>
    <x v="8"/>
    <s v="photobooks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d v="2016-08-24T08:20:01"/>
    <b v="1"/>
    <n v="71"/>
    <b v="1"/>
    <n v="1.0789146666666667"/>
    <x v="8"/>
    <s v="photobooks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d v="2014-05-13T15:47:04"/>
    <b v="1"/>
    <n v="269"/>
    <b v="1"/>
    <n v="2.7793846153846156"/>
    <x v="8"/>
    <s v="photobooks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d v="2016-02-14T10:38:23"/>
    <b v="1"/>
    <n v="345"/>
    <b v="1"/>
    <n v="1.0358125"/>
    <x v="8"/>
    <s v="photobooks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d v="2014-06-24T18:51:44"/>
    <b v="1"/>
    <n v="43"/>
    <b v="1"/>
    <n v="1.1140000000000001"/>
    <x v="8"/>
    <s v="photobooks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d v="2010-03-17T10:48:29"/>
    <b v="1"/>
    <n v="33"/>
    <b v="1"/>
    <n v="2.15"/>
    <x v="8"/>
    <s v="photobooks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d v="2014-05-27T14:44:41"/>
    <b v="1"/>
    <n v="211"/>
    <b v="1"/>
    <n v="1.1076216216216217"/>
    <x v="8"/>
    <s v="photobooks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d v="2017-01-16T12:48:05"/>
    <b v="1"/>
    <n v="196"/>
    <b v="1"/>
    <n v="1.2364125714285714"/>
    <x v="8"/>
    <s v="photobooks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d v="2014-06-19T09:14:38"/>
    <b v="1"/>
    <n v="405"/>
    <b v="1"/>
    <n v="1.0103500000000001"/>
    <x v="8"/>
    <s v="photobooks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d v="2015-10-19T14:00:04"/>
    <b v="1"/>
    <n v="206"/>
    <b v="1"/>
    <n v="1.1179285714285714"/>
    <x v="8"/>
    <s v="photobooks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d v="2017-01-06T16:25:39"/>
    <b v="1"/>
    <n v="335"/>
    <b v="1"/>
    <n v="5.5877142857142861"/>
    <x v="8"/>
    <s v="photobooks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d v="2014-06-16T15:17:46"/>
    <b v="1"/>
    <n v="215"/>
    <b v="1"/>
    <n v="1.5001875"/>
    <x v="8"/>
    <s v="photobooks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d v="2015-08-18T14:20:40"/>
    <b v="1"/>
    <n v="176"/>
    <b v="1"/>
    <n v="1.0647599999999999"/>
    <x v="8"/>
    <s v="photobooks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d v="2016-02-15T06:04:57"/>
    <b v="1"/>
    <n v="555"/>
    <b v="1"/>
    <n v="1.57189"/>
    <x v="8"/>
    <s v="photobooks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d v="2016-09-06T11:11:32"/>
    <b v="1"/>
    <n v="116"/>
    <b v="1"/>
    <n v="1.0865882352941176"/>
    <x v="8"/>
    <s v="photobooks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d v="2014-11-05T13:35:53"/>
    <b v="1"/>
    <n v="615"/>
    <b v="1"/>
    <n v="1.6197999999999999"/>
    <x v="8"/>
    <s v="photobooks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d v="2014-05-01T19:40:52"/>
    <b v="1"/>
    <n v="236"/>
    <b v="1"/>
    <n v="2.0536666666666665"/>
    <x v="8"/>
    <s v="photobooks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d v="2014-05-23T17:48:03"/>
    <b v="1"/>
    <n v="145"/>
    <b v="1"/>
    <n v="1.033638888888889"/>
    <x v="8"/>
    <s v="photobooks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d v="2014-11-12T20:35:13"/>
    <b v="1"/>
    <n v="167"/>
    <b v="1"/>
    <n v="1.0347222222222223"/>
    <x v="8"/>
    <s v="photobooks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d v="2016-05-03T04:01:31"/>
    <b v="1"/>
    <n v="235"/>
    <b v="1"/>
    <n v="1.0681333333333334"/>
    <x v="8"/>
    <s v="photobooks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d v="2014-09-17T19:55:39"/>
    <b v="1"/>
    <n v="452"/>
    <b v="1"/>
    <n v="1.3896574712643677"/>
    <x v="8"/>
    <s v="photobooks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d v="2014-11-21T18:01:56"/>
    <b v="1"/>
    <n v="241"/>
    <b v="1"/>
    <n v="1.2484324324324325"/>
    <x v="8"/>
    <s v="photobooks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d v="2017-01-21T12:01:30"/>
    <b v="1"/>
    <n v="28"/>
    <b v="1"/>
    <n v="2.0699999999999998"/>
    <x v="8"/>
    <s v="photobooks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d v="2016-07-19T16:52:18"/>
    <b v="1"/>
    <n v="140"/>
    <b v="1"/>
    <n v="1.7400576923076922"/>
    <x v="8"/>
    <s v="photobooks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d v="2015-12-01T06:37:27"/>
    <b v="1"/>
    <n v="280"/>
    <b v="1"/>
    <n v="1.2032608695652174"/>
    <x v="8"/>
    <s v="photobooks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d v="2017-02-14T14:24:46"/>
    <b v="1"/>
    <n v="70"/>
    <b v="1"/>
    <n v="1.1044428571428573"/>
    <x v="8"/>
    <s v="photobooks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d v="2017-01-01T17:35:22"/>
    <b v="1"/>
    <n v="160"/>
    <b v="1"/>
    <n v="2.8156666666666665"/>
    <x v="8"/>
    <s v="photobooks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d v="2015-02-17T15:05:20"/>
    <b v="1"/>
    <n v="141"/>
    <b v="1"/>
    <n v="1.0067894736842105"/>
    <x v="8"/>
    <s v="photobooks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d v="2015-09-28T18:24:55"/>
    <b v="1"/>
    <n v="874"/>
    <b v="1"/>
    <n v="1.3482571428571428"/>
    <x v="8"/>
    <s v="photobooks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d v="2014-10-29T19:15:26"/>
    <b v="1"/>
    <n v="73"/>
    <b v="1"/>
    <n v="1.7595744680851064"/>
    <x v="8"/>
    <s v="photobooks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d v="2016-01-22T11:24:25"/>
    <b v="1"/>
    <n v="294"/>
    <b v="1"/>
    <n v="4.8402000000000003"/>
    <x v="8"/>
    <s v="photobooks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d v="2016-03-14T00:02:57"/>
    <b v="1"/>
    <n v="740"/>
    <b v="1"/>
    <n v="1.4514"/>
    <x v="8"/>
    <s v="photobooks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d v="2015-08-05T16:11:02"/>
    <b v="1"/>
    <n v="369"/>
    <b v="1"/>
    <n v="4.1773333333333333"/>
    <x v="8"/>
    <s v="photobooks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d v="2016-04-24T19:53:51"/>
    <b v="1"/>
    <n v="110"/>
    <b v="1"/>
    <n v="1.3242499999999999"/>
    <x v="8"/>
    <s v="photobooks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d v="2015-07-28T19:15:10"/>
    <b v="1"/>
    <n v="455"/>
    <b v="1"/>
    <n v="2.5030841666666666"/>
    <x v="8"/>
    <s v="photobooks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d v="2016-07-01T07:33:47"/>
    <b v="1"/>
    <n v="224"/>
    <b v="1"/>
    <n v="1.7989999999999999"/>
    <x v="8"/>
    <s v="photobooks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d v="2014-12-08T18:46:10"/>
    <b v="1"/>
    <n v="46"/>
    <b v="1"/>
    <n v="1.0262857142857142"/>
    <x v="8"/>
    <s v="photobooks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d v="2016-12-01T22:03:39"/>
    <b v="0"/>
    <n v="284"/>
    <b v="1"/>
    <n v="1.359861"/>
    <x v="8"/>
    <s v="photobooks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d v="2014-10-27T00:10:16"/>
    <b v="1"/>
    <n v="98"/>
    <b v="1"/>
    <n v="1.1786666666666668"/>
    <x v="8"/>
    <s v="photobooks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d v="2014-12-01T17:05:38"/>
    <b v="0"/>
    <n v="2"/>
    <b v="0"/>
    <n v="3.3333333333333332E-4"/>
    <x v="8"/>
    <s v="nature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d v="2015-06-15T23:55:00"/>
    <b v="0"/>
    <n v="1"/>
    <b v="0"/>
    <n v="0.04"/>
    <x v="8"/>
    <s v="nature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d v="2014-10-23T12:13:54"/>
    <b v="0"/>
    <n v="1"/>
    <b v="0"/>
    <n v="4.4444444444444444E-3"/>
    <x v="8"/>
    <s v="nature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d v="2015-02-18T01:13:44"/>
    <b v="0"/>
    <n v="0"/>
    <b v="0"/>
    <n v="0"/>
    <x v="8"/>
    <s v="nature"/>
    <x v="2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d v="2015-01-27T21:13:54"/>
    <b v="0"/>
    <n v="1"/>
    <b v="0"/>
    <n v="3.3333333333333332E-4"/>
    <x v="8"/>
    <s v="nature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d v="2014-07-19T05:06:39"/>
    <b v="0"/>
    <n v="11"/>
    <b v="0"/>
    <n v="0.28899999999999998"/>
    <x v="8"/>
    <s v="nature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d v="2017-02-16T10:14:42"/>
    <b v="0"/>
    <n v="0"/>
    <b v="0"/>
    <n v="0"/>
    <x v="8"/>
    <s v="nature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d v="2015-10-09T21:10:20"/>
    <b v="0"/>
    <n v="1"/>
    <b v="0"/>
    <n v="8.5714285714285715E-2"/>
    <x v="8"/>
    <s v="nature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d v="2015-10-04T03:15:59"/>
    <b v="0"/>
    <n v="6"/>
    <b v="0"/>
    <n v="0.34"/>
    <x v="8"/>
    <s v="nature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d v="2016-04-12T10:47:14"/>
    <b v="0"/>
    <n v="7"/>
    <b v="0"/>
    <n v="0.13466666666666666"/>
    <x v="8"/>
    <s v="nature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d v="2015-04-27T19:47:19"/>
    <b v="0"/>
    <n v="0"/>
    <b v="0"/>
    <n v="0"/>
    <x v="8"/>
    <s v="nature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d v="2014-09-10T16:31:48"/>
    <b v="0"/>
    <n v="16"/>
    <b v="0"/>
    <n v="0.49186046511627907"/>
    <x v="8"/>
    <s v="nature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d v="2015-08-03T06:47:27"/>
    <b v="0"/>
    <n v="0"/>
    <b v="0"/>
    <n v="0"/>
    <x v="8"/>
    <s v="nature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d v="2015-07-03T06:03:10"/>
    <b v="0"/>
    <n v="0"/>
    <b v="0"/>
    <n v="0"/>
    <x v="8"/>
    <s v="nature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d v="2015-08-25T14:43:52"/>
    <b v="0"/>
    <n v="0"/>
    <b v="0"/>
    <n v="0"/>
    <x v="8"/>
    <s v="nature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d v="2016-06-04T03:40:24"/>
    <b v="0"/>
    <n v="12"/>
    <b v="0"/>
    <n v="0.45133333333333331"/>
    <x v="8"/>
    <s v="nature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d v="2014-08-20T15:40:33"/>
    <b v="0"/>
    <n v="1"/>
    <b v="0"/>
    <n v="0.04"/>
    <x v="8"/>
    <s v="nature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d v="2015-06-30T09:32:39"/>
    <b v="0"/>
    <n v="3"/>
    <b v="0"/>
    <n v="4.6666666666666669E-2"/>
    <x v="8"/>
    <s v="nature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d v="2015-04-14T01:16:39"/>
    <b v="0"/>
    <n v="1"/>
    <b v="0"/>
    <n v="3.3333333333333335E-3"/>
    <x v="8"/>
    <s v="nature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d v="2014-10-24T00:29:53"/>
    <b v="0"/>
    <n v="4"/>
    <b v="0"/>
    <n v="3.7600000000000001E-2"/>
    <x v="8"/>
    <s v="nature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d v="2013-10-08T01:00:03"/>
    <b v="0"/>
    <n v="1"/>
    <b v="0"/>
    <n v="6.7000000000000002E-3"/>
    <x v="3"/>
    <s v="art books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d v="2009-09-23T13:35:16"/>
    <b v="0"/>
    <n v="0"/>
    <b v="0"/>
    <n v="0"/>
    <x v="3"/>
    <s v="art books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d v="2014-01-13T17:49:11"/>
    <b v="0"/>
    <n v="2"/>
    <b v="0"/>
    <n v="1.4166666666666666E-2"/>
    <x v="3"/>
    <s v="art books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d v="2015-04-27T08:48:29"/>
    <b v="0"/>
    <n v="1"/>
    <b v="0"/>
    <n v="1E-3"/>
    <x v="3"/>
    <s v="art books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d v="2011-05-09T17:31:01"/>
    <b v="0"/>
    <n v="1"/>
    <b v="0"/>
    <n v="2.5000000000000001E-2"/>
    <x v="3"/>
    <s v="art books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d v="2016-06-28T22:00:04"/>
    <b v="0"/>
    <n v="59"/>
    <b v="0"/>
    <n v="0.21249999999999999"/>
    <x v="3"/>
    <s v="art books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d v="2014-02-01T22:29:05"/>
    <b v="0"/>
    <n v="13"/>
    <b v="0"/>
    <n v="4.1176470588235294E-2"/>
    <x v="3"/>
    <s v="art books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d v="2014-11-19T01:29:45"/>
    <b v="0"/>
    <n v="22"/>
    <b v="0"/>
    <n v="0.13639999999999999"/>
    <x v="3"/>
    <s v="art books"/>
    <x v="4"/>
  </r>
  <r>
    <n v="1569"/>
    <s v="to be removed (Canceled)"/>
    <s v="to be removed"/>
    <n v="30000"/>
    <n v="0"/>
    <x v="1"/>
    <s v="US"/>
    <s v="USD"/>
    <n v="1369498714"/>
    <n v="1366906714"/>
    <d v="2013-04-25T16:18:34"/>
    <b v="0"/>
    <n v="0"/>
    <b v="0"/>
    <n v="0"/>
    <x v="3"/>
    <s v="art books"/>
    <x v="6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d v="2016-03-09T19:31:22"/>
    <b v="0"/>
    <n v="52"/>
    <b v="0"/>
    <n v="0.41399999999999998"/>
    <x v="3"/>
    <s v="art books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d v="2015-05-20T18:28:03"/>
    <b v="0"/>
    <n v="4"/>
    <b v="0"/>
    <n v="6.6115702479338841E-3"/>
    <x v="3"/>
    <s v="art books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d v="2016-02-04T00:47:39"/>
    <b v="0"/>
    <n v="3"/>
    <b v="0"/>
    <n v="0.05"/>
    <x v="3"/>
    <s v="art books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d v="2017-02-20T00:00:02"/>
    <b v="0"/>
    <n v="3"/>
    <b v="0"/>
    <n v="2.4777777777777777E-2"/>
    <x v="3"/>
    <s v="art books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d v="2015-01-13T22:15:29"/>
    <b v="0"/>
    <n v="6"/>
    <b v="0"/>
    <n v="5.0599999999999999E-2"/>
    <x v="3"/>
    <s v="art books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d v="2014-06-09T12:34:56"/>
    <b v="0"/>
    <n v="35"/>
    <b v="0"/>
    <n v="0.2291"/>
    <x v="3"/>
    <s v="art books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d v="2015-05-16T21:06:08"/>
    <b v="0"/>
    <n v="10"/>
    <b v="0"/>
    <n v="0.13"/>
    <x v="3"/>
    <s v="art books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d v="2012-05-25T20:20:48"/>
    <b v="0"/>
    <n v="2"/>
    <b v="0"/>
    <n v="5.4999999999999997E-3"/>
    <x v="3"/>
    <s v="art books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d v="2010-08-09T01:34:51"/>
    <b v="0"/>
    <n v="4"/>
    <b v="0"/>
    <n v="0.10806536636794939"/>
    <x v="3"/>
    <s v="art books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d v="2013-07-26T23:54:51"/>
    <b v="0"/>
    <n v="2"/>
    <b v="0"/>
    <n v="8.4008400840084006E-3"/>
    <x v="3"/>
    <s v="art books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d v="2012-03-22T01:12:06"/>
    <b v="0"/>
    <n v="0"/>
    <b v="0"/>
    <n v="0"/>
    <x v="3"/>
    <s v="art books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d v="2015-11-17T10:46:30"/>
    <b v="0"/>
    <n v="1"/>
    <b v="0"/>
    <n v="5.0000000000000001E-3"/>
    <x v="8"/>
    <s v="places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d v="2015-08-30T18:57:33"/>
    <b v="0"/>
    <n v="3"/>
    <b v="0"/>
    <n v="9.2999999999999999E-2"/>
    <x v="8"/>
    <s v="places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d v="2014-08-26T21:43:11"/>
    <b v="0"/>
    <n v="1"/>
    <b v="0"/>
    <n v="7.5000000000000002E-4"/>
    <x v="8"/>
    <s v="places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d v="2014-05-20T15:35:01"/>
    <b v="0"/>
    <n v="0"/>
    <b v="0"/>
    <n v="0"/>
    <x v="8"/>
    <s v="places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d v="2016-12-03T21:29:28"/>
    <b v="0"/>
    <n v="12"/>
    <b v="0"/>
    <n v="0.79"/>
    <x v="8"/>
    <s v="places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d v="2015-03-06T02:30:22"/>
    <b v="0"/>
    <n v="0"/>
    <b v="0"/>
    <n v="0"/>
    <x v="8"/>
    <s v="places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d v="2014-11-13T22:49:25"/>
    <b v="0"/>
    <n v="1"/>
    <b v="0"/>
    <n v="1.3333333333333334E-4"/>
    <x v="8"/>
    <s v="places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d v="2015-01-01T05:59:59"/>
    <b v="0"/>
    <n v="0"/>
    <b v="0"/>
    <n v="0"/>
    <x v="8"/>
    <s v="places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d v="2015-09-09T23:38:06"/>
    <b v="0"/>
    <n v="0"/>
    <b v="0"/>
    <n v="0"/>
    <x v="8"/>
    <s v="places"/>
    <x v="8"/>
  </r>
  <r>
    <n v="1590"/>
    <s v="An Italian Adventure"/>
    <s v="Discover Italy through photography."/>
    <n v="60000"/>
    <n v="1020"/>
    <x v="2"/>
    <s v="IT"/>
    <s v="EUR"/>
    <n v="1443040464"/>
    <n v="1440448464"/>
    <d v="2015-08-24T20:34:24"/>
    <b v="0"/>
    <n v="2"/>
    <b v="0"/>
    <n v="1.7000000000000001E-2"/>
    <x v="8"/>
    <s v="places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d v="2016-03-04T17:25:41"/>
    <b v="0"/>
    <n v="92"/>
    <b v="0"/>
    <n v="0.29228571428571426"/>
    <x v="8"/>
    <s v="places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d v="2015-02-11T01:44:45"/>
    <b v="0"/>
    <n v="0"/>
    <b v="0"/>
    <n v="0"/>
    <x v="8"/>
    <s v="places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d v="2015-01-29T20:17:35"/>
    <b v="0"/>
    <n v="3"/>
    <b v="0"/>
    <n v="1.3636363636363637E-4"/>
    <x v="8"/>
    <s v="places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d v="2016-03-16T17:06:22"/>
    <b v="0"/>
    <n v="10"/>
    <b v="0"/>
    <n v="0.20499999999999999"/>
    <x v="8"/>
    <s v="places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d v="2014-05-21T01:12:08"/>
    <b v="0"/>
    <n v="7"/>
    <b v="0"/>
    <n v="2.8E-3"/>
    <x v="8"/>
    <s v="places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d v="2014-10-29T10:19:29"/>
    <b v="0"/>
    <n v="3"/>
    <b v="0"/>
    <n v="2.3076923076923078E-2"/>
    <x v="8"/>
    <s v="places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d v="2016-08-21T08:29:57"/>
    <b v="0"/>
    <n v="0"/>
    <b v="0"/>
    <n v="0"/>
    <x v="8"/>
    <s v="places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d v="2015-05-27T16:00:58"/>
    <b v="0"/>
    <n v="1"/>
    <b v="0"/>
    <n v="1.25E-3"/>
    <x v="8"/>
    <s v="places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d v="2016-03-09T12:56:16"/>
    <b v="0"/>
    <n v="0"/>
    <b v="0"/>
    <n v="0"/>
    <x v="8"/>
    <s v="places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d v="2014-06-01T01:22:32"/>
    <b v="0"/>
    <n v="9"/>
    <b v="0"/>
    <n v="7.3400000000000007E-2"/>
    <x v="8"/>
    <s v="places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d v="2011-04-05T02:13:53"/>
    <b v="0"/>
    <n v="56"/>
    <b v="1"/>
    <n v="1.082492"/>
    <x v="4"/>
    <s v="rock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d v="2011-09-02T07:08:37"/>
    <b v="0"/>
    <n v="32"/>
    <b v="1"/>
    <n v="1.0016666666666667"/>
    <x v="4"/>
    <s v="rock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d v="2011-11-29T04:04:19"/>
    <b v="0"/>
    <n v="30"/>
    <b v="1"/>
    <n v="1.0003299999999999"/>
    <x v="4"/>
    <s v="rock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d v="2012-02-06T20:17:15"/>
    <b v="0"/>
    <n v="70"/>
    <b v="1"/>
    <n v="1.2210714285714286"/>
    <x v="4"/>
    <s v="rock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d v="2011-07-23T00:18:33"/>
    <b v="0"/>
    <n v="44"/>
    <b v="1"/>
    <n v="1.0069333333333335"/>
    <x v="4"/>
    <s v="rock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d v="2010-12-24T02:40:38"/>
    <b v="0"/>
    <n v="92"/>
    <b v="1"/>
    <n v="1.01004125"/>
    <x v="4"/>
    <s v="rock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d v="2012-05-24T19:24:11"/>
    <b v="0"/>
    <n v="205"/>
    <b v="1"/>
    <n v="1.4511000000000001"/>
    <x v="4"/>
    <s v="rock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d v="2013-11-29T19:56:26"/>
    <b v="0"/>
    <n v="23"/>
    <b v="1"/>
    <n v="1.0125"/>
    <x v="4"/>
    <s v="rock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d v="2011-09-10T00:01:49"/>
    <b v="0"/>
    <n v="4"/>
    <b v="1"/>
    <n v="1.1833333333333333"/>
    <x v="4"/>
    <s v="rock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d v="2012-11-15T22:11:50"/>
    <b v="0"/>
    <n v="112"/>
    <b v="1"/>
    <n v="2.7185000000000001"/>
    <x v="4"/>
    <s v="rock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d v="2013-05-15T00:00:32"/>
    <b v="0"/>
    <n v="27"/>
    <b v="1"/>
    <n v="1.25125"/>
    <x v="4"/>
    <s v="rock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d v="2012-12-03T20:59:44"/>
    <b v="0"/>
    <n v="11"/>
    <b v="1"/>
    <n v="1.1000000000000001"/>
    <x v="4"/>
    <s v="rock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d v="2012-06-22T01:40:02"/>
    <b v="0"/>
    <n v="26"/>
    <b v="1"/>
    <n v="1.0149999999999999"/>
    <x v="4"/>
    <s v="rock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d v="2014-06-04T23:32:49"/>
    <b v="0"/>
    <n v="77"/>
    <b v="1"/>
    <n v="1.0269999999999999"/>
    <x v="4"/>
    <s v="rock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d v="2011-10-29T01:13:16"/>
    <b v="0"/>
    <n v="136"/>
    <b v="1"/>
    <n v="1.1412500000000001"/>
    <x v="4"/>
    <s v="rock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d v="2012-10-12T17:10:21"/>
    <b v="0"/>
    <n v="157"/>
    <b v="1"/>
    <n v="1.042"/>
    <x v="4"/>
    <s v="rock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d v="2013-09-29T15:56:28"/>
    <b v="0"/>
    <n v="158"/>
    <b v="1"/>
    <n v="1.4585714285714286"/>
    <x v="4"/>
    <s v="rock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d v="2013-01-27T15:42:15"/>
    <b v="0"/>
    <n v="27"/>
    <b v="1"/>
    <n v="1.0506666666666666"/>
    <x v="4"/>
    <s v="rock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d v="2014-08-25T04:28:06"/>
    <b v="0"/>
    <n v="23"/>
    <b v="1"/>
    <n v="1.3333333333333333"/>
    <x v="4"/>
    <s v="rock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d v="2013-02-16T08:09:00"/>
    <b v="0"/>
    <n v="17"/>
    <b v="1"/>
    <n v="1.1299999999999999"/>
    <x v="4"/>
    <s v="rock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d v="2012-04-04T14:33:35"/>
    <b v="0"/>
    <n v="37"/>
    <b v="1"/>
    <n v="1.212"/>
    <x v="4"/>
    <s v="rock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d v="2014-11-07T07:04:34"/>
    <b v="0"/>
    <n v="65"/>
    <b v="1"/>
    <n v="1.0172463768115942"/>
    <x v="4"/>
    <s v="rock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d v="2013-06-28T16:31:29"/>
    <b v="0"/>
    <n v="18"/>
    <b v="1"/>
    <n v="1.0106666666666666"/>
    <x v="4"/>
    <s v="rock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d v="2012-11-30T08:48:55"/>
    <b v="0"/>
    <n v="25"/>
    <b v="1"/>
    <n v="1.18"/>
    <x v="4"/>
    <s v="rock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d v="2012-08-14T16:47:33"/>
    <b v="0"/>
    <n v="104"/>
    <b v="1"/>
    <n v="1.5533333333333332"/>
    <x v="4"/>
    <s v="rock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d v="2013-11-01T20:21:07"/>
    <b v="0"/>
    <n v="108"/>
    <b v="1"/>
    <n v="1.0118750000000001"/>
    <x v="4"/>
    <s v="rock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d v="2012-10-23T16:58:09"/>
    <b v="0"/>
    <n v="38"/>
    <b v="1"/>
    <n v="1.17"/>
    <x v="4"/>
    <s v="rock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d v="2014-05-15T17:41:22"/>
    <b v="0"/>
    <n v="88"/>
    <b v="1"/>
    <n v="1.00925"/>
    <x v="4"/>
    <s v="rock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d v="2014-01-06T20:48:53"/>
    <b v="0"/>
    <n v="82"/>
    <b v="1"/>
    <n v="1.0366666666666666"/>
    <x v="4"/>
    <s v="rock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d v="2012-01-31T20:06:15"/>
    <b v="0"/>
    <n v="126"/>
    <b v="1"/>
    <n v="2.6524999999999999"/>
    <x v="4"/>
    <s v="rock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d v="2012-09-12T20:37:41"/>
    <b v="0"/>
    <n v="133"/>
    <b v="1"/>
    <n v="1.5590999999999999"/>
    <x v="4"/>
    <s v="rock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d v="2011-07-26T08:10:54"/>
    <b v="0"/>
    <n v="47"/>
    <b v="1"/>
    <n v="1.0162500000000001"/>
    <x v="4"/>
    <s v="rock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d v="2011-12-19T21:12:36"/>
    <b v="0"/>
    <n v="58"/>
    <b v="1"/>
    <n v="1"/>
    <x v="4"/>
    <s v="rock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d v="2011-04-25T04:33:21"/>
    <b v="0"/>
    <n v="32"/>
    <b v="1"/>
    <n v="1.0049999999999999"/>
    <x v="4"/>
    <s v="rock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d v="2016-05-12T20:51:01"/>
    <b v="0"/>
    <n v="37"/>
    <b v="1"/>
    <n v="1.2529999999999999"/>
    <x v="4"/>
    <s v="rock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d v="2011-04-30T02:04:48"/>
    <b v="0"/>
    <n v="87"/>
    <b v="1"/>
    <n v="1.0355555555555556"/>
    <x v="4"/>
    <s v="rock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d v="2009-11-05T18:02:20"/>
    <b v="0"/>
    <n v="15"/>
    <b v="1"/>
    <n v="1.038"/>
    <x v="4"/>
    <s v="rock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d v="2013-01-14T16:29:28"/>
    <b v="0"/>
    <n v="27"/>
    <b v="1"/>
    <n v="1.05"/>
    <x v="4"/>
    <s v="rock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d v="2012-02-02T15:39:25"/>
    <b v="0"/>
    <n v="19"/>
    <b v="1"/>
    <n v="1"/>
    <x v="4"/>
    <s v="rock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d v="2010-07-20T05:32:35"/>
    <b v="0"/>
    <n v="17"/>
    <b v="1"/>
    <n v="1.6986000000000001"/>
    <x v="4"/>
    <s v="rock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d v="2014-11-19T14:19:04"/>
    <b v="0"/>
    <n v="26"/>
    <b v="1"/>
    <n v="1.014"/>
    <x v="4"/>
    <s v="pop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d v="2011-05-25T00:35:27"/>
    <b v="0"/>
    <n v="28"/>
    <b v="1"/>
    <n v="1"/>
    <x v="4"/>
    <s v="pop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d v="2012-08-25T19:46:52"/>
    <b v="0"/>
    <n v="37"/>
    <b v="1"/>
    <n v="1.2470000000000001"/>
    <x v="4"/>
    <s v="pop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d v="2012-09-23T01:26:00"/>
    <b v="0"/>
    <n v="128"/>
    <b v="1"/>
    <n v="1.095"/>
    <x v="4"/>
    <s v="pop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d v="2013-09-04T14:49:00"/>
    <b v="0"/>
    <n v="10"/>
    <b v="1"/>
    <n v="1.1080000000000001"/>
    <x v="4"/>
    <s v="pop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d v="2014-07-13T10:48:23"/>
    <b v="0"/>
    <n v="83"/>
    <b v="1"/>
    <n v="1.1020000000000001"/>
    <x v="4"/>
    <s v="pop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d v="2012-05-10T09:49:37"/>
    <b v="0"/>
    <n v="46"/>
    <b v="1"/>
    <n v="1.0471999999999999"/>
    <x v="4"/>
    <s v="pop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d v="2011-02-18T16:54:42"/>
    <b v="0"/>
    <n v="90"/>
    <b v="1"/>
    <n v="1.2526086956521738"/>
    <x v="4"/>
    <s v="pop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d v="2014-04-08T16:25:55"/>
    <b v="0"/>
    <n v="81"/>
    <b v="1"/>
    <n v="1.0058763157894737"/>
    <x v="4"/>
    <s v="pop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d v="2013-09-09T10:27:17"/>
    <b v="0"/>
    <n v="32"/>
    <b v="1"/>
    <n v="1.4155"/>
    <x v="4"/>
    <s v="pop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d v="2011-03-23T21:37:00"/>
    <b v="0"/>
    <n v="20"/>
    <b v="1"/>
    <n v="1.0075000000000001"/>
    <x v="4"/>
    <s v="pop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d v="2013-10-25T11:49:53"/>
    <b v="0"/>
    <n v="70"/>
    <b v="1"/>
    <n v="1.0066666666666666"/>
    <x v="4"/>
    <s v="pop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d v="2011-03-24T20:01:36"/>
    <b v="0"/>
    <n v="168"/>
    <b v="1"/>
    <n v="1.7423040000000001"/>
    <x v="4"/>
    <s v="pop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d v="2012-03-19T21:22:40"/>
    <b v="0"/>
    <n v="34"/>
    <b v="1"/>
    <n v="1.199090909090909"/>
    <x v="4"/>
    <s v="pop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d v="2012-03-06T19:00:20"/>
    <b v="0"/>
    <n v="48"/>
    <b v="1"/>
    <n v="1.4286666666666668"/>
    <x v="4"/>
    <s v="pop"/>
    <x v="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d v="2012-11-13T22:17:32"/>
    <b v="0"/>
    <n v="48"/>
    <b v="1"/>
    <n v="1.0033493333333334"/>
    <x v="4"/>
    <s v="pop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d v="2012-04-24T18:46:08"/>
    <b v="0"/>
    <n v="221"/>
    <b v="1"/>
    <n v="1.0493380000000001"/>
    <x v="4"/>
    <s v="pop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d v="2012-11-10T05:19:27"/>
    <b v="0"/>
    <n v="107"/>
    <b v="1"/>
    <n v="1.3223333333333334"/>
    <x v="4"/>
    <s v="pop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d v="2013-11-18T21:55:21"/>
    <b v="0"/>
    <n v="45"/>
    <b v="1"/>
    <n v="1.1279999999999999"/>
    <x v="4"/>
    <s v="pop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d v="2016-03-30T16:39:10"/>
    <b v="0"/>
    <n v="36"/>
    <b v="1"/>
    <n v="12.5375"/>
    <x v="4"/>
    <s v="pop"/>
    <x v="7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d v="2015-12-05T23:57:11"/>
    <b v="0"/>
    <n v="101"/>
    <b v="1"/>
    <n v="1.0250632911392406"/>
    <x v="4"/>
    <s v="pop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d v="2011-11-01T04:45:36"/>
    <b v="0"/>
    <n v="62"/>
    <b v="1"/>
    <n v="1.026375"/>
    <x v="4"/>
    <s v="pop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d v="2015-01-02T00:31:47"/>
    <b v="0"/>
    <n v="32"/>
    <b v="1"/>
    <n v="1.08"/>
    <x v="4"/>
    <s v="pop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d v="2012-01-31T18:16:58"/>
    <b v="0"/>
    <n v="89"/>
    <b v="1"/>
    <n v="1.2240879999999998"/>
    <x v="4"/>
    <s v="pop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d v="2011-01-21T15:35:13"/>
    <b v="0"/>
    <n v="93"/>
    <b v="1"/>
    <n v="1.1945714285714286"/>
    <x v="4"/>
    <s v="pop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d v="2013-02-26T06:04:33"/>
    <b v="0"/>
    <n v="98"/>
    <b v="1"/>
    <n v="1.6088"/>
    <x v="4"/>
    <s v="pop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d v="2014-02-12T01:41:38"/>
    <b v="0"/>
    <n v="82"/>
    <b v="1"/>
    <n v="1.2685294117647059"/>
    <x v="4"/>
    <s v="pop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d v="2011-10-29T03:35:39"/>
    <b v="0"/>
    <n v="116"/>
    <b v="1"/>
    <n v="1.026375"/>
    <x v="4"/>
    <s v="pop"/>
    <x v="9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d v="2016-04-01T21:14:36"/>
    <b v="0"/>
    <n v="52"/>
    <b v="1"/>
    <n v="1.3975"/>
    <x v="4"/>
    <s v="pop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d v="2010-05-15T22:19:59"/>
    <b v="0"/>
    <n v="23"/>
    <b v="1"/>
    <n v="1.026"/>
    <x v="4"/>
    <s v="pop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d v="2016-07-02T13:03:34"/>
    <b v="0"/>
    <n v="77"/>
    <b v="1"/>
    <n v="1.0067349999999999"/>
    <x v="4"/>
    <s v="pop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d v="2012-05-05T15:45:30"/>
    <b v="0"/>
    <n v="49"/>
    <b v="1"/>
    <n v="1.1294117647058823"/>
    <x v="4"/>
    <s v="pop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d v="2015-02-04T21:04:52"/>
    <b v="0"/>
    <n v="59"/>
    <b v="1"/>
    <n v="1.2809523809523808"/>
    <x v="4"/>
    <s v="pop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d v="2016-07-18T14:31:46"/>
    <b v="0"/>
    <n v="113"/>
    <b v="1"/>
    <n v="2.0169999999999999"/>
    <x v="4"/>
    <s v="pop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d v="2011-09-16T17:35:40"/>
    <b v="0"/>
    <n v="34"/>
    <b v="1"/>
    <n v="1.37416"/>
    <x v="4"/>
    <s v="pop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d v="2012-03-05T17:25:47"/>
    <b v="0"/>
    <n v="42"/>
    <b v="1"/>
    <n v="1.1533333333333333"/>
    <x v="4"/>
    <s v="pop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d v="2016-02-16T09:46:16"/>
    <b v="0"/>
    <n v="42"/>
    <b v="1"/>
    <n v="1.1166666666666667"/>
    <x v="4"/>
    <s v="pop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d v="2014-01-23T20:31:11"/>
    <b v="0"/>
    <n v="49"/>
    <b v="1"/>
    <n v="1.1839999999999999"/>
    <x v="4"/>
    <s v="pop"/>
    <x v="1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d v="2011-06-29T01:39:05"/>
    <b v="0"/>
    <n v="56"/>
    <b v="1"/>
    <n v="1.75"/>
    <x v="4"/>
    <s v="pop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d v="2014-06-12T18:11:07"/>
    <b v="0"/>
    <n v="25"/>
    <b v="1"/>
    <n v="1.175"/>
    <x v="4"/>
    <s v="pop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d v="2017-02-08T02:54:44"/>
    <b v="0"/>
    <n v="884"/>
    <b v="0"/>
    <n v="1.0142212307692309"/>
    <x v="4"/>
    <s v="faith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d v="2017-02-13T05:07:40"/>
    <b v="0"/>
    <n v="0"/>
    <b v="0"/>
    <n v="0"/>
    <x v="4"/>
    <s v="faith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d v="2017-03-14T18:45:38"/>
    <b v="0"/>
    <n v="10"/>
    <b v="0"/>
    <n v="0.21714285714285714"/>
    <x v="4"/>
    <s v="faith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d v="2017-02-17T19:34:01"/>
    <b v="0"/>
    <n v="101"/>
    <b v="0"/>
    <n v="1.0912500000000001"/>
    <x v="4"/>
    <s v="faith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d v="2017-02-22T06:00:23"/>
    <b v="0"/>
    <n v="15"/>
    <b v="0"/>
    <n v="1.0285714285714285"/>
    <x v="4"/>
    <s v="faith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d v="2017-02-26T20:15:19"/>
    <b v="0"/>
    <n v="1"/>
    <b v="0"/>
    <n v="3.5999999999999999E-3"/>
    <x v="4"/>
    <s v="faith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d v="2017-03-08T01:07:25"/>
    <b v="0"/>
    <n v="39"/>
    <b v="0"/>
    <n v="0.3125"/>
    <x v="4"/>
    <s v="faith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d v="2017-03-10T12:49:54"/>
    <b v="0"/>
    <n v="7"/>
    <b v="0"/>
    <n v="0.443"/>
    <x v="4"/>
    <s v="faith"/>
    <x v="7"/>
  </r>
  <r>
    <n v="1689"/>
    <s v="Fly Away"/>
    <s v="Praising the Living God in the second half of life."/>
    <n v="2400"/>
    <n v="2400"/>
    <x v="3"/>
    <s v="US"/>
    <s v="USD"/>
    <n v="1489700230"/>
    <n v="1487111830"/>
    <d v="2017-02-14T22:37:10"/>
    <b v="0"/>
    <n v="14"/>
    <b v="0"/>
    <n v="1"/>
    <x v="4"/>
    <s v="faith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d v="2017-03-07T10:20:42"/>
    <b v="0"/>
    <n v="11"/>
    <b v="0"/>
    <n v="0.254"/>
    <x v="4"/>
    <s v="faith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d v="2017-03-01T16:50:08"/>
    <b v="0"/>
    <n v="38"/>
    <b v="0"/>
    <n v="0.33473333333333333"/>
    <x v="4"/>
    <s v="faith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d v="2017-02-22T03:37:47"/>
    <b v="0"/>
    <n v="15"/>
    <b v="0"/>
    <n v="0.47799999999999998"/>
    <x v="4"/>
    <s v="faith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d v="2017-03-09T22:05:12"/>
    <b v="0"/>
    <n v="8"/>
    <b v="0"/>
    <n v="9.3333333333333338E-2"/>
    <x v="4"/>
    <s v="faith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d v="2017-02-25T16:04:34"/>
    <b v="0"/>
    <n v="1"/>
    <b v="0"/>
    <n v="5.0000000000000001E-4"/>
    <x v="4"/>
    <s v="faith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d v="2017-03-07T00:45:14"/>
    <b v="0"/>
    <n v="23"/>
    <b v="0"/>
    <n v="0.11708333333333333"/>
    <x v="4"/>
    <s v="faith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d v="2017-03-02T01:40:11"/>
    <b v="0"/>
    <n v="0"/>
    <b v="0"/>
    <n v="0"/>
    <x v="4"/>
    <s v="faith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d v="2017-03-11T00:47:28"/>
    <b v="0"/>
    <n v="22"/>
    <b v="0"/>
    <n v="0.20208000000000001"/>
    <x v="4"/>
    <s v="faith"/>
    <x v="7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d v="2017-03-02T04:59:20"/>
    <b v="0"/>
    <n v="0"/>
    <b v="0"/>
    <n v="0"/>
    <x v="4"/>
    <s v="faith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d v="2017-03-12T20:44:05"/>
    <b v="0"/>
    <n v="4"/>
    <b v="0"/>
    <n v="4.2311459353574929E-2"/>
    <x v="4"/>
    <s v="faith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d v="2017-03-02T01:43:10"/>
    <b v="0"/>
    <n v="79"/>
    <b v="0"/>
    <n v="0.2606"/>
    <x v="4"/>
    <s v="faith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d v="2014-12-16T15:56:45"/>
    <b v="0"/>
    <n v="2"/>
    <b v="0"/>
    <n v="1.9801980198019802E-3"/>
    <x v="4"/>
    <s v="faith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d v="2015-02-28T20:52:30"/>
    <b v="0"/>
    <n v="1"/>
    <b v="0"/>
    <n v="6.0606060606060605E-5"/>
    <x v="4"/>
    <s v="faith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d v="2015-07-02T06:45:37"/>
    <b v="0"/>
    <n v="2"/>
    <b v="0"/>
    <n v="1.0200000000000001E-2"/>
    <x v="4"/>
    <s v="faith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d v="2015-01-17T03:21:13"/>
    <b v="0"/>
    <n v="11"/>
    <b v="0"/>
    <n v="0.65100000000000002"/>
    <x v="4"/>
    <s v="faith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d v="2015-08-29T00:24:06"/>
    <b v="0"/>
    <n v="0"/>
    <b v="0"/>
    <n v="0"/>
    <x v="4"/>
    <s v="faith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d v="2015-06-24T07:21:12"/>
    <b v="0"/>
    <n v="0"/>
    <b v="0"/>
    <n v="0"/>
    <x v="4"/>
    <s v="faith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d v="2016-02-27T17:18:15"/>
    <b v="0"/>
    <n v="9"/>
    <b v="0"/>
    <n v="9.74E-2"/>
    <x v="4"/>
    <s v="faith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d v="2016-03-22T20:48:26"/>
    <b v="0"/>
    <n v="0"/>
    <b v="0"/>
    <n v="0"/>
    <x v="4"/>
    <s v="faith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d v="2014-07-21T13:31:54"/>
    <b v="0"/>
    <n v="4"/>
    <b v="0"/>
    <n v="4.8571428571428571E-2"/>
    <x v="4"/>
    <s v="faith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d v="2015-12-03T14:11:28"/>
    <b v="0"/>
    <n v="1"/>
    <b v="0"/>
    <n v="6.7999999999999996E-3"/>
    <x v="4"/>
    <s v="faith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d v="2014-08-01T15:30:34"/>
    <b v="0"/>
    <n v="2"/>
    <b v="0"/>
    <n v="0.105"/>
    <x v="4"/>
    <s v="faith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d v="2015-05-01T21:55:53"/>
    <b v="0"/>
    <n v="0"/>
    <b v="0"/>
    <n v="0"/>
    <x v="4"/>
    <s v="faith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d v="2014-09-05T19:13:32"/>
    <b v="0"/>
    <n v="1"/>
    <b v="0"/>
    <n v="1.6666666666666666E-2"/>
    <x v="4"/>
    <s v="faith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d v="2015-04-01T22:02:41"/>
    <b v="0"/>
    <n v="17"/>
    <b v="0"/>
    <n v="7.868E-2"/>
    <x v="4"/>
    <s v="faith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d v="2015-03-01T05:13:05"/>
    <b v="0"/>
    <n v="2"/>
    <b v="0"/>
    <n v="2.2000000000000001E-3"/>
    <x v="4"/>
    <s v="faith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d v="2016-10-30T13:51:39"/>
    <b v="0"/>
    <n v="3"/>
    <b v="0"/>
    <n v="7.4999999999999997E-2"/>
    <x v="4"/>
    <s v="faith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d v="2016-03-31T23:33:58"/>
    <b v="0"/>
    <n v="41"/>
    <b v="0"/>
    <n v="0.42725880551301687"/>
    <x v="4"/>
    <s v="faith"/>
    <x v="7"/>
  </r>
  <r>
    <n v="1718"/>
    <s v="The Prodigal Son"/>
    <s v="A melody for the galaxy."/>
    <n v="35000"/>
    <n v="75"/>
    <x v="2"/>
    <s v="US"/>
    <s v="USD"/>
    <n v="1463201940"/>
    <n v="1459435149"/>
    <d v="2016-03-31T14:39:09"/>
    <b v="0"/>
    <n v="2"/>
    <b v="0"/>
    <n v="2.142857142857143E-3"/>
    <x v="4"/>
    <s v="faith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d v="2014-08-18T12:49:51"/>
    <b v="0"/>
    <n v="3"/>
    <b v="0"/>
    <n v="8.7500000000000008E-3"/>
    <x v="4"/>
    <s v="faith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d v="2014-10-10T18:47:51"/>
    <b v="0"/>
    <n v="8"/>
    <b v="0"/>
    <n v="5.6250000000000001E-2"/>
    <x v="4"/>
    <s v="faith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d v="2015-11-11T11:04:23"/>
    <b v="0"/>
    <n v="0"/>
    <b v="0"/>
    <n v="0"/>
    <x v="4"/>
    <s v="faith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d v="2016-02-25T23:03:49"/>
    <b v="0"/>
    <n v="1"/>
    <b v="0"/>
    <n v="3.4722222222222224E-4"/>
    <x v="4"/>
    <s v="faith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d v="2015-05-05T19:48:35"/>
    <b v="0"/>
    <n v="3"/>
    <b v="0"/>
    <n v="6.5000000000000002E-2"/>
    <x v="4"/>
    <s v="faith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d v="2014-09-30T22:22:42"/>
    <b v="0"/>
    <n v="4"/>
    <b v="0"/>
    <n v="5.8333333333333336E-3"/>
    <x v="4"/>
    <s v="faith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d v="2014-07-25T23:14:09"/>
    <b v="0"/>
    <n v="9"/>
    <b v="0"/>
    <n v="0.10181818181818182"/>
    <x v="4"/>
    <s v="faith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d v="2014-05-29T22:04:24"/>
    <b v="0"/>
    <n v="16"/>
    <b v="0"/>
    <n v="0.33784615384615385"/>
    <x v="4"/>
    <s v="faith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d v="2015-02-09T22:16:17"/>
    <b v="0"/>
    <n v="1"/>
    <b v="0"/>
    <n v="3.3333333333333332E-4"/>
    <x v="4"/>
    <s v="faith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d v="2015-09-21T15:01:14"/>
    <b v="0"/>
    <n v="7"/>
    <b v="0"/>
    <n v="0.68400000000000005"/>
    <x v="4"/>
    <s v="faith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d v="2016-04-11T01:15:06"/>
    <b v="0"/>
    <n v="0"/>
    <b v="0"/>
    <n v="0"/>
    <x v="4"/>
    <s v="faith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d v="2015-09-25T02:06:23"/>
    <b v="0"/>
    <n v="0"/>
    <b v="0"/>
    <n v="0"/>
    <x v="4"/>
    <s v="faith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d v="2015-05-28T21:45:52"/>
    <b v="0"/>
    <n v="0"/>
    <b v="0"/>
    <n v="0"/>
    <x v="4"/>
    <s v="faith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d v="2015-11-17T16:24:41"/>
    <b v="0"/>
    <n v="0"/>
    <b v="0"/>
    <n v="0"/>
    <x v="4"/>
    <s v="faith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d v="2016-09-01T16:12:54"/>
    <b v="0"/>
    <n v="0"/>
    <b v="0"/>
    <n v="0"/>
    <x v="4"/>
    <s v="faith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d v="2015-04-08T00:52:36"/>
    <b v="0"/>
    <n v="1"/>
    <b v="0"/>
    <n v="2.2222222222222223E-4"/>
    <x v="4"/>
    <s v="faith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d v="2016-07-08T19:32:25"/>
    <b v="0"/>
    <n v="2"/>
    <b v="0"/>
    <n v="0.11"/>
    <x v="4"/>
    <s v="faith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d v="2015-10-09T20:40:33"/>
    <b v="0"/>
    <n v="1"/>
    <b v="0"/>
    <n v="7.3333333333333332E-3"/>
    <x v="4"/>
    <s v="faith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d v="2015-06-20T22:46:32"/>
    <b v="0"/>
    <n v="15"/>
    <b v="0"/>
    <n v="0.21249999999999999"/>
    <x v="4"/>
    <s v="faith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d v="2014-09-02T20:59:02"/>
    <b v="0"/>
    <n v="1"/>
    <b v="0"/>
    <n v="4.0000000000000001E-3"/>
    <x v="4"/>
    <s v="faith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d v="2016-03-06T20:58:52"/>
    <b v="0"/>
    <n v="1"/>
    <b v="0"/>
    <n v="1E-3"/>
    <x v="4"/>
    <s v="faith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d v="2015-06-16T19:37:02"/>
    <b v="0"/>
    <n v="0"/>
    <b v="0"/>
    <n v="0"/>
    <x v="4"/>
    <s v="faith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d v="2015-04-26T15:04:31"/>
    <b v="0"/>
    <n v="52"/>
    <b v="1"/>
    <n v="1.1083333333333334"/>
    <x v="8"/>
    <s v="photobooks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d v="2016-12-06T21:02:50"/>
    <b v="0"/>
    <n v="34"/>
    <b v="1"/>
    <n v="1.0874999999999999"/>
    <x v="8"/>
    <s v="photobooks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d v="2016-08-04T22:12:55"/>
    <b v="0"/>
    <n v="67"/>
    <b v="1"/>
    <n v="1.0041666666666667"/>
    <x v="8"/>
    <s v="photobooks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d v="2015-01-22T14:31:17"/>
    <b v="0"/>
    <n v="70"/>
    <b v="1"/>
    <n v="1.1845454545454546"/>
    <x v="8"/>
    <s v="photobooks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d v="2016-11-16T06:13:58"/>
    <b v="0"/>
    <n v="89"/>
    <b v="1"/>
    <n v="1.1401428571428571"/>
    <x v="8"/>
    <s v="photobooks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d v="2016-10-25T04:14:27"/>
    <b v="0"/>
    <n v="107"/>
    <b v="1"/>
    <n v="1.4810000000000001"/>
    <x v="8"/>
    <s v="photobooks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d v="2015-10-15T10:27:10"/>
    <b v="0"/>
    <n v="159"/>
    <b v="1"/>
    <n v="1.0495555555555556"/>
    <x v="8"/>
    <s v="photobooks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d v="2015-08-03T22:49:03"/>
    <b v="0"/>
    <n v="181"/>
    <b v="1"/>
    <n v="1.29948"/>
    <x v="8"/>
    <s v="photobooks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d v="2017-01-23T23:25:21"/>
    <b v="0"/>
    <n v="131"/>
    <b v="1"/>
    <n v="1.2348756218905472"/>
    <x v="8"/>
    <s v="photobooks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d v="2016-03-25T20:05:04"/>
    <b v="0"/>
    <n v="125"/>
    <b v="1"/>
    <n v="2.0162"/>
    <x v="8"/>
    <s v="photobooks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d v="2015-02-17T18:45:23"/>
    <b v="0"/>
    <n v="61"/>
    <b v="1"/>
    <n v="1.0289999999999999"/>
    <x v="8"/>
    <s v="photobooks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d v="2016-09-14T06:04:42"/>
    <b v="0"/>
    <n v="90"/>
    <b v="1"/>
    <n v="2.6016666666666666"/>
    <x v="8"/>
    <s v="photobooks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d v="2016-02-20T17:59:28"/>
    <b v="0"/>
    <n v="35"/>
    <b v="1"/>
    <n v="1.08"/>
    <x v="8"/>
    <s v="photobooks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d v="2015-03-04T21:02:33"/>
    <b v="0"/>
    <n v="90"/>
    <b v="1"/>
    <n v="1.1052941176470588"/>
    <x v="8"/>
    <s v="photobooks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d v="2015-09-05T18:56:01"/>
    <b v="0"/>
    <n v="4"/>
    <b v="1"/>
    <n v="1.2"/>
    <x v="8"/>
    <s v="photobooks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d v="2016-07-20T04:01:09"/>
    <b v="0"/>
    <n v="120"/>
    <b v="1"/>
    <n v="1.0282909090909091"/>
    <x v="8"/>
    <s v="photobooks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d v="2016-12-29T19:51:23"/>
    <b v="0"/>
    <n v="14"/>
    <b v="1"/>
    <n v="1.1599999999999999"/>
    <x v="8"/>
    <s v="photobooks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d v="2016-05-15T22:56:32"/>
    <b v="0"/>
    <n v="27"/>
    <b v="1"/>
    <n v="1.147"/>
    <x v="8"/>
    <s v="photobooks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d v="2015-03-05T19:53:49"/>
    <b v="0"/>
    <n v="49"/>
    <b v="1"/>
    <n v="1.0660000000000001"/>
    <x v="8"/>
    <s v="photobooks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d v="2016-02-05T16:08:33"/>
    <b v="0"/>
    <n v="102"/>
    <b v="1"/>
    <n v="1.6544000000000001"/>
    <x v="8"/>
    <s v="photobooks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d v="2015-07-24T13:37:40"/>
    <b v="0"/>
    <n v="3"/>
    <b v="1"/>
    <n v="1.55"/>
    <x v="8"/>
    <s v="photobooks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d v="2016-02-10T23:34:05"/>
    <b v="0"/>
    <n v="25"/>
    <b v="1"/>
    <n v="8.85"/>
    <x v="8"/>
    <s v="photobooks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d v="2016-09-23T20:50:40"/>
    <b v="0"/>
    <n v="118"/>
    <b v="1"/>
    <n v="1.0190833333333333"/>
    <x v="8"/>
    <s v="photobooks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d v="2014-07-05T11:39:39"/>
    <b v="1"/>
    <n v="39"/>
    <b v="0"/>
    <n v="0.19600000000000001"/>
    <x v="8"/>
    <s v="photobooks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d v="2014-07-14T23:31:52"/>
    <b v="1"/>
    <n v="103"/>
    <b v="0"/>
    <n v="0.59467839999999994"/>
    <x v="8"/>
    <s v="photobooks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d v="2014-08-04T20:38:08"/>
    <b v="1"/>
    <n v="0"/>
    <b v="0"/>
    <n v="0"/>
    <x v="8"/>
    <s v="photobooks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d v="2014-07-04T15:48:04"/>
    <b v="1"/>
    <n v="39"/>
    <b v="0"/>
    <n v="0.4572"/>
    <x v="8"/>
    <s v="photobooks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d v="2014-07-29T13:27:24"/>
    <b v="1"/>
    <n v="15"/>
    <b v="0"/>
    <n v="3.7400000000000003E-2"/>
    <x v="8"/>
    <s v="photobooks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d v="2014-12-14T19:39:19"/>
    <b v="1"/>
    <n v="22"/>
    <b v="0"/>
    <n v="2.7025E-2"/>
    <x v="8"/>
    <s v="photobooks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d v="2014-09-09T18:43:14"/>
    <b v="1"/>
    <n v="92"/>
    <b v="0"/>
    <n v="0.56514285714285717"/>
    <x v="8"/>
    <s v="photobooks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d v="2014-09-23T23:30:40"/>
    <b v="1"/>
    <n v="25"/>
    <b v="0"/>
    <n v="0.21309523809523809"/>
    <x v="8"/>
    <s v="photobooks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d v="2014-05-07T17:13:56"/>
    <b v="1"/>
    <n v="19"/>
    <b v="0"/>
    <n v="0.156"/>
    <x v="8"/>
    <s v="photobooks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d v="2014-12-05T18:14:58"/>
    <b v="1"/>
    <n v="19"/>
    <b v="0"/>
    <n v="6.2566666666666673E-2"/>
    <x v="8"/>
    <s v="photobooks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d v="2014-10-18T05:14:52"/>
    <b v="1"/>
    <n v="13"/>
    <b v="0"/>
    <n v="0.4592"/>
    <x v="8"/>
    <s v="photobooks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d v="2014-09-09T23:26:00"/>
    <b v="1"/>
    <n v="124"/>
    <b v="0"/>
    <n v="0.65101538461538466"/>
    <x v="8"/>
    <s v="photobooks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d v="2014-09-23T22:57:51"/>
    <b v="1"/>
    <n v="4"/>
    <b v="0"/>
    <n v="6.7000000000000004E-2"/>
    <x v="8"/>
    <s v="photobooks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d v="2015-01-21T08:34:13"/>
    <b v="1"/>
    <n v="10"/>
    <b v="0"/>
    <n v="0.135625"/>
    <x v="8"/>
    <s v="photobooks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d v="2015-02-10T20:43:15"/>
    <b v="1"/>
    <n v="15"/>
    <b v="0"/>
    <n v="1.9900000000000001E-2"/>
    <x v="8"/>
    <s v="photobooks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d v="2016-08-03T16:36:20"/>
    <b v="1"/>
    <n v="38"/>
    <b v="0"/>
    <n v="0.36236363636363639"/>
    <x v="8"/>
    <s v="photobooks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d v="2016-05-03T14:25:10"/>
    <b v="1"/>
    <n v="152"/>
    <b v="0"/>
    <n v="0.39743333333333336"/>
    <x v="8"/>
    <s v="photobooks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d v="2016-08-15T14:49:05"/>
    <b v="1"/>
    <n v="24"/>
    <b v="0"/>
    <n v="0.25763636363636366"/>
    <x v="8"/>
    <s v="photobooks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d v="2016-01-19T13:48:09"/>
    <b v="1"/>
    <n v="76"/>
    <b v="0"/>
    <n v="0.15491428571428573"/>
    <x v="8"/>
    <s v="photobooks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d v="2015-04-21T22:47:58"/>
    <b v="1"/>
    <n v="185"/>
    <b v="0"/>
    <n v="0.236925"/>
    <x v="8"/>
    <s v="photobooks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d v="2014-12-30T15:44:00"/>
    <b v="1"/>
    <n v="33"/>
    <b v="0"/>
    <n v="0.39760000000000001"/>
    <x v="8"/>
    <s v="photobooks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d v="2014-09-15T03:14:15"/>
    <b v="1"/>
    <n v="108"/>
    <b v="0"/>
    <n v="0.20220833333333332"/>
    <x v="8"/>
    <s v="photobooks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d v="2014-11-15T13:12:57"/>
    <b v="1"/>
    <n v="29"/>
    <b v="0"/>
    <n v="0.47631578947368419"/>
    <x v="8"/>
    <s v="photobooks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d v="2015-03-05T15:43:57"/>
    <b v="1"/>
    <n v="24"/>
    <b v="0"/>
    <n v="0.15329999999999999"/>
    <x v="8"/>
    <s v="photobooks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d v="2014-10-01T22:45:42"/>
    <b v="1"/>
    <n v="4"/>
    <b v="0"/>
    <n v="1.3818181818181818E-2"/>
    <x v="8"/>
    <s v="photobooks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d v="2014-11-13T06:00:03"/>
    <b v="1"/>
    <n v="4"/>
    <b v="0"/>
    <n v="5.0000000000000001E-3"/>
    <x v="8"/>
    <s v="photobooks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d v="2015-01-06T16:11:18"/>
    <b v="1"/>
    <n v="15"/>
    <b v="0"/>
    <n v="4.9575757575757579E-2"/>
    <x v="8"/>
    <s v="photobooks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d v="2014-11-30T17:46:05"/>
    <b v="1"/>
    <n v="4"/>
    <b v="0"/>
    <n v="3.5666666666666666E-2"/>
    <x v="8"/>
    <s v="photobooks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d v="2015-07-04T00:44:42"/>
    <b v="1"/>
    <n v="139"/>
    <b v="0"/>
    <n v="0.61124000000000001"/>
    <x v="8"/>
    <s v="photobooks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d v="2014-10-28T21:24:00"/>
    <b v="1"/>
    <n v="2"/>
    <b v="0"/>
    <n v="1.3333333333333334E-2"/>
    <x v="8"/>
    <s v="photobooks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d v="2015-01-07T13:13:42"/>
    <b v="1"/>
    <n v="18"/>
    <b v="0"/>
    <n v="0.11077777777777778"/>
    <x v="8"/>
    <s v="photobooks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d v="2016-09-15T06:55:41"/>
    <b v="1"/>
    <n v="81"/>
    <b v="0"/>
    <n v="0.38735714285714284"/>
    <x v="8"/>
    <s v="photobooks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d v="2016-05-25T10:32:46"/>
    <b v="1"/>
    <n v="86"/>
    <b v="0"/>
    <n v="0.22052631578947368"/>
    <x v="8"/>
    <s v="photobooks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d v="2016-11-15T13:39:49"/>
    <b v="1"/>
    <n v="140"/>
    <b v="0"/>
    <n v="0.67549999999999999"/>
    <x v="8"/>
    <s v="photobooks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d v="2015-12-06T07:50:33"/>
    <b v="1"/>
    <n v="37"/>
    <b v="0"/>
    <n v="0.136375"/>
    <x v="8"/>
    <s v="photobooks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d v="2014-10-22T20:13:28"/>
    <b v="1"/>
    <n v="6"/>
    <b v="0"/>
    <n v="1.7457500000000001E-2"/>
    <x v="8"/>
    <s v="photobooks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d v="2016-09-10T14:32:50"/>
    <b v="1"/>
    <n v="113"/>
    <b v="0"/>
    <n v="0.20449632511889321"/>
    <x v="8"/>
    <s v="photobooks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d v="2015-11-13T15:51:08"/>
    <b v="1"/>
    <n v="37"/>
    <b v="0"/>
    <n v="0.13852941176470587"/>
    <x v="8"/>
    <s v="photobooks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d v="2015-06-04T11:20:30"/>
    <b v="1"/>
    <n v="18"/>
    <b v="0"/>
    <n v="0.48485714285714288"/>
    <x v="8"/>
    <s v="photobooks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d v="2015-01-14T01:43:02"/>
    <b v="1"/>
    <n v="75"/>
    <b v="0"/>
    <n v="0.308"/>
    <x v="8"/>
    <s v="photobooks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d v="2015-10-05T16:16:44"/>
    <b v="1"/>
    <n v="52"/>
    <b v="0"/>
    <n v="0.35174193548387095"/>
    <x v="8"/>
    <s v="photobooks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d v="2015-08-31T19:17:38"/>
    <b v="1"/>
    <n v="122"/>
    <b v="0"/>
    <n v="0.36404444444444445"/>
    <x v="8"/>
    <s v="photobooks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d v="2014-08-26T15:19:09"/>
    <b v="1"/>
    <n v="8"/>
    <b v="0"/>
    <n v="2.955E-2"/>
    <x v="8"/>
    <s v="photobooks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d v="2014-08-29T01:38:33"/>
    <b v="1"/>
    <n v="8"/>
    <b v="0"/>
    <n v="0.1106"/>
    <x v="8"/>
    <s v="photobooks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d v="2017-01-07T16:20:30"/>
    <b v="1"/>
    <n v="96"/>
    <b v="0"/>
    <n v="0.41407142857142859"/>
    <x v="8"/>
    <s v="photobooks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d v="2015-01-25T21:47:19"/>
    <b v="1"/>
    <n v="9"/>
    <b v="0"/>
    <n v="0.10857142857142857"/>
    <x v="8"/>
    <s v="photobooks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d v="2014-08-09T21:50:26"/>
    <b v="0"/>
    <n v="2"/>
    <b v="0"/>
    <n v="3.3333333333333333E-2"/>
    <x v="8"/>
    <s v="photobooks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d v="2014-08-25T10:24:30"/>
    <b v="0"/>
    <n v="26"/>
    <b v="0"/>
    <n v="7.407407407407407E-4"/>
    <x v="8"/>
    <s v="photobooks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d v="2016-06-03T07:38:56"/>
    <b v="0"/>
    <n v="23"/>
    <b v="0"/>
    <n v="0.13307692307692306"/>
    <x v="8"/>
    <s v="photobooks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d v="2014-07-09T21:20:12"/>
    <b v="0"/>
    <n v="0"/>
    <b v="0"/>
    <n v="0"/>
    <x v="8"/>
    <s v="photobooks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d v="2015-01-29T07:32:16"/>
    <b v="0"/>
    <n v="140"/>
    <b v="0"/>
    <n v="0.49183333333333334"/>
    <x v="8"/>
    <s v="photobooks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d v="2015-06-17T21:45:37"/>
    <b v="0"/>
    <n v="0"/>
    <b v="0"/>
    <n v="0"/>
    <x v="8"/>
    <s v="photobooks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d v="2016-06-27T21:01:43"/>
    <b v="0"/>
    <n v="6"/>
    <b v="0"/>
    <n v="2.036E-2"/>
    <x v="8"/>
    <s v="photobooks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d v="2016-12-01T15:53:27"/>
    <b v="0"/>
    <n v="100"/>
    <b v="0"/>
    <n v="0.52327777777777773"/>
    <x v="8"/>
    <s v="photobooks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d v="2015-03-04T05:37:30"/>
    <b v="0"/>
    <n v="0"/>
    <b v="0"/>
    <n v="0"/>
    <x v="8"/>
    <s v="photobooks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d v="2014-06-30T18:03:16"/>
    <b v="0"/>
    <n v="4"/>
    <b v="0"/>
    <n v="2.0833333333333332E-2"/>
    <x v="8"/>
    <s v="photobooks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d v="2015-03-02T02:01:30"/>
    <b v="0"/>
    <n v="8"/>
    <b v="0"/>
    <n v="6.565384615384616E-2"/>
    <x v="8"/>
    <s v="photobooks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d v="2012-01-18T07:39:27"/>
    <b v="0"/>
    <n v="57"/>
    <b v="1"/>
    <n v="1.3489"/>
    <x v="4"/>
    <s v="rock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d v="2013-12-26T19:07:42"/>
    <b v="0"/>
    <n v="11"/>
    <b v="1"/>
    <n v="1"/>
    <x v="4"/>
    <s v="rock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d v="2012-09-24T16:26:16"/>
    <b v="0"/>
    <n v="33"/>
    <b v="1"/>
    <n v="1.1585714285714286"/>
    <x v="4"/>
    <s v="rock"/>
    <x v="8"/>
  </r>
  <r>
    <n v="1824"/>
    <s v="Tin Man's Broken Wisdom Fund"/>
    <s v="cd fund raiser"/>
    <n v="3000"/>
    <n v="3002"/>
    <x v="0"/>
    <s v="US"/>
    <s v="USD"/>
    <n v="1389146880"/>
    <n v="1387403967"/>
    <d v="2013-12-18T21:59:27"/>
    <b v="0"/>
    <n v="40"/>
    <b v="1"/>
    <n v="1.0006666666666666"/>
    <x v="4"/>
    <s v="rock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d v="2013-06-18T20:01:43"/>
    <b v="0"/>
    <n v="50"/>
    <b v="1"/>
    <n v="1.0505"/>
    <x v="4"/>
    <s v="rock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d v="2014-01-18T22:10:17"/>
    <b v="0"/>
    <n v="38"/>
    <b v="1"/>
    <n v="1.01"/>
    <x v="4"/>
    <s v="rock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d v="2011-01-12T07:49:21"/>
    <b v="0"/>
    <n v="96"/>
    <b v="1"/>
    <n v="1.0066250000000001"/>
    <x v="4"/>
    <s v="rock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d v="2014-04-07T21:35:30"/>
    <b v="0"/>
    <n v="48"/>
    <b v="1"/>
    <n v="1.0016"/>
    <x v="4"/>
    <s v="rock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d v="2010-12-04T02:06:11"/>
    <b v="0"/>
    <n v="33"/>
    <b v="1"/>
    <n v="1.6668333333333334"/>
    <x v="4"/>
    <s v="rock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d v="2014-01-25T16:25:07"/>
    <b v="0"/>
    <n v="226"/>
    <b v="1"/>
    <n v="1.0153333333333334"/>
    <x v="4"/>
    <s v="rock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d v="2012-04-27T23:54:23"/>
    <b v="0"/>
    <n v="14"/>
    <b v="1"/>
    <n v="1.03"/>
    <x v="4"/>
    <s v="rock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d v="2011-02-02T12:57:07"/>
    <b v="0"/>
    <n v="20"/>
    <b v="1"/>
    <n v="1.4285714285714286"/>
    <x v="4"/>
    <s v="rock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d v="2013-01-29T01:03:23"/>
    <b v="0"/>
    <n v="25"/>
    <b v="1"/>
    <n v="2.625"/>
    <x v="4"/>
    <s v="rock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d v="2014-12-15T23:08:15"/>
    <b v="0"/>
    <n v="90"/>
    <b v="1"/>
    <n v="1.1805000000000001"/>
    <x v="4"/>
    <s v="rock"/>
    <x v="11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d v="2016-03-01T16:51:11"/>
    <b v="0"/>
    <n v="11"/>
    <b v="1"/>
    <n v="1.04"/>
    <x v="4"/>
    <s v="rock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d v="2013-01-31T19:25:29"/>
    <b v="0"/>
    <n v="55"/>
    <b v="1"/>
    <n v="2.0034000000000001"/>
    <x v="4"/>
    <s v="rock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d v="2012-01-18T01:08:55"/>
    <b v="0"/>
    <n v="30"/>
    <b v="1"/>
    <n v="3.0683333333333334"/>
    <x v="4"/>
    <s v="rock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d v="2011-09-02T18:52:37"/>
    <b v="0"/>
    <n v="28"/>
    <b v="1"/>
    <n v="1.00149"/>
    <x v="4"/>
    <s v="rock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d v="2016-09-01T17:19:42"/>
    <b v="0"/>
    <n v="45"/>
    <b v="1"/>
    <n v="2.0529999999999999"/>
    <x v="4"/>
    <s v="rock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d v="2013-04-18T02:18:30"/>
    <b v="0"/>
    <n v="13"/>
    <b v="1"/>
    <n v="1.0888888888888888"/>
    <x v="4"/>
    <s v="rock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d v="2014-04-16T20:17:25"/>
    <b v="0"/>
    <n v="40"/>
    <b v="1"/>
    <n v="1.0175000000000001"/>
    <x v="4"/>
    <s v="rock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d v="2015-01-27T15:09:41"/>
    <b v="0"/>
    <n v="21"/>
    <b v="1"/>
    <n v="1.2524999999999999"/>
    <x v="4"/>
    <s v="rock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d v="2011-01-21T23:52:34"/>
    <b v="0"/>
    <n v="134"/>
    <b v="1"/>
    <n v="1.2400610000000001"/>
    <x v="4"/>
    <s v="rock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d v="2011-05-03T23:21:54"/>
    <b v="0"/>
    <n v="20"/>
    <b v="1"/>
    <n v="1.014"/>
    <x v="4"/>
    <s v="rock"/>
    <x v="5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d v="2016-06-02T07:59:58"/>
    <b v="0"/>
    <n v="19"/>
    <b v="1"/>
    <n v="1"/>
    <x v="4"/>
    <s v="rock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d v="2012-11-15T15:36:17"/>
    <b v="0"/>
    <n v="209"/>
    <b v="1"/>
    <n v="1.3792666666666666"/>
    <x v="4"/>
    <s v="rock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d v="2015-03-31T05:40:32"/>
    <b v="0"/>
    <n v="38"/>
    <b v="1"/>
    <n v="1.2088000000000001"/>
    <x v="4"/>
    <s v="rock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d v="2011-05-28T18:54:48"/>
    <b v="0"/>
    <n v="24"/>
    <b v="1"/>
    <n v="1.0736666666666668"/>
    <x v="4"/>
    <s v="rock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d v="2012-09-17T20:17:39"/>
    <b v="0"/>
    <n v="8"/>
    <b v="1"/>
    <n v="1.0033333333333334"/>
    <x v="4"/>
    <s v="rock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d v="2014-06-10T23:01:40"/>
    <b v="0"/>
    <n v="179"/>
    <b v="1"/>
    <n v="1.0152222222222222"/>
    <x v="4"/>
    <s v="rock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d v="2014-07-07T21:45:38"/>
    <b v="0"/>
    <n v="26"/>
    <b v="1"/>
    <n v="1.0007692307692309"/>
    <x v="4"/>
    <s v="rock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d v="2015-03-18T18:30:52"/>
    <b v="0"/>
    <n v="131"/>
    <b v="1"/>
    <n v="1.1696666666666666"/>
    <x v="4"/>
    <s v="rock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d v="2012-09-25T01:26:57"/>
    <b v="0"/>
    <n v="14"/>
    <b v="1"/>
    <n v="1.01875"/>
    <x v="4"/>
    <s v="rock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d v="2013-04-24T00:30:37"/>
    <b v="0"/>
    <n v="174"/>
    <b v="1"/>
    <n v="1.0212366666666666"/>
    <x v="4"/>
    <s v="rock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d v="2013-11-22T12:55:40"/>
    <b v="0"/>
    <n v="191"/>
    <b v="1"/>
    <n v="1.5405897142857143"/>
    <x v="4"/>
    <s v="rock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d v="2014-06-27T20:31:12"/>
    <b v="0"/>
    <n v="38"/>
    <b v="1"/>
    <n v="1.0125"/>
    <x v="4"/>
    <s v="rock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d v="2014-08-13T18:26:53"/>
    <b v="0"/>
    <n v="22"/>
    <b v="1"/>
    <n v="1"/>
    <x v="4"/>
    <s v="rock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d v="2011-10-17T04:48:41"/>
    <b v="0"/>
    <n v="149"/>
    <b v="1"/>
    <n v="1.0874800874800874"/>
    <x v="4"/>
    <s v="rock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d v="2011-08-23T18:28:49"/>
    <b v="0"/>
    <n v="56"/>
    <b v="1"/>
    <n v="1.3183333333333334"/>
    <x v="4"/>
    <s v="rock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d v="2014-01-16T17:01:24"/>
    <b v="0"/>
    <n v="19"/>
    <b v="1"/>
    <n v="1.3346666666666667"/>
    <x v="4"/>
    <s v="rock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d v="2014-12-27T07:12:21"/>
    <b v="0"/>
    <n v="0"/>
    <b v="0"/>
    <n v="0"/>
    <x v="6"/>
    <s v="mobile games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d v="2017-01-20T11:49:34"/>
    <b v="0"/>
    <n v="16"/>
    <b v="0"/>
    <n v="8.0833333333333326E-2"/>
    <x v="6"/>
    <s v="mobile games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d v="2014-05-13T19:08:05"/>
    <b v="0"/>
    <n v="2"/>
    <b v="0"/>
    <n v="4.0000000000000001E-3"/>
    <x v="6"/>
    <s v="mobile games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d v="2014-04-04T17:11:40"/>
    <b v="0"/>
    <n v="48"/>
    <b v="0"/>
    <n v="0.42892307692307691"/>
    <x v="6"/>
    <s v="mobile games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d v="2016-10-02T08:49:07"/>
    <b v="0"/>
    <n v="2"/>
    <b v="0"/>
    <n v="3.6363636363636364E-5"/>
    <x v="6"/>
    <s v="mobile games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d v="2017-01-07T05:54:57"/>
    <b v="0"/>
    <n v="2"/>
    <b v="0"/>
    <n v="5.0000000000000001E-3"/>
    <x v="6"/>
    <s v="mobile games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d v="2016-10-06T22:11:52"/>
    <b v="0"/>
    <n v="1"/>
    <b v="0"/>
    <n v="5.0000000000000001E-4"/>
    <x v="6"/>
    <s v="mobile games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d v="2015-11-20T18:42:05"/>
    <b v="0"/>
    <n v="17"/>
    <b v="0"/>
    <n v="4.8680000000000001E-2"/>
    <x v="6"/>
    <s v="mobile games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d v="2016-12-05T00:04:09"/>
    <b v="0"/>
    <n v="0"/>
    <b v="0"/>
    <n v="0"/>
    <x v="6"/>
    <s v="mobile games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d v="2016-01-02T08:32:15"/>
    <b v="0"/>
    <n v="11"/>
    <b v="0"/>
    <n v="0.10314285714285715"/>
    <x v="6"/>
    <s v="mobile games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d v="2014-10-11T18:48:21"/>
    <b v="0"/>
    <n v="95"/>
    <b v="0"/>
    <n v="0.7178461538461538"/>
    <x v="6"/>
    <s v="mobile games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d v="2015-05-31T03:06:42"/>
    <b v="0"/>
    <n v="13"/>
    <b v="0"/>
    <n v="1.06E-2"/>
    <x v="6"/>
    <s v="mobile games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d v="2015-06-09T14:46:50"/>
    <b v="0"/>
    <n v="2"/>
    <b v="0"/>
    <n v="4.4999999999999997E-3"/>
    <x v="6"/>
    <s v="mobile games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d v="2016-06-08T23:15:33"/>
    <b v="0"/>
    <n v="2"/>
    <b v="0"/>
    <n v="1.6249999999999999E-4"/>
    <x v="6"/>
    <s v="mobile games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d v="2016-06-07T21:35:08"/>
    <b v="0"/>
    <n v="3"/>
    <b v="0"/>
    <n v="5.1000000000000004E-3"/>
    <x v="6"/>
    <s v="mobile games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d v="2014-05-17T06:50:05"/>
    <b v="0"/>
    <n v="0"/>
    <b v="0"/>
    <n v="0"/>
    <x v="6"/>
    <s v="mobile games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d v="2015-01-31T00:42:05"/>
    <b v="0"/>
    <n v="0"/>
    <b v="0"/>
    <n v="0"/>
    <x v="6"/>
    <s v="mobile games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d v="2014-05-14T00:12:35"/>
    <b v="0"/>
    <n v="0"/>
    <b v="0"/>
    <n v="0"/>
    <x v="6"/>
    <s v="mobile games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d v="2016-02-13T15:35:29"/>
    <b v="0"/>
    <n v="2"/>
    <b v="0"/>
    <n v="1.1999999999999999E-3"/>
    <x v="6"/>
    <s v="mobile games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d v="2016-03-01T13:36:20"/>
    <b v="0"/>
    <n v="24"/>
    <b v="0"/>
    <n v="0.20080000000000001"/>
    <x v="6"/>
    <s v="mobile games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d v="2015-02-08T03:39:49"/>
    <b v="0"/>
    <n v="70"/>
    <b v="1"/>
    <n v="1.726845"/>
    <x v="4"/>
    <s v="indie rock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d v="2012-06-07T22:46:52"/>
    <b v="0"/>
    <n v="81"/>
    <b v="1"/>
    <n v="1.008955223880597"/>
    <x v="4"/>
    <s v="indie rock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d v="2012-03-09T22:45:08"/>
    <b v="0"/>
    <n v="32"/>
    <b v="1"/>
    <n v="1.0480480480480481"/>
    <x v="4"/>
    <s v="indie rock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d v="2012-10-23T04:45:35"/>
    <b v="0"/>
    <n v="26"/>
    <b v="1"/>
    <n v="1.351"/>
    <x v="4"/>
    <s v="indie rock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d v="2012-07-09T02:15:10"/>
    <b v="0"/>
    <n v="105"/>
    <b v="1"/>
    <n v="1.1632786885245903"/>
    <x v="4"/>
    <s v="indie rock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d v="2014-10-13T21:45:38"/>
    <b v="0"/>
    <n v="29"/>
    <b v="1"/>
    <n v="1.0208333333333333"/>
    <x v="4"/>
    <s v="indie rock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d v="2015-11-15T19:12:12"/>
    <b v="0"/>
    <n v="8"/>
    <b v="1"/>
    <n v="1.1116666666666666"/>
    <x v="4"/>
    <s v="indie rock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d v="2010-05-01T05:45:32"/>
    <b v="0"/>
    <n v="89"/>
    <b v="1"/>
    <n v="1.6608000000000001"/>
    <x v="4"/>
    <s v="indie rock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d v="2013-01-25T19:02:26"/>
    <b v="0"/>
    <n v="44"/>
    <b v="1"/>
    <n v="1.0660000000000001"/>
    <x v="4"/>
    <s v="indie rock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d v="2012-11-15T18:52:08"/>
    <b v="0"/>
    <n v="246"/>
    <b v="1"/>
    <n v="1.4458441666666668"/>
    <x v="4"/>
    <s v="indie rock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d v="2010-06-06T19:09:14"/>
    <b v="0"/>
    <n v="120"/>
    <b v="1"/>
    <n v="1.0555000000000001"/>
    <x v="4"/>
    <s v="indie rock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d v="2011-05-08T15:18:01"/>
    <b v="0"/>
    <n v="26"/>
    <b v="1"/>
    <n v="1.3660000000000001"/>
    <x v="4"/>
    <s v="indie rock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d v="2011-03-30T22:36:25"/>
    <b v="0"/>
    <n v="45"/>
    <b v="1"/>
    <n v="1.04"/>
    <x v="4"/>
    <s v="indie rock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d v="2012-01-12T21:43:03"/>
    <b v="0"/>
    <n v="20"/>
    <b v="1"/>
    <n v="1.145"/>
    <x v="4"/>
    <s v="indie rock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d v="2015-09-20T17:55:22"/>
    <b v="0"/>
    <n v="47"/>
    <b v="1"/>
    <n v="1.0171957671957672"/>
    <x v="4"/>
    <s v="indie rock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d v="2012-03-13T17:02:45"/>
    <b v="0"/>
    <n v="13"/>
    <b v="1"/>
    <n v="1.2394678492239468"/>
    <x v="4"/>
    <s v="indie rock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d v="2014-02-10T14:00:06"/>
    <b v="0"/>
    <n v="183"/>
    <b v="1"/>
    <n v="1.0245669291338582"/>
    <x v="4"/>
    <s v="indie rock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d v="2015-12-28T04:37:53"/>
    <b v="0"/>
    <n v="21"/>
    <b v="1"/>
    <n v="1.4450000000000001"/>
    <x v="4"/>
    <s v="indie rock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d v="2015-02-23T22:36:06"/>
    <b v="0"/>
    <n v="42"/>
    <b v="1"/>
    <n v="1.3333333333333333"/>
    <x v="4"/>
    <s v="indie rock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d v="2012-09-08T20:55:31"/>
    <b v="0"/>
    <n v="54"/>
    <b v="1"/>
    <n v="1.0936440000000001"/>
    <x v="4"/>
    <s v="indie rock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d v="2015-04-22T13:02:09"/>
    <b v="0"/>
    <n v="25"/>
    <b v="0"/>
    <n v="2.696969696969697E-2"/>
    <x v="2"/>
    <s v="gadgets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d v="2015-02-02T18:57:27"/>
    <b v="0"/>
    <n v="3"/>
    <b v="0"/>
    <n v="1.2E-2"/>
    <x v="2"/>
    <s v="gadgets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d v="2016-11-28T18:29:51"/>
    <b v="0"/>
    <n v="41"/>
    <b v="0"/>
    <n v="0.46600000000000003"/>
    <x v="2"/>
    <s v="gadgets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d v="2015-11-18T16:27:01"/>
    <b v="0"/>
    <n v="2"/>
    <b v="0"/>
    <n v="1E-3"/>
    <x v="2"/>
    <s v="gadgets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d v="2014-08-08T22:13:14"/>
    <b v="0"/>
    <n v="4"/>
    <b v="0"/>
    <n v="1.6800000000000001E-3"/>
    <x v="2"/>
    <s v="gadgets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d v="2016-05-24T16:06:23"/>
    <b v="0"/>
    <n v="99"/>
    <b v="0"/>
    <n v="0.42759999999999998"/>
    <x v="2"/>
    <s v="gadgets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d v="2014-05-08T14:05:25"/>
    <b v="0"/>
    <n v="4"/>
    <b v="0"/>
    <n v="2.8333333333333335E-3"/>
    <x v="2"/>
    <s v="gadgets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d v="2016-11-29T22:01:40"/>
    <b v="0"/>
    <n v="4"/>
    <b v="0"/>
    <n v="1.7319999999999999E-2"/>
    <x v="2"/>
    <s v="gadgets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d v="2014-09-23T10:17:59"/>
    <b v="0"/>
    <n v="38"/>
    <b v="0"/>
    <n v="0.14111428571428572"/>
    <x v="2"/>
    <s v="gadgets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d v="2015-09-17T23:06:57"/>
    <b v="0"/>
    <n v="285"/>
    <b v="0"/>
    <n v="0.39395294117647056"/>
    <x v="2"/>
    <s v="gadgets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d v="2014-07-10T00:48:54"/>
    <b v="0"/>
    <n v="1"/>
    <b v="0"/>
    <n v="2.3529411764705883E-4"/>
    <x v="2"/>
    <s v="gadgets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d v="2015-05-05T05:26:00"/>
    <b v="0"/>
    <n v="42"/>
    <b v="0"/>
    <n v="0.59299999999999997"/>
    <x v="2"/>
    <s v="gadgets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d v="2014-09-08T12:16:18"/>
    <b v="0"/>
    <n v="26"/>
    <b v="0"/>
    <n v="1.3270833333333334E-2"/>
    <x v="2"/>
    <s v="gadgets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d v="2014-10-17T04:11:13"/>
    <b v="0"/>
    <n v="2"/>
    <b v="0"/>
    <n v="9.0090090090090086E-2"/>
    <x v="2"/>
    <s v="gadgets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d v="2014-08-13T01:10:22"/>
    <b v="0"/>
    <n v="4"/>
    <b v="0"/>
    <n v="1.6E-2"/>
    <x v="2"/>
    <s v="gadgets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d v="2016-10-13T17:12:55"/>
    <b v="0"/>
    <n v="6"/>
    <b v="0"/>
    <n v="5.1000000000000004E-3"/>
    <x v="2"/>
    <s v="gadgets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d v="2017-01-11T06:28:53"/>
    <b v="0"/>
    <n v="70"/>
    <b v="0"/>
    <n v="0.52570512820512816"/>
    <x v="2"/>
    <s v="gadgets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d v="2014-07-08T18:57:31"/>
    <b v="0"/>
    <n v="9"/>
    <b v="0"/>
    <n v="1.04E-2"/>
    <x v="2"/>
    <s v="gadgets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d v="2015-04-19T21:00:49"/>
    <b v="0"/>
    <n v="8"/>
    <b v="0"/>
    <n v="0.47399999999999998"/>
    <x v="2"/>
    <s v="gadgets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d v="2015-09-23T21:01:01"/>
    <b v="0"/>
    <n v="105"/>
    <b v="0"/>
    <n v="0.43030000000000002"/>
    <x v="2"/>
    <s v="gadgets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d v="2012-06-14T05:19:03"/>
    <b v="0"/>
    <n v="38"/>
    <b v="1"/>
    <n v="1.3680000000000001"/>
    <x v="4"/>
    <s v="indie rock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d v="2013-11-12T06:08:27"/>
    <b v="0"/>
    <n v="64"/>
    <b v="1"/>
    <n v="1.1555"/>
    <x v="4"/>
    <s v="indie rock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d v="2011-08-17T20:22:12"/>
    <b v="0"/>
    <n v="13"/>
    <b v="1"/>
    <n v="2.4079999999999999"/>
    <x v="4"/>
    <s v="indie rock"/>
    <x v="10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d v="2013-12-18T18:15:55"/>
    <b v="0"/>
    <n v="33"/>
    <b v="1"/>
    <n v="1.1439999999999999"/>
    <x v="4"/>
    <s v="indie rock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d v="2013-09-18T21:38:08"/>
    <b v="0"/>
    <n v="52"/>
    <b v="1"/>
    <n v="1.1033333333333333"/>
    <x v="4"/>
    <s v="indie rock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d v="2010-10-05T22:54:16"/>
    <b v="0"/>
    <n v="107"/>
    <b v="1"/>
    <n v="1.9537933333333333"/>
    <x v="4"/>
    <s v="indie rock"/>
    <x v="9"/>
  </r>
  <r>
    <n v="1927"/>
    <s v="GBS Detroit Presents Hampshire"/>
    <s v="Hampshire is headed to GBS Detroit."/>
    <n v="600"/>
    <n v="620"/>
    <x v="0"/>
    <s v="US"/>
    <s v="USD"/>
    <n v="1331182740"/>
    <n v="1329856839"/>
    <d v="2012-02-21T20:40:39"/>
    <b v="0"/>
    <n v="11"/>
    <b v="1"/>
    <n v="1.0333333333333334"/>
    <x v="4"/>
    <s v="indie rock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d v="2013-04-07T15:33:14"/>
    <b v="0"/>
    <n v="34"/>
    <b v="1"/>
    <n v="1.031372549019608"/>
    <x v="4"/>
    <s v="indie rock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d v="2011-05-24T00:31:06"/>
    <b v="0"/>
    <n v="75"/>
    <b v="1"/>
    <n v="1.003125"/>
    <x v="4"/>
    <s v="indie rock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d v="2013-05-08T13:24:42"/>
    <b v="0"/>
    <n v="26"/>
    <b v="1"/>
    <n v="1.27"/>
    <x v="4"/>
    <s v="indie rock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d v="2012-05-08T21:25:09"/>
    <b v="0"/>
    <n v="50"/>
    <b v="1"/>
    <n v="1.20601"/>
    <x v="4"/>
    <s v="indie rock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d v="2012-01-03T19:26:13"/>
    <b v="0"/>
    <n v="80"/>
    <b v="1"/>
    <n v="1.0699047619047619"/>
    <x v="4"/>
    <s v="indie rock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d v="2014-08-28T03:08:27"/>
    <b v="0"/>
    <n v="110"/>
    <b v="1"/>
    <n v="1.7243333333333333"/>
    <x v="4"/>
    <s v="indie rock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d v="2011-11-18T20:48:41"/>
    <b v="0"/>
    <n v="77"/>
    <b v="1"/>
    <n v="1.2362"/>
    <x v="4"/>
    <s v="indie rock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d v="2014-05-14T22:22:51"/>
    <b v="0"/>
    <n v="50"/>
    <b v="1"/>
    <n v="1.0840000000000001"/>
    <x v="4"/>
    <s v="indie rock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d v="2011-11-05T21:21:10"/>
    <b v="0"/>
    <n v="145"/>
    <b v="1"/>
    <n v="1.1652013333333333"/>
    <x v="4"/>
    <s v="indie rock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d v="2012-05-30T02:51:21"/>
    <b v="0"/>
    <n v="29"/>
    <b v="1"/>
    <n v="1.8724499999999999"/>
    <x v="4"/>
    <s v="indie rock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d v="2013-06-01T06:13:51"/>
    <b v="0"/>
    <n v="114"/>
    <b v="1"/>
    <n v="1.1593333333333333"/>
    <x v="4"/>
    <s v="indie rock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d v="2013-02-08T23:38:28"/>
    <b v="0"/>
    <n v="96"/>
    <b v="1"/>
    <n v="1.107"/>
    <x v="4"/>
    <s v="indie rock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d v="2011-05-07T12:10:33"/>
    <b v="0"/>
    <n v="31"/>
    <b v="1"/>
    <n v="1.7092307692307693"/>
    <x v="4"/>
    <s v="indie rock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d v="2014-04-15T06:58:51"/>
    <b v="1"/>
    <n v="4883"/>
    <b v="1"/>
    <n v="1.2611835600000001"/>
    <x v="2"/>
    <s v="hardware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d v="2011-04-05T19:52:20"/>
    <b v="1"/>
    <n v="95"/>
    <b v="1"/>
    <n v="1.3844033333333334"/>
    <x v="2"/>
    <s v="hardware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d v="2016-06-27T06:28:36"/>
    <b v="1"/>
    <n v="2478"/>
    <b v="1"/>
    <n v="17.052499999999998"/>
    <x v="2"/>
    <s v="hardware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d v="2014-04-01T14:01:30"/>
    <b v="1"/>
    <n v="1789"/>
    <b v="1"/>
    <n v="7.8805550000000002"/>
    <x v="2"/>
    <s v="hardware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d v="2015-06-02T06:02:38"/>
    <b v="1"/>
    <n v="680"/>
    <b v="1"/>
    <n v="3.4801799999999998"/>
    <x v="2"/>
    <s v="hardware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d v="2014-02-19T03:36:01"/>
    <b v="1"/>
    <n v="70"/>
    <b v="1"/>
    <n v="1.4974666666666667"/>
    <x v="2"/>
    <s v="hardware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d v="2009-10-16T22:02:00"/>
    <b v="1"/>
    <n v="23"/>
    <b v="1"/>
    <n v="1.0063375000000001"/>
    <x v="2"/>
    <s v="hardware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d v="2016-04-13T14:30:09"/>
    <b v="1"/>
    <n v="4245"/>
    <b v="1"/>
    <n v="8.0021100000000001"/>
    <x v="2"/>
    <s v="hardware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d v="2014-06-10T10:09:11"/>
    <b v="1"/>
    <n v="943"/>
    <b v="1"/>
    <n v="1.0600260000000001"/>
    <x v="2"/>
    <s v="hardware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d v="2011-03-22T04:21:13"/>
    <b v="1"/>
    <n v="1876"/>
    <b v="1"/>
    <n v="2.0051866666666669"/>
    <x v="2"/>
    <s v="hardware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d v="2016-10-08T10:05:37"/>
    <b v="1"/>
    <n v="834"/>
    <b v="1"/>
    <n v="2.1244399999999999"/>
    <x v="2"/>
    <s v="hardware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d v="2013-09-09T14:33:35"/>
    <b v="1"/>
    <n v="682"/>
    <b v="1"/>
    <n v="1.9847237142857144"/>
    <x v="2"/>
    <s v="hardware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d v="2012-02-02T04:47:45"/>
    <b v="1"/>
    <n v="147"/>
    <b v="1"/>
    <n v="2.2594666666666665"/>
    <x v="2"/>
    <s v="hardware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d v="2016-01-25T13:56:16"/>
    <b v="1"/>
    <n v="415"/>
    <b v="1"/>
    <n v="6.9894800000000004"/>
    <x v="2"/>
    <s v="hardware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d v="2012-04-21T06:31:21"/>
    <b v="1"/>
    <n v="290"/>
    <b v="1"/>
    <n v="3.9859528571428569"/>
    <x v="2"/>
    <s v="hardware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d v="2015-03-04T22:10:05"/>
    <b v="1"/>
    <n v="365"/>
    <b v="1"/>
    <n v="2.9403333333333332"/>
    <x v="2"/>
    <s v="hardware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d v="2012-09-27T02:21:53"/>
    <b v="1"/>
    <n v="660"/>
    <b v="1"/>
    <n v="1.6750470000000002"/>
    <x v="2"/>
    <s v="hardware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d v="2013-02-21T23:42:41"/>
    <b v="1"/>
    <n v="1356"/>
    <b v="1"/>
    <n v="14.355717142857143"/>
    <x v="2"/>
    <s v="hardware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d v="2014-08-20T20:17:40"/>
    <b v="1"/>
    <n v="424"/>
    <b v="1"/>
    <n v="1.5673440000000001"/>
    <x v="2"/>
    <s v="hardware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d v="2014-11-21T08:42:21"/>
    <b v="1"/>
    <n v="33"/>
    <b v="1"/>
    <n v="1.1790285714285715"/>
    <x v="2"/>
    <s v="hardware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d v="2012-08-27T04:40:17"/>
    <b v="1"/>
    <n v="1633"/>
    <b v="1"/>
    <n v="11.053811999999999"/>
    <x v="2"/>
    <s v="hardware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d v="2014-04-13T18:43:56"/>
    <b v="1"/>
    <n v="306"/>
    <b v="1"/>
    <n v="1.9292499999999999"/>
    <x v="2"/>
    <s v="hardware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d v="2014-08-12T10:18:54"/>
    <b v="1"/>
    <n v="205"/>
    <b v="1"/>
    <n v="1.268842105263158"/>
    <x v="2"/>
    <s v="hardware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d v="2016-03-23T06:32:52"/>
    <b v="1"/>
    <n v="1281"/>
    <b v="1"/>
    <n v="2.5957748878923765"/>
    <x v="2"/>
    <s v="hardware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d v="2011-12-21T02:08:30"/>
    <b v="1"/>
    <n v="103"/>
    <b v="1"/>
    <n v="2.6227999999999998"/>
    <x v="2"/>
    <s v="hardware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d v="2014-07-15T12:58:18"/>
    <b v="1"/>
    <n v="1513"/>
    <b v="1"/>
    <n v="2.0674309000000002"/>
    <x v="2"/>
    <s v="hardware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d v="2014-04-01T15:55:29"/>
    <b v="1"/>
    <n v="405"/>
    <b v="1"/>
    <n v="3.7012999999999998"/>
    <x v="2"/>
    <s v="hardware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d v="2016-11-02T14:05:15"/>
    <b v="1"/>
    <n v="510"/>
    <b v="1"/>
    <n v="2.8496600000000001"/>
    <x v="2"/>
    <s v="hardware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d v="2016-07-06T19:01:08"/>
    <b v="1"/>
    <n v="1887"/>
    <b v="1"/>
    <n v="5.7907999999999999"/>
    <x v="2"/>
    <s v="hardware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d v="2013-02-19T04:38:21"/>
    <b v="1"/>
    <n v="701"/>
    <b v="1"/>
    <n v="11.318"/>
    <x v="2"/>
    <s v="hardware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d v="2013-10-14T12:01:01"/>
    <b v="1"/>
    <n v="3863"/>
    <b v="1"/>
    <n v="2.6302771750000002"/>
    <x v="2"/>
    <s v="hardware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d v="2012-10-19T00:17:24"/>
    <b v="1"/>
    <n v="238"/>
    <b v="1"/>
    <n v="6.7447999999999997"/>
    <x v="2"/>
    <s v="hardware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d v="2016-06-28T17:21:04"/>
    <b v="1"/>
    <n v="2051"/>
    <b v="1"/>
    <n v="2.5683081313131315"/>
    <x v="2"/>
    <s v="hardware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d v="2013-06-20T08:01:09"/>
    <b v="1"/>
    <n v="402"/>
    <b v="1"/>
    <n v="3.7549600000000001"/>
    <x v="2"/>
    <s v="hardware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d v="2013-02-08T18:07:31"/>
    <b v="1"/>
    <n v="253"/>
    <b v="1"/>
    <n v="2.0870837499999997"/>
    <x v="2"/>
    <s v="hardware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d v="2013-06-13T21:35:25"/>
    <b v="1"/>
    <n v="473"/>
    <b v="1"/>
    <n v="3.4660000000000002"/>
    <x v="2"/>
    <s v="hardware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d v="2015-11-03T05:12:20"/>
    <b v="1"/>
    <n v="821"/>
    <b v="1"/>
    <n v="4.0232999999999999"/>
    <x v="2"/>
    <s v="hardware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d v="2012-05-10T05:24:52"/>
    <b v="1"/>
    <n v="388"/>
    <b v="1"/>
    <n v="10.2684514"/>
    <x v="2"/>
    <s v="hardware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d v="2015-10-13T11:02:26"/>
    <b v="1"/>
    <n v="813"/>
    <b v="1"/>
    <n v="1.14901155"/>
    <x v="2"/>
    <s v="hardware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d v="2016-02-23T13:01:02"/>
    <b v="1"/>
    <n v="1945"/>
    <b v="1"/>
    <n v="3.5482402000000004"/>
    <x v="2"/>
    <s v="hardware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d v="2014-06-09T17:24:25"/>
    <b v="0"/>
    <n v="12"/>
    <b v="0"/>
    <n v="5.0799999999999998E-2"/>
    <x v="8"/>
    <s v="people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d v="2016-11-04T14:04:47"/>
    <b v="0"/>
    <n v="0"/>
    <b v="0"/>
    <n v="0"/>
    <x v="8"/>
    <s v="people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d v="2016-08-11T00:16:58"/>
    <b v="0"/>
    <n v="16"/>
    <b v="0"/>
    <n v="4.2999999999999997E-2"/>
    <x v="8"/>
    <s v="people"/>
    <x v="10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d v="2014-10-01T18:58:01"/>
    <b v="0"/>
    <n v="7"/>
    <b v="0"/>
    <n v="0.21146666666666666"/>
    <x v="8"/>
    <s v="people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d v="2016-07-04T16:46:11"/>
    <b v="0"/>
    <n v="4"/>
    <b v="0"/>
    <n v="3.1875000000000001E-2"/>
    <x v="8"/>
    <s v="people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d v="2016-02-13T10:24:43"/>
    <b v="0"/>
    <n v="1"/>
    <b v="0"/>
    <n v="5.0000000000000001E-4"/>
    <x v="8"/>
    <s v="people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d v="2015-01-30T15:21:16"/>
    <b v="0"/>
    <n v="28"/>
    <b v="0"/>
    <n v="0.42472727272727273"/>
    <x v="8"/>
    <s v="people"/>
    <x v="1"/>
  </r>
  <r>
    <n v="1988"/>
    <s v="Phillip Michael Photography"/>
    <s v="Expressing art in an image!"/>
    <n v="6000"/>
    <n v="25"/>
    <x v="2"/>
    <s v="US"/>
    <s v="USD"/>
    <n v="1440094742"/>
    <n v="1437502742"/>
    <d v="2015-07-21T18:19:02"/>
    <b v="0"/>
    <n v="1"/>
    <b v="0"/>
    <n v="4.1666666666666666E-3"/>
    <x v="8"/>
    <s v="people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d v="2016-11-11T16:20:08"/>
    <b v="0"/>
    <n v="1"/>
    <b v="0"/>
    <n v="0.01"/>
    <x v="8"/>
    <s v="people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d v="2016-01-29T04:42:12"/>
    <b v="0"/>
    <n v="5"/>
    <b v="0"/>
    <n v="0.16966666666666666"/>
    <x v="8"/>
    <s v="people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d v="2015-06-12T21:26:26"/>
    <b v="0"/>
    <n v="3"/>
    <b v="0"/>
    <n v="7.0000000000000007E-2"/>
    <x v="8"/>
    <s v="people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d v="2015-01-19T03:26:31"/>
    <b v="0"/>
    <n v="2"/>
    <b v="0"/>
    <n v="1.3333333333333333E-3"/>
    <x v="8"/>
    <s v="people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d v="2015-11-21T14:07:17"/>
    <b v="0"/>
    <n v="0"/>
    <b v="0"/>
    <n v="0"/>
    <x v="8"/>
    <s v="people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d v="2016-10-08T00:09:02"/>
    <b v="0"/>
    <n v="0"/>
    <b v="0"/>
    <n v="0"/>
    <x v="8"/>
    <s v="people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d v="2015-06-26T21:38:56"/>
    <b v="0"/>
    <n v="3"/>
    <b v="0"/>
    <n v="7.8E-2"/>
    <x v="8"/>
    <s v="people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d v="2014-06-10T19:40:11"/>
    <b v="0"/>
    <n v="0"/>
    <b v="0"/>
    <n v="0"/>
    <x v="8"/>
    <s v="people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d v="2014-07-27T22:20:12"/>
    <b v="0"/>
    <n v="0"/>
    <b v="0"/>
    <n v="0"/>
    <x v="8"/>
    <s v="people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d v="2014-06-17T02:50:38"/>
    <b v="0"/>
    <n v="3"/>
    <b v="0"/>
    <n v="0.26200000000000001"/>
    <x v="8"/>
    <s v="people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d v="2014-10-14T11:35:08"/>
    <b v="0"/>
    <n v="7"/>
    <b v="0"/>
    <n v="7.6129032258064515E-3"/>
    <x v="8"/>
    <s v="people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d v="2015-12-07T22:50:13"/>
    <b v="0"/>
    <n v="25"/>
    <b v="0"/>
    <n v="0.125"/>
    <x v="8"/>
    <s v="people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d v="2015-05-12T05:01:56"/>
    <b v="1"/>
    <n v="1637"/>
    <b v="1"/>
    <n v="3.8212909090909091"/>
    <x v="2"/>
    <s v="hardware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d v="2016-12-24T17:05:43"/>
    <b v="1"/>
    <n v="1375"/>
    <b v="1"/>
    <n v="2.1679422000000002"/>
    <x v="2"/>
    <s v="hardware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d v="2010-06-18T03:00:52"/>
    <b v="1"/>
    <n v="17"/>
    <b v="1"/>
    <n v="3.12"/>
    <x v="2"/>
    <s v="hardware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d v="2014-06-10T14:31:03"/>
    <b v="1"/>
    <n v="354"/>
    <b v="1"/>
    <n v="2.3442048"/>
    <x v="2"/>
    <s v="hardware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d v="2013-09-18T19:30:18"/>
    <b v="1"/>
    <n v="191"/>
    <b v="1"/>
    <n v="1.236801"/>
    <x v="2"/>
    <s v="hardware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d v="2014-10-29T12:00:45"/>
    <b v="1"/>
    <n v="303"/>
    <b v="1"/>
    <n v="2.4784000000000002"/>
    <x v="2"/>
    <s v="hardware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d v="2010-06-18T20:06:26"/>
    <b v="1"/>
    <n v="137"/>
    <b v="1"/>
    <n v="1.157092"/>
    <x v="2"/>
    <s v="hardware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d v="2011-08-06T14:30:22"/>
    <b v="1"/>
    <n v="41"/>
    <b v="1"/>
    <n v="1.1707484768810599"/>
    <x v="2"/>
    <s v="hardware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d v="2016-10-18T07:45:43"/>
    <b v="1"/>
    <n v="398"/>
    <b v="1"/>
    <n v="3.05158"/>
    <x v="2"/>
    <s v="hardware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d v="2016-07-19T23:54:51"/>
    <b v="1"/>
    <n v="1737"/>
    <b v="1"/>
    <n v="3.2005299999999997"/>
    <x v="2"/>
    <s v="hardware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d v="2015-12-09T08:36:13"/>
    <b v="1"/>
    <n v="971"/>
    <b v="1"/>
    <n v="8.1956399999999991"/>
    <x v="2"/>
    <s v="hardware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d v="2015-01-06T19:44:01"/>
    <b v="1"/>
    <n v="183"/>
    <b v="1"/>
    <n v="2.3490000000000002"/>
    <x v="2"/>
    <s v="hardware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d v="2016-05-09T23:03:34"/>
    <b v="1"/>
    <n v="4562"/>
    <b v="1"/>
    <n v="4.9491375"/>
    <x v="2"/>
    <s v="hardware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d v="2013-02-19T05:08:59"/>
    <b v="1"/>
    <n v="26457"/>
    <b v="1"/>
    <n v="78.137822333333332"/>
    <x v="2"/>
    <s v="hardware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d v="2011-08-10T21:02:43"/>
    <b v="1"/>
    <n v="162"/>
    <b v="1"/>
    <n v="1.1300013888888889"/>
    <x v="2"/>
    <s v="hardware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d v="2013-02-07T21:08:19"/>
    <b v="1"/>
    <n v="479"/>
    <b v="1"/>
    <n v="9.2154220000000002"/>
    <x v="2"/>
    <s v="hardware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d v="2012-02-22T01:22:35"/>
    <b v="1"/>
    <n v="426"/>
    <b v="1"/>
    <n v="1.2510239999999999"/>
    <x v="2"/>
    <s v="hardware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d v="2015-07-14T08:46:49"/>
    <b v="1"/>
    <n v="450"/>
    <b v="1"/>
    <n v="1.0224343076923077"/>
    <x v="2"/>
    <s v="hardware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d v="2016-08-23T17:00:21"/>
    <b v="1"/>
    <n v="1780"/>
    <b v="1"/>
    <n v="4.8490975000000001"/>
    <x v="2"/>
    <s v="hardware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d v="2014-04-08T02:20:24"/>
    <b v="1"/>
    <n v="122"/>
    <b v="1"/>
    <n v="1.9233333333333333"/>
    <x v="2"/>
    <s v="hardware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d v="2014-08-10T01:41:37"/>
    <b v="1"/>
    <n v="95"/>
    <b v="1"/>
    <n v="2.8109999999999999"/>
    <x v="2"/>
    <s v="hardware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d v="2016-05-12T13:39:32"/>
    <b v="1"/>
    <n v="325"/>
    <b v="1"/>
    <n v="1.2513700000000001"/>
    <x v="2"/>
    <s v="hardware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d v="2015-05-12T10:05:53"/>
    <b v="1"/>
    <n v="353"/>
    <b v="1"/>
    <n v="1.61459"/>
    <x v="2"/>
    <s v="hardware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d v="2012-07-09T23:12:24"/>
    <b v="1"/>
    <n v="105"/>
    <b v="1"/>
    <n v="5.8535000000000004"/>
    <x v="2"/>
    <s v="hardware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d v="2015-05-12T04:25:46"/>
    <b v="1"/>
    <n v="729"/>
    <b v="1"/>
    <n v="2.0114999999999998"/>
    <x v="2"/>
    <s v="hardware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d v="2014-03-06T17:39:45"/>
    <b v="1"/>
    <n v="454"/>
    <b v="1"/>
    <n v="1.3348307999999998"/>
    <x v="2"/>
    <s v="hardware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d v="2015-02-13T19:31:59"/>
    <b v="1"/>
    <n v="539"/>
    <b v="1"/>
    <n v="1.2024900000000001"/>
    <x v="2"/>
    <s v="hardware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d v="2010-02-06T22:03:26"/>
    <b v="1"/>
    <n v="79"/>
    <b v="1"/>
    <n v="1.2616666666666667"/>
    <x v="2"/>
    <s v="hardware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d v="2014-07-28T00:31:21"/>
    <b v="1"/>
    <n v="94"/>
    <b v="1"/>
    <n v="3.6120000000000001"/>
    <x v="2"/>
    <s v="hardware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d v="2012-10-30T23:54:56"/>
    <b v="1"/>
    <n v="625"/>
    <b v="1"/>
    <n v="2.26239013671875"/>
    <x v="2"/>
    <s v="hardware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d v="2014-12-02T07:54:13"/>
    <b v="1"/>
    <n v="508"/>
    <b v="1"/>
    <n v="1.2035"/>
    <x v="2"/>
    <s v="hardware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d v="2016-11-15T13:34:34"/>
    <b v="1"/>
    <n v="531"/>
    <b v="1"/>
    <n v="3.0418799999999999"/>
    <x v="2"/>
    <s v="hardware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d v="2014-03-27T01:58:38"/>
    <b v="1"/>
    <n v="158"/>
    <b v="1"/>
    <n v="1.7867599999999999"/>
    <x v="2"/>
    <s v="hardware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d v="2015-03-13T03:07:13"/>
    <b v="1"/>
    <n v="508"/>
    <b v="1"/>
    <n v="3.868199871794872"/>
    <x v="2"/>
    <s v="hardware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d v="2015-11-03T15:00:07"/>
    <b v="1"/>
    <n v="644"/>
    <b v="1"/>
    <n v="2.1103642500000004"/>
    <x v="2"/>
    <s v="hardware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d v="2014-04-09T20:45:19"/>
    <b v="1"/>
    <n v="848"/>
    <b v="1"/>
    <n v="1.3166833333333334"/>
    <x v="2"/>
    <s v="hardware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d v="2013-10-31T05:02:33"/>
    <b v="1"/>
    <n v="429"/>
    <b v="1"/>
    <n v="3.0047639999999998"/>
    <x v="2"/>
    <s v="hardware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d v="2013-05-30T06:30:21"/>
    <b v="1"/>
    <n v="204"/>
    <b v="1"/>
    <n v="4.2051249999999998"/>
    <x v="2"/>
    <s v="hardware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d v="2016-11-01T10:32:05"/>
    <b v="1"/>
    <n v="379"/>
    <b v="1"/>
    <n v="1.362168"/>
    <x v="2"/>
    <s v="hardware"/>
    <x v="4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d v="2013-10-31T22:15:03"/>
    <b v="1"/>
    <n v="271"/>
    <b v="1"/>
    <n v="2.4817133333333334"/>
    <x v="2"/>
    <s v="hardware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d v="2016-10-11T12:37:07"/>
    <b v="0"/>
    <n v="120"/>
    <b v="1"/>
    <n v="1.8186315789473684"/>
    <x v="2"/>
    <s v="hardware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d v="2015-11-23T16:59:34"/>
    <b v="0"/>
    <n v="140"/>
    <b v="1"/>
    <n v="1.2353000000000001"/>
    <x v="2"/>
    <s v="hardware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d v="2016-10-18T04:14:37"/>
    <b v="0"/>
    <n v="193"/>
    <b v="1"/>
    <n v="5.0620938628158845"/>
    <x v="2"/>
    <s v="hardware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d v="2015-05-14T16:25:14"/>
    <b v="0"/>
    <n v="180"/>
    <b v="1"/>
    <n v="1.0821333333333334"/>
    <x v="2"/>
    <s v="hardware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d v="2012-06-09T02:07:27"/>
    <b v="0"/>
    <n v="263"/>
    <b v="1"/>
    <n v="8.1918387755102042"/>
    <x v="2"/>
    <s v="hardware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d v="2013-04-23T04:07:24"/>
    <b v="0"/>
    <n v="217"/>
    <b v="1"/>
    <n v="1.2110000000000001"/>
    <x v="2"/>
    <s v="hardware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d v="2015-03-18T21:41:10"/>
    <b v="0"/>
    <n v="443"/>
    <b v="1"/>
    <n v="1.0299897959183673"/>
    <x v="2"/>
    <s v="hardware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d v="2013-04-23T15:38:11"/>
    <b v="0"/>
    <n v="1373"/>
    <b v="1"/>
    <n v="1.4833229411764706"/>
    <x v="2"/>
    <s v="hardware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d v="2013-10-28T12:39:23"/>
    <b v="0"/>
    <n v="742"/>
    <b v="1"/>
    <n v="1.2019070000000001"/>
    <x v="2"/>
    <s v="hardware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d v="2015-04-21T01:42:58"/>
    <b v="0"/>
    <n v="170"/>
    <b v="1"/>
    <n v="4.7327000000000004"/>
    <x v="2"/>
    <s v="hardware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d v="2013-11-26T00:32:17"/>
    <b v="0"/>
    <n v="242"/>
    <b v="1"/>
    <n v="1.303625"/>
    <x v="2"/>
    <s v="hardware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d v="2016-01-06T02:00:53"/>
    <b v="0"/>
    <n v="541"/>
    <b v="1"/>
    <n v="3.5304799999999998"/>
    <x v="2"/>
    <s v="hardware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d v="2015-10-26T14:49:11"/>
    <b v="0"/>
    <n v="121"/>
    <b v="1"/>
    <n v="1.0102"/>
    <x v="2"/>
    <s v="hardware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d v="2014-04-02T12:30:10"/>
    <b v="0"/>
    <n v="621"/>
    <b v="1"/>
    <n v="1.1359142857142857"/>
    <x v="2"/>
    <s v="hardware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d v="2014-11-03T16:10:43"/>
    <b v="0"/>
    <n v="101"/>
    <b v="1"/>
    <n v="1.6741666666666666"/>
    <x v="2"/>
    <s v="hardware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d v="2013-03-18T18:15:42"/>
    <b v="0"/>
    <n v="554"/>
    <b v="1"/>
    <n v="1.5345200000000001"/>
    <x v="2"/>
    <s v="hardware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d v="2016-01-27T11:52:12"/>
    <b v="0"/>
    <n v="666"/>
    <b v="1"/>
    <n v="2.022322"/>
    <x v="2"/>
    <s v="hardware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d v="2015-01-22T08:53:50"/>
    <b v="0"/>
    <n v="410"/>
    <b v="1"/>
    <n v="1.6828125"/>
    <x v="2"/>
    <s v="hardware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d v="2015-12-23T14:27:34"/>
    <b v="0"/>
    <n v="375"/>
    <b v="1"/>
    <n v="1.4345666666666668"/>
    <x v="2"/>
    <s v="hardware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d v="2014-05-24T15:25:50"/>
    <b v="0"/>
    <n v="1364"/>
    <b v="1"/>
    <n v="1.964"/>
    <x v="2"/>
    <s v="hardware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d v="2016-12-01T18:20:54"/>
    <b v="0"/>
    <n v="35"/>
    <b v="1"/>
    <n v="1.0791999999999999"/>
    <x v="2"/>
    <s v="hardware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d v="2016-02-23T09:11:38"/>
    <b v="0"/>
    <n v="203"/>
    <b v="1"/>
    <n v="1.14977"/>
    <x v="2"/>
    <s v="hardware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d v="2016-04-12T17:35:01"/>
    <b v="0"/>
    <n v="49"/>
    <b v="1"/>
    <n v="1.4804999999999999"/>
    <x v="2"/>
    <s v="hardware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d v="2013-04-25T08:45:23"/>
    <b v="0"/>
    <n v="5812"/>
    <b v="1"/>
    <n v="1.9116676082790633"/>
    <x v="2"/>
    <s v="hardware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d v="2013-11-25T08:00:29"/>
    <b v="0"/>
    <n v="1556"/>
    <b v="1"/>
    <n v="1.99215125"/>
    <x v="2"/>
    <s v="hardware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d v="2014-07-24T18:31:23"/>
    <b v="0"/>
    <n v="65"/>
    <b v="1"/>
    <n v="2.1859999999999999"/>
    <x v="2"/>
    <s v="hardware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d v="2015-04-21T20:29:36"/>
    <b v="0"/>
    <n v="10"/>
    <b v="1"/>
    <n v="1.2686868686868686"/>
    <x v="2"/>
    <s v="hardware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d v="2016-09-20T20:11:55"/>
    <b v="0"/>
    <n v="76"/>
    <b v="1"/>
    <n v="1.0522388"/>
    <x v="2"/>
    <s v="hardware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d v="2015-12-02T23:19:51"/>
    <b v="0"/>
    <n v="263"/>
    <b v="1"/>
    <n v="1.2840666000000001"/>
    <x v="2"/>
    <s v="hardware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d v="2016-05-29T15:45:23"/>
    <b v="0"/>
    <n v="1530"/>
    <b v="1"/>
    <n v="3.1732719999999999"/>
    <x v="2"/>
    <s v="hardware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d v="2016-08-18T06:41:24"/>
    <b v="0"/>
    <n v="278"/>
    <b v="1"/>
    <n v="2.8073000000000001"/>
    <x v="2"/>
    <s v="hardware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d v="2016-04-07T13:57:12"/>
    <b v="0"/>
    <n v="350"/>
    <b v="1"/>
    <n v="1.1073146853146854"/>
    <x v="2"/>
    <s v="hardware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d v="2015-03-24T16:01:58"/>
    <b v="0"/>
    <n v="470"/>
    <b v="1"/>
    <n v="1.5260429999999998"/>
    <x v="2"/>
    <s v="hardware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d v="2016-04-06T19:49:42"/>
    <b v="0"/>
    <n v="3"/>
    <b v="1"/>
    <n v="1.0249999999999999"/>
    <x v="2"/>
    <s v="hardware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d v="2013-06-25T16:21:28"/>
    <b v="0"/>
    <n v="8200"/>
    <b v="1"/>
    <n v="16.783738373837384"/>
    <x v="2"/>
    <s v="hardware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d v="2014-06-13T21:08:09"/>
    <b v="0"/>
    <n v="8359"/>
    <b v="1"/>
    <n v="5.4334915642458101"/>
    <x v="2"/>
    <s v="hardware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d v="2015-04-09T01:01:16"/>
    <b v="0"/>
    <n v="188"/>
    <b v="1"/>
    <n v="1.1550800000000001"/>
    <x v="2"/>
    <s v="hardware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d v="2016-11-18T18:30:57"/>
    <b v="0"/>
    <n v="48"/>
    <b v="1"/>
    <n v="1.3120499999999999"/>
    <x v="2"/>
    <s v="hardware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d v="2015-05-26T17:03:13"/>
    <b v="0"/>
    <n v="607"/>
    <b v="1"/>
    <n v="2.8816999999999999"/>
    <x v="2"/>
    <s v="hardware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d v="2015-10-12T22:58:20"/>
    <b v="0"/>
    <n v="50"/>
    <b v="1"/>
    <n v="5.0780000000000003"/>
    <x v="2"/>
    <s v="hardware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d v="2012-04-05T03:45:55"/>
    <b v="0"/>
    <n v="55"/>
    <b v="1"/>
    <n v="1.1457142857142857"/>
    <x v="4"/>
    <s v="indie rock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d v="2011-09-25T02:53:16"/>
    <b v="0"/>
    <n v="38"/>
    <b v="1"/>
    <n v="1.1073333333333333"/>
    <x v="4"/>
    <s v="indie rock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d v="2012-05-05T17:19:55"/>
    <b v="0"/>
    <n v="25"/>
    <b v="1"/>
    <n v="1.1333333333333333"/>
    <x v="4"/>
    <s v="indie rock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d v="2014-04-02T19:59:42"/>
    <b v="0"/>
    <n v="46"/>
    <b v="1"/>
    <n v="1.0833333333333333"/>
    <x v="4"/>
    <s v="indie rock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d v="2012-06-15T20:03:07"/>
    <b v="0"/>
    <n v="83"/>
    <b v="1"/>
    <n v="1.2353333333333334"/>
    <x v="4"/>
    <s v="indie rock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d v="2011-11-13T16:05:32"/>
    <b v="0"/>
    <n v="35"/>
    <b v="1"/>
    <n v="1.0069999999999999"/>
    <x v="4"/>
    <s v="indie rock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d v="2011-08-09T04:54:18"/>
    <b v="0"/>
    <n v="25"/>
    <b v="1"/>
    <n v="1.0353333333333334"/>
    <x v="4"/>
    <s v="indie rock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d v="2010-08-05T17:09:12"/>
    <b v="0"/>
    <n v="75"/>
    <b v="1"/>
    <n v="1.1551066666666667"/>
    <x v="4"/>
    <s v="indie rock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d v="2013-06-28T01:49:54"/>
    <b v="0"/>
    <n v="62"/>
    <b v="1"/>
    <n v="1.2040040000000001"/>
    <x v="4"/>
    <s v="indie rock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d v="2013-01-25T09:09:15"/>
    <b v="0"/>
    <n v="160"/>
    <b v="1"/>
    <n v="1.1504037499999999"/>
    <x v="4"/>
    <s v="indie rock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d v="2011-01-12T07:44:38"/>
    <b v="0"/>
    <n v="246"/>
    <b v="1"/>
    <n v="1.2046777777777777"/>
    <x v="4"/>
    <s v="indie rock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d v="2011-08-08T16:58:52"/>
    <b v="0"/>
    <n v="55"/>
    <b v="1"/>
    <n v="1.0128333333333333"/>
    <x v="4"/>
    <s v="indie rock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d v="2012-10-23T20:30:32"/>
    <b v="0"/>
    <n v="23"/>
    <b v="1"/>
    <n v="1.0246666666666666"/>
    <x v="4"/>
    <s v="indie rock"/>
    <x v="9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d v="2012-01-31T00:28:50"/>
    <b v="0"/>
    <n v="72"/>
    <b v="1"/>
    <n v="1.2054285714285715"/>
    <x v="4"/>
    <s v="indie rock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d v="2011-08-03T17:36:13"/>
    <b v="0"/>
    <n v="22"/>
    <b v="1"/>
    <n v="1"/>
    <x v="4"/>
    <s v="indie rock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d v="2012-10-10T18:12:15"/>
    <b v="0"/>
    <n v="14"/>
    <b v="1"/>
    <n v="1.0166666666666666"/>
    <x v="4"/>
    <s v="indie rock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d v="2011-10-02T14:02:15"/>
    <b v="0"/>
    <n v="38"/>
    <b v="1"/>
    <n v="1"/>
    <x v="4"/>
    <s v="indie rock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d v="2012-02-07T02:43:55"/>
    <b v="0"/>
    <n v="32"/>
    <b v="1"/>
    <n v="1.0033333333333334"/>
    <x v="4"/>
    <s v="indie rock"/>
    <x v="2"/>
  </r>
  <r>
    <n v="2099"/>
    <s v="Roosevelt Died."/>
    <s v="Our tour van died, we need help!"/>
    <n v="3000"/>
    <n v="3971"/>
    <x v="0"/>
    <s v="US"/>
    <s v="USD"/>
    <n v="1435808400"/>
    <n v="1434650084"/>
    <d v="2015-06-18T17:54:44"/>
    <b v="0"/>
    <n v="63"/>
    <b v="1"/>
    <n v="1.3236666666666668"/>
    <x v="4"/>
    <s v="indie rock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d v="2012-06-14T20:02:21"/>
    <b v="0"/>
    <n v="27"/>
    <b v="1"/>
    <n v="1.3666666666666667"/>
    <x v="4"/>
    <s v="indie rock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d v="2011-12-15T03:35:14"/>
    <b v="0"/>
    <n v="44"/>
    <b v="1"/>
    <n v="1.1325000000000001"/>
    <x v="4"/>
    <s v="indie rock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d v="2011-04-05T20:50:48"/>
    <b v="0"/>
    <n v="38"/>
    <b v="1"/>
    <n v="1.36"/>
    <x v="4"/>
    <s v="indie rock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d v="2012-10-10T18:07:07"/>
    <b v="0"/>
    <n v="115"/>
    <b v="1"/>
    <n v="1.4612318374694613"/>
    <x v="4"/>
    <s v="indie rock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d v="2013-04-30T01:47:14"/>
    <b v="0"/>
    <n v="37"/>
    <b v="1"/>
    <n v="1.2949999999999999"/>
    <x v="4"/>
    <s v="indie rock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d v="2014-11-08T18:55:53"/>
    <b v="0"/>
    <n v="99"/>
    <b v="1"/>
    <n v="2.54"/>
    <x v="4"/>
    <s v="indie rock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d v="2012-12-27T05:09:34"/>
    <b v="0"/>
    <n v="44"/>
    <b v="1"/>
    <n v="1.0704545454545455"/>
    <x v="4"/>
    <s v="indie rock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d v="2014-10-22T17:03:13"/>
    <b v="0"/>
    <n v="58"/>
    <b v="1"/>
    <n v="1.0773299999999999"/>
    <x v="4"/>
    <s v="indie rock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d v="2012-08-14T04:13:00"/>
    <b v="0"/>
    <n v="191"/>
    <b v="1"/>
    <n v="1.0731250000000001"/>
    <x v="4"/>
    <s v="indie rock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d v="2015-06-05T17:00:17"/>
    <b v="0"/>
    <n v="40"/>
    <b v="1"/>
    <n v="1.06525"/>
    <x v="4"/>
    <s v="indie rock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d v="2014-04-30T16:06:09"/>
    <b v="0"/>
    <n v="38"/>
    <b v="1"/>
    <n v="1.0035000000000001"/>
    <x v="4"/>
    <s v="indie rock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d v="2011-06-09T04:43:45"/>
    <b v="0"/>
    <n v="39"/>
    <b v="1"/>
    <n v="1.0649999999999999"/>
    <x v="4"/>
    <s v="indie rock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d v="2013-04-01T22:16:33"/>
    <b v="0"/>
    <n v="11"/>
    <b v="1"/>
    <n v="1"/>
    <x v="4"/>
    <s v="indie rock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d v="2014-08-19T20:46:16"/>
    <b v="0"/>
    <n v="107"/>
    <b v="1"/>
    <n v="1.0485714285714285"/>
    <x v="4"/>
    <s v="indie rock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d v="2010-10-07T19:34:30"/>
    <b v="0"/>
    <n v="147"/>
    <b v="1"/>
    <n v="1.0469999999999999"/>
    <x v="4"/>
    <s v="indie rock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d v="2011-01-21T01:56:41"/>
    <b v="0"/>
    <n v="36"/>
    <b v="1"/>
    <n v="2.2566666666666668"/>
    <x v="4"/>
    <s v="indie rock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d v="2012-08-15T18:40:03"/>
    <b v="0"/>
    <n v="92"/>
    <b v="1"/>
    <n v="1.0090416666666666"/>
    <x v="4"/>
    <s v="indie rock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d v="2015-10-13T01:25:49"/>
    <b v="0"/>
    <n v="35"/>
    <b v="1"/>
    <n v="1.4775"/>
    <x v="4"/>
    <s v="indie rock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d v="2011-06-24T20:08:56"/>
    <b v="0"/>
    <n v="17"/>
    <b v="1"/>
    <n v="1.3461099999999999"/>
    <x v="4"/>
    <s v="indie rock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d v="2012-07-17T03:07:25"/>
    <b v="0"/>
    <n v="22"/>
    <b v="1"/>
    <n v="1.0075000000000001"/>
    <x v="4"/>
    <s v="indie rock"/>
    <x v="3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d v="2013-11-13T23:08:56"/>
    <b v="0"/>
    <n v="69"/>
    <b v="1"/>
    <n v="1.00880375"/>
    <x v="4"/>
    <s v="indie rock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d v="2016-12-12T17:49:08"/>
    <b v="0"/>
    <n v="10"/>
    <b v="0"/>
    <n v="5.6800000000000002E-3"/>
    <x v="6"/>
    <s v="video games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d v="2016-12-08T07:12:49"/>
    <b v="0"/>
    <n v="3"/>
    <b v="0"/>
    <n v="3.875E-3"/>
    <x v="6"/>
    <s v="video games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d v="2010-01-20T10:11:47"/>
    <b v="0"/>
    <n v="5"/>
    <b v="0"/>
    <n v="0.1"/>
    <x v="6"/>
    <s v="video games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d v="2010-10-13T00:40:35"/>
    <b v="0"/>
    <n v="5"/>
    <b v="0"/>
    <n v="0.10454545454545454"/>
    <x v="6"/>
    <s v="video games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d v="2015-07-06T00:33:53"/>
    <b v="0"/>
    <n v="27"/>
    <b v="0"/>
    <n v="1.4200000000000001E-2"/>
    <x v="6"/>
    <s v="video games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d v="2014-11-08T23:21:27"/>
    <b v="0"/>
    <n v="2"/>
    <b v="0"/>
    <n v="5.0000000000000001E-4"/>
    <x v="6"/>
    <s v="video games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d v="2015-02-10T12:07:43"/>
    <b v="0"/>
    <n v="236"/>
    <b v="0"/>
    <n v="0.28842857142857142"/>
    <x v="6"/>
    <s v="video games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d v="2014-07-23T18:32:49"/>
    <b v="0"/>
    <n v="1"/>
    <b v="0"/>
    <n v="1.6666666666666668E-3"/>
    <x v="6"/>
    <s v="video games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d v="2016-02-09T00:35:00"/>
    <b v="0"/>
    <n v="12"/>
    <b v="0"/>
    <n v="0.11799999999999999"/>
    <x v="6"/>
    <s v="video games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d v="2014-07-12T02:04:23"/>
    <b v="0"/>
    <n v="4"/>
    <b v="0"/>
    <n v="2.0238095238095236E-3"/>
    <x v="6"/>
    <s v="video games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d v="2015-06-12T04:58:11"/>
    <b v="0"/>
    <n v="3"/>
    <b v="0"/>
    <n v="0.05"/>
    <x v="6"/>
    <s v="video games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d v="2014-01-04T11:41:32"/>
    <b v="0"/>
    <n v="99"/>
    <b v="0"/>
    <n v="2.1129899999999997E-2"/>
    <x v="6"/>
    <s v="video games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d v="2011-03-17T02:19:59"/>
    <b v="0"/>
    <n v="3"/>
    <b v="0"/>
    <n v="1.6E-2"/>
    <x v="6"/>
    <s v="video games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d v="2013-03-28T21:16:31"/>
    <b v="0"/>
    <n v="3"/>
    <b v="0"/>
    <n v="1.7333333333333333E-2"/>
    <x v="6"/>
    <s v="video games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d v="2012-09-04T23:07:13"/>
    <b v="0"/>
    <n v="22"/>
    <b v="0"/>
    <n v="9.5600000000000004E-2"/>
    <x v="6"/>
    <s v="video games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d v="2013-09-19T12:13:06"/>
    <b v="0"/>
    <n v="4"/>
    <b v="0"/>
    <n v="5.9612499999999998E-4"/>
    <x v="6"/>
    <s v="video games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d v="2014-11-05T18:30:29"/>
    <b v="0"/>
    <n v="534"/>
    <b v="0"/>
    <n v="0.28405999999999998"/>
    <x v="6"/>
    <s v="video games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d v="2013-10-10T00:18:59"/>
    <b v="0"/>
    <n v="12"/>
    <b v="0"/>
    <n v="0.128"/>
    <x v="6"/>
    <s v="video games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d v="2016-10-04T18:00:08"/>
    <b v="0"/>
    <n v="56"/>
    <b v="0"/>
    <n v="5.4199999999999998E-2"/>
    <x v="6"/>
    <s v="video games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d v="2012-12-12T20:00:24"/>
    <b v="0"/>
    <n v="11"/>
    <b v="0"/>
    <n v="1.1199999999999999E-3"/>
    <x v="6"/>
    <s v="video games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d v="2014-10-15T05:39:19"/>
    <b v="0"/>
    <n v="0"/>
    <b v="0"/>
    <n v="0"/>
    <x v="6"/>
    <s v="video games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d v="2015-12-02T16:50:10"/>
    <b v="0"/>
    <n v="12"/>
    <b v="0"/>
    <n v="5.7238095238095241E-2"/>
    <x v="6"/>
    <s v="video games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d v="2010-06-03T21:16:52"/>
    <b v="0"/>
    <n v="5"/>
    <b v="0"/>
    <n v="0.1125"/>
    <x v="6"/>
    <s v="video games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d v="2013-08-13T13:07:20"/>
    <b v="0"/>
    <n v="24"/>
    <b v="0"/>
    <n v="1.7098591549295775E-2"/>
    <x v="6"/>
    <s v="video games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d v="2013-10-28T05:41:54"/>
    <b v="0"/>
    <n v="89"/>
    <b v="0"/>
    <n v="0.30433333333333334"/>
    <x v="6"/>
    <s v="video games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d v="2016-01-28T16:18:30"/>
    <b v="0"/>
    <n v="1"/>
    <b v="0"/>
    <n v="2.0000000000000001E-4"/>
    <x v="6"/>
    <s v="video games"/>
    <x v="1"/>
  </r>
  <r>
    <n v="2147"/>
    <s v="Johnny Rocketfingers 3"/>
    <s v="A Point and Click Adventure on Steroids."/>
    <n v="390000"/>
    <n v="2716"/>
    <x v="2"/>
    <s v="US"/>
    <s v="USD"/>
    <n v="1416125148"/>
    <n v="1413356748"/>
    <d v="2014-10-15T07:05:48"/>
    <b v="0"/>
    <n v="55"/>
    <b v="0"/>
    <n v="6.9641025641025639E-3"/>
    <x v="6"/>
    <s v="video games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d v="2015-03-03T17:36:22"/>
    <b v="0"/>
    <n v="2"/>
    <b v="0"/>
    <n v="0.02"/>
    <x v="6"/>
    <s v="video games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d v="2010-06-26T00:35:56"/>
    <b v="0"/>
    <n v="0"/>
    <b v="0"/>
    <n v="0"/>
    <x v="6"/>
    <s v="video games"/>
    <x v="0"/>
  </r>
  <r>
    <n v="2150"/>
    <s v="The Unknown Door"/>
    <s v="A pixel styled open world detective game."/>
    <n v="50000"/>
    <n v="405"/>
    <x v="2"/>
    <s v="NO"/>
    <s v="NOK"/>
    <n v="1468392599"/>
    <n v="1465800599"/>
    <d v="2016-06-13T06:49:59"/>
    <b v="0"/>
    <n v="4"/>
    <b v="0"/>
    <n v="8.0999999999999996E-3"/>
    <x v="6"/>
    <s v="video games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d v="2016-05-30T20:20:14"/>
    <b v="0"/>
    <n v="6"/>
    <b v="0"/>
    <n v="2.6222222222222224E-3"/>
    <x v="6"/>
    <s v="video games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d v="2014-02-13T19:58:29"/>
    <b v="0"/>
    <n v="4"/>
    <b v="0"/>
    <n v="1.6666666666666668E-3"/>
    <x v="6"/>
    <s v="video games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d v="2014-12-01T21:51:58"/>
    <b v="0"/>
    <n v="4"/>
    <b v="0"/>
    <n v="9.1244548809124457E-5"/>
    <x v="6"/>
    <s v="video games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d v="2014-01-08T15:10:27"/>
    <b v="0"/>
    <n v="2"/>
    <b v="0"/>
    <n v="8.0000000000000002E-3"/>
    <x v="6"/>
    <s v="video games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d v="2016-03-01T17:56:25"/>
    <b v="0"/>
    <n v="5"/>
    <b v="0"/>
    <n v="2.3E-2"/>
    <x v="6"/>
    <s v="video games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d v="2013-08-02T20:30:06"/>
    <b v="0"/>
    <n v="83"/>
    <b v="0"/>
    <n v="2.6660714285714284E-2"/>
    <x v="6"/>
    <s v="video games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d v="2016-11-20T23:33:03"/>
    <b v="0"/>
    <n v="57"/>
    <b v="0"/>
    <n v="0.28192"/>
    <x v="6"/>
    <s v="video games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d v="2012-12-21T20:29:34"/>
    <b v="0"/>
    <n v="311"/>
    <b v="0"/>
    <n v="6.5900366666666668E-2"/>
    <x v="6"/>
    <s v="video games"/>
    <x v="11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d v="2011-06-16T17:32:54"/>
    <b v="0"/>
    <n v="2"/>
    <b v="0"/>
    <n v="7.2222222222222219E-3"/>
    <x v="6"/>
    <s v="video games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d v="2012-04-19T17:05:05"/>
    <b v="0"/>
    <n v="16"/>
    <b v="0"/>
    <n v="8.5000000000000006E-3"/>
    <x v="6"/>
    <s v="video games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d v="2015-08-24T20:27:39"/>
    <b v="0"/>
    <n v="13"/>
    <b v="1"/>
    <n v="1.1575"/>
    <x v="4"/>
    <s v="rock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d v="2014-06-23T18:23:11"/>
    <b v="0"/>
    <n v="58"/>
    <b v="1"/>
    <n v="1.1226666666666667"/>
    <x v="4"/>
    <s v="rock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d v="2015-04-17T21:35:20"/>
    <b v="0"/>
    <n v="44"/>
    <b v="1"/>
    <n v="1.3220000000000001"/>
    <x v="4"/>
    <s v="rock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d v="2016-05-25T17:13:34"/>
    <b v="0"/>
    <n v="83"/>
    <b v="1"/>
    <n v="1.0263636363636364"/>
    <x v="4"/>
    <s v="rock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d v="2016-03-09T16:00:35"/>
    <b v="0"/>
    <n v="117"/>
    <b v="1"/>
    <n v="1.3864000000000001"/>
    <x v="4"/>
    <s v="rock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d v="2014-10-21T20:06:58"/>
    <b v="0"/>
    <n v="32"/>
    <b v="1"/>
    <n v="1.466"/>
    <x v="4"/>
    <s v="rock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d v="2012-09-01T01:35:37"/>
    <b v="0"/>
    <n v="8"/>
    <b v="1"/>
    <n v="1.2"/>
    <x v="4"/>
    <s v="rock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d v="2017-01-10T14:24:21"/>
    <b v="0"/>
    <n v="340"/>
    <b v="1"/>
    <n v="1.215816111111111"/>
    <x v="4"/>
    <s v="rock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d v="2017-02-27T16:49:11"/>
    <b v="0"/>
    <n v="7"/>
    <b v="1"/>
    <n v="1"/>
    <x v="4"/>
    <s v="rock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d v="2015-07-13T18:00:22"/>
    <b v="0"/>
    <n v="19"/>
    <b v="1"/>
    <n v="1.8085714285714285"/>
    <x v="4"/>
    <s v="rock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d v="2015-05-17T22:58:15"/>
    <b v="0"/>
    <n v="47"/>
    <b v="1"/>
    <n v="1.0607500000000001"/>
    <x v="4"/>
    <s v="rock"/>
    <x v="5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d v="2015-03-19T13:55:20"/>
    <b v="0"/>
    <n v="13"/>
    <b v="1"/>
    <n v="1"/>
    <x v="4"/>
    <s v="rock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d v="2013-08-09T16:37:23"/>
    <b v="0"/>
    <n v="90"/>
    <b v="1"/>
    <n v="1.2692857142857144"/>
    <x v="4"/>
    <s v="rock"/>
    <x v="10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d v="2016-04-05T13:01:47"/>
    <b v="0"/>
    <n v="63"/>
    <b v="1"/>
    <n v="1.0297499999999999"/>
    <x v="4"/>
    <s v="rock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d v="2016-07-14T00:13:06"/>
    <b v="0"/>
    <n v="26"/>
    <b v="1"/>
    <n v="2.5"/>
    <x v="4"/>
    <s v="rock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d v="2015-04-02T15:11:49"/>
    <b v="0"/>
    <n v="71"/>
    <b v="1"/>
    <n v="1.2602"/>
    <x v="4"/>
    <s v="rock"/>
    <x v="6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d v="2016-05-12T06:01:07"/>
    <b v="0"/>
    <n v="38"/>
    <b v="1"/>
    <n v="1.0012000000000001"/>
    <x v="4"/>
    <s v="rock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d v="2016-12-19T15:16:37"/>
    <b v="0"/>
    <n v="859"/>
    <b v="1"/>
    <n v="1.3864000000000001"/>
    <x v="4"/>
    <s v="rock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d v="2015-03-12T04:06:32"/>
    <b v="0"/>
    <n v="21"/>
    <b v="1"/>
    <n v="1.6140000000000001"/>
    <x v="4"/>
    <s v="rock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d v="2015-10-02T16:04:28"/>
    <b v="0"/>
    <n v="78"/>
    <b v="1"/>
    <n v="1.071842"/>
    <x v="4"/>
    <s v="rock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d v="2017-02-07T00:07:33"/>
    <b v="0"/>
    <n v="53"/>
    <b v="1"/>
    <n v="1.5309999999999999"/>
    <x v="6"/>
    <s v="tabletop games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d v="2014-08-28T21:37:05"/>
    <b v="0"/>
    <n v="356"/>
    <b v="1"/>
    <n v="5.2416666666666663"/>
    <x v="6"/>
    <s v="tabletop games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d v="2017-01-10T08:46:17"/>
    <b v="0"/>
    <n v="279"/>
    <b v="1"/>
    <n v="4.8927777777777779"/>
    <x v="6"/>
    <s v="tabletop games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d v="2016-01-11T16:34:01"/>
    <b v="1"/>
    <n v="266"/>
    <b v="1"/>
    <n v="2.8473999999999999"/>
    <x v="6"/>
    <s v="tabletop games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d v="2013-02-14T08:23:59"/>
    <b v="0"/>
    <n v="623"/>
    <b v="1"/>
    <n v="18.569700000000001"/>
    <x v="6"/>
    <s v="tabletop games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d v="2016-08-01T14:45:43"/>
    <b v="0"/>
    <n v="392"/>
    <b v="1"/>
    <n v="1.0967499999999999"/>
    <x v="6"/>
    <s v="tabletop games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d v="2015-03-05T05:01:06"/>
    <b v="1"/>
    <n v="3562"/>
    <b v="1"/>
    <n v="10.146425000000001"/>
    <x v="6"/>
    <s v="tabletop games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d v="2016-09-20T14:04:01"/>
    <b v="0"/>
    <n v="514"/>
    <b v="1"/>
    <n v="4.1217692027666546"/>
    <x v="6"/>
    <s v="tabletop games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d v="2016-04-07T18:55:00"/>
    <b v="0"/>
    <n v="88"/>
    <b v="1"/>
    <n v="5.0324999999999998"/>
    <x v="6"/>
    <s v="tabletop games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d v="2016-02-17T15:00:04"/>
    <b v="0"/>
    <n v="537"/>
    <b v="1"/>
    <n v="1.8461052631578947"/>
    <x v="6"/>
    <s v="tabletop games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d v="2017-02-02T20:00:27"/>
    <b v="0"/>
    <n v="25"/>
    <b v="1"/>
    <n v="1.1973333333333334"/>
    <x v="6"/>
    <s v="tabletop games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d v="2016-11-17T20:25:44"/>
    <b v="0"/>
    <n v="3238"/>
    <b v="1"/>
    <n v="10.812401666666668"/>
    <x v="6"/>
    <s v="tabletop games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d v="2016-10-21T09:44:32"/>
    <b v="0"/>
    <n v="897"/>
    <b v="1"/>
    <n v="4.5237333333333334"/>
    <x v="6"/>
    <s v="tabletop games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d v="2016-02-25T18:11:30"/>
    <b v="0"/>
    <n v="878"/>
    <b v="1"/>
    <n v="5.3737000000000004"/>
    <x v="6"/>
    <s v="tabletop games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d v="2015-07-12T18:31:40"/>
    <b v="0"/>
    <n v="115"/>
    <b v="1"/>
    <n v="1.2032608695652174"/>
    <x v="6"/>
    <s v="tabletop games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d v="2016-11-01T11:41:42"/>
    <b v="0"/>
    <n v="234"/>
    <b v="1"/>
    <n v="1.1383571428571428"/>
    <x v="6"/>
    <s v="tabletop games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d v="2015-01-29T14:00:59"/>
    <b v="0"/>
    <n v="4330"/>
    <b v="1"/>
    <n v="9.5103109999999997"/>
    <x v="6"/>
    <s v="tabletop games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d v="2015-10-15T12:20:00"/>
    <b v="0"/>
    <n v="651"/>
    <b v="1"/>
    <n v="1.3289249999999999"/>
    <x v="6"/>
    <s v="tabletop games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d v="2015-09-15T09:59:58"/>
    <b v="1"/>
    <n v="251"/>
    <b v="1"/>
    <n v="1.4697777777777778"/>
    <x v="6"/>
    <s v="tabletop games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d v="2015-06-08T15:01:08"/>
    <b v="0"/>
    <n v="263"/>
    <b v="1"/>
    <n v="5.4215"/>
    <x v="6"/>
    <s v="tabletop games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d v="2013-01-02T20:19:25"/>
    <b v="0"/>
    <n v="28"/>
    <b v="1"/>
    <n v="3.8271818181818182"/>
    <x v="4"/>
    <s v="electronic music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d v="2012-10-02T20:22:48"/>
    <b v="0"/>
    <n v="721"/>
    <b v="1"/>
    <n v="7.0418124999999998"/>
    <x v="4"/>
    <s v="electronic music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d v="2015-08-25T20:38:02"/>
    <b v="0"/>
    <n v="50"/>
    <b v="1"/>
    <n v="1.0954999999999999"/>
    <x v="4"/>
    <s v="electronic music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d v="2013-02-07T07:28:39"/>
    <b v="0"/>
    <n v="73"/>
    <b v="1"/>
    <n v="1.3286666666666667"/>
    <x v="4"/>
    <s v="electronic music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d v="2012-05-02T19:43:09"/>
    <b v="0"/>
    <n v="27"/>
    <b v="1"/>
    <n v="1.52"/>
    <x v="4"/>
    <s v="electronic music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d v="2012-03-29T06:10:24"/>
    <b v="0"/>
    <n v="34"/>
    <b v="1"/>
    <n v="1.0272727272727273"/>
    <x v="4"/>
    <s v="electronic music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d v="2013-10-17T04:39:33"/>
    <b v="0"/>
    <n v="7"/>
    <b v="1"/>
    <n v="1"/>
    <x v="4"/>
    <s v="electronic music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d v="2012-02-07T21:10:26"/>
    <b v="0"/>
    <n v="24"/>
    <b v="1"/>
    <n v="1.016"/>
    <x v="4"/>
    <s v="electronic music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d v="2014-04-03T11:30:44"/>
    <b v="0"/>
    <n v="15"/>
    <b v="1"/>
    <n v="1.508"/>
    <x v="4"/>
    <s v="electronic music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d v="2012-02-17T01:35:10"/>
    <b v="0"/>
    <n v="72"/>
    <b v="1"/>
    <n v="1.11425"/>
    <x v="4"/>
    <s v="electronic music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d v="2014-03-18T18:50:25"/>
    <b v="0"/>
    <n v="120"/>
    <b v="1"/>
    <n v="1.956"/>
    <x v="4"/>
    <s v="electronic music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d v="2013-10-01T17:56:17"/>
    <b v="0"/>
    <n v="123"/>
    <b v="1"/>
    <n v="1.1438333333333333"/>
    <x v="4"/>
    <s v="electronic music"/>
    <x v="9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d v="2015-04-15T19:49:39"/>
    <b v="0"/>
    <n v="1"/>
    <b v="1"/>
    <n v="2"/>
    <x v="4"/>
    <s v="electronic music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d v="2014-01-07T19:00:48"/>
    <b v="0"/>
    <n v="24"/>
    <b v="1"/>
    <n v="2.9250166666666666"/>
    <x v="4"/>
    <s v="electronic music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d v="2012-02-19T17:12:52"/>
    <b v="0"/>
    <n v="33"/>
    <b v="1"/>
    <n v="1.5636363636363637"/>
    <x v="4"/>
    <s v="electronic music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d v="2015-07-09T18:02:25"/>
    <b v="0"/>
    <n v="14"/>
    <b v="1"/>
    <n v="1.0566666666666666"/>
    <x v="4"/>
    <s v="electronic music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d v="2015-10-22T18:38:33"/>
    <b v="0"/>
    <n v="9"/>
    <b v="1"/>
    <n v="1.0119047619047619"/>
    <x v="4"/>
    <s v="electronic music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d v="2012-08-06T19:29:43"/>
    <b v="0"/>
    <n v="76"/>
    <b v="1"/>
    <n v="1.2283299999999999"/>
    <x v="4"/>
    <s v="electronic music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d v="2015-07-20T17:15:12"/>
    <b v="0"/>
    <n v="19"/>
    <b v="1"/>
    <n v="1.0149999999999999"/>
    <x v="4"/>
    <s v="electronic music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d v="2013-06-27T01:27:16"/>
    <b v="0"/>
    <n v="69"/>
    <b v="1"/>
    <n v="1.0114285714285713"/>
    <x v="4"/>
    <s v="electronic music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d v="2016-03-23T16:00:09"/>
    <b v="0"/>
    <n v="218"/>
    <b v="1"/>
    <n v="1.0811999999999999"/>
    <x v="6"/>
    <s v="tabletop games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d v="2011-12-29T18:54:07"/>
    <b v="0"/>
    <n v="30"/>
    <b v="1"/>
    <n v="1.6259999999999999"/>
    <x v="6"/>
    <s v="tabletop games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d v="2015-05-28T15:22:48"/>
    <b v="0"/>
    <n v="100"/>
    <b v="1"/>
    <n v="1.0580000000000001"/>
    <x v="6"/>
    <s v="tabletop games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d v="2016-10-01T16:01:15"/>
    <b v="0"/>
    <n v="296"/>
    <b v="1"/>
    <n v="2.4315000000000002"/>
    <x v="6"/>
    <s v="tabletop games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d v="2014-08-22T19:00:15"/>
    <b v="0"/>
    <n v="1204"/>
    <b v="1"/>
    <n v="9.4483338095238096"/>
    <x v="6"/>
    <s v="tabletop games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d v="2016-01-12T19:10:22"/>
    <b v="0"/>
    <n v="321"/>
    <b v="1"/>
    <n v="1.0846283333333333"/>
    <x v="6"/>
    <s v="tabletop games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d v="2013-10-14T19:22:35"/>
    <b v="0"/>
    <n v="301"/>
    <b v="1"/>
    <n v="1.5737692307692308"/>
    <x v="6"/>
    <s v="tabletop games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d v="2015-07-17T06:40:36"/>
    <b v="0"/>
    <n v="144"/>
    <b v="1"/>
    <n v="11.744899999999999"/>
    <x v="6"/>
    <s v="tabletop games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d v="2013-07-29T15:56:31"/>
    <b v="0"/>
    <n v="539"/>
    <b v="1"/>
    <n v="1.7104755366949576"/>
    <x v="6"/>
    <s v="tabletop games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d v="2014-03-26T21:08:47"/>
    <b v="0"/>
    <n v="498"/>
    <b v="1"/>
    <n v="1.2595294117647058"/>
    <x v="6"/>
    <s v="tabletop games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d v="2013-05-29T21:51:41"/>
    <b v="0"/>
    <n v="1113"/>
    <b v="1"/>
    <n v="12.121296000000001"/>
    <x v="6"/>
    <s v="tabletop games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d v="2014-06-16T19:03:28"/>
    <b v="0"/>
    <n v="988"/>
    <b v="1"/>
    <n v="4.9580000000000002"/>
    <x v="6"/>
    <s v="tabletop games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d v="2015-11-23T09:05:39"/>
    <b v="0"/>
    <n v="391"/>
    <b v="1"/>
    <n v="3.3203999999999998"/>
    <x v="6"/>
    <s v="tabletop games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d v="2016-12-06T19:47:27"/>
    <b v="0"/>
    <n v="28"/>
    <b v="1"/>
    <n v="11.65"/>
    <x v="6"/>
    <s v="tabletop games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d v="2015-02-27T00:31:51"/>
    <b v="0"/>
    <n v="147"/>
    <b v="1"/>
    <n v="1.5331538461538461"/>
    <x v="6"/>
    <s v="tabletop games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d v="2016-01-02T14:48:43"/>
    <b v="0"/>
    <n v="680"/>
    <b v="1"/>
    <n v="5.3710714285714287"/>
    <x v="6"/>
    <s v="tabletop games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d v="2014-10-03T00:04:43"/>
    <b v="0"/>
    <n v="983"/>
    <b v="1"/>
    <n v="3.5292777777777777"/>
    <x v="6"/>
    <s v="tabletop games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d v="2017-02-08T14:55:16"/>
    <b v="0"/>
    <n v="79"/>
    <b v="1"/>
    <n v="1.3740000000000001"/>
    <x v="6"/>
    <s v="tabletop games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d v="2013-10-25T23:00:14"/>
    <b v="0"/>
    <n v="426"/>
    <b v="1"/>
    <n v="1.2802667999999999"/>
    <x v="6"/>
    <s v="tabletop games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d v="2016-03-23T19:49:04"/>
    <b v="0"/>
    <n v="96"/>
    <b v="1"/>
    <n v="2.7067999999999999"/>
    <x v="6"/>
    <s v="tabletop games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d v="2017-01-31T19:51:40"/>
    <b v="0"/>
    <n v="163"/>
    <b v="1"/>
    <n v="8.0640000000000001"/>
    <x v="6"/>
    <s v="tabletop games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d v="2013-10-22T13:48:53"/>
    <b v="0"/>
    <n v="2525"/>
    <b v="1"/>
    <n v="13.600976000000001"/>
    <x v="6"/>
    <s v="tabletop games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d v="2017-03-06T18:01:30"/>
    <b v="0"/>
    <n v="2035"/>
    <b v="1"/>
    <n v="9302.5"/>
    <x v="6"/>
    <s v="tabletop games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d v="2016-10-04T19:39:06"/>
    <b v="0"/>
    <n v="290"/>
    <b v="1"/>
    <n v="3.7702"/>
    <x v="6"/>
    <s v="tabletop games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d v="2014-01-21T17:00:17"/>
    <b v="0"/>
    <n v="1980"/>
    <b v="1"/>
    <n v="26.47025"/>
    <x v="6"/>
    <s v="tabletop games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d v="2015-08-05T19:00:10"/>
    <b v="0"/>
    <n v="57"/>
    <b v="1"/>
    <n v="1.0012000000000001"/>
    <x v="6"/>
    <s v="tabletop games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d v="2015-07-15T15:59:25"/>
    <b v="0"/>
    <n v="380"/>
    <b v="1"/>
    <n v="1.0445405405405406"/>
    <x v="6"/>
    <s v="tabletop games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d v="2016-11-14T21:01:18"/>
    <b v="0"/>
    <n v="128"/>
    <b v="1"/>
    <n v="1.0721428571428571"/>
    <x v="6"/>
    <s v="tabletop games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d v="2013-03-03T16:52:45"/>
    <b v="0"/>
    <n v="180"/>
    <b v="1"/>
    <n v="1.6877142857142857"/>
    <x v="6"/>
    <s v="tabletop games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d v="2016-11-03T00:07:53"/>
    <b v="0"/>
    <n v="571"/>
    <b v="1"/>
    <n v="9.7511200000000002"/>
    <x v="6"/>
    <s v="tabletop games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d v="2014-07-26T08:17:57"/>
    <b v="0"/>
    <n v="480"/>
    <b v="1"/>
    <n v="1.3444929411764706"/>
    <x v="6"/>
    <s v="tabletop games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d v="2016-07-22T07:52:18"/>
    <b v="0"/>
    <n v="249"/>
    <b v="1"/>
    <n v="2.722777777777778"/>
    <x v="6"/>
    <s v="tabletop games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d v="2015-10-19T15:09:07"/>
    <b v="0"/>
    <n v="84"/>
    <b v="1"/>
    <n v="1.1268750000000001"/>
    <x v="6"/>
    <s v="tabletop games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d v="2017-01-17T15:32:48"/>
    <b v="0"/>
    <n v="197"/>
    <b v="1"/>
    <n v="4.5979999999999999"/>
    <x v="6"/>
    <s v="tabletop games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d v="2016-04-07T22:50:51"/>
    <b v="0"/>
    <n v="271"/>
    <b v="1"/>
    <n v="2.8665822784810127"/>
    <x v="6"/>
    <s v="tabletop games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d v="2016-11-08T10:50:46"/>
    <b v="0"/>
    <n v="50"/>
    <b v="1"/>
    <n v="2.2270833333333333"/>
    <x v="6"/>
    <s v="tabletop games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d v="2016-05-15T22:28:49"/>
    <b v="0"/>
    <n v="169"/>
    <b v="1"/>
    <n v="6.3613999999999997"/>
    <x v="6"/>
    <s v="tabletop games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d v="2015-05-12T18:01:27"/>
    <b v="0"/>
    <n v="205"/>
    <b v="1"/>
    <n v="1.4650000000000001"/>
    <x v="6"/>
    <s v="tabletop games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d v="2016-11-28T19:18:56"/>
    <b v="0"/>
    <n v="206"/>
    <b v="1"/>
    <n v="18.670999999999999"/>
    <x v="6"/>
    <s v="tabletop games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d v="2014-02-25T00:24:10"/>
    <b v="0"/>
    <n v="84"/>
    <b v="1"/>
    <n v="3.2692000000000001"/>
    <x v="6"/>
    <s v="tabletop games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d v="2017-01-24T17:23:40"/>
    <b v="0"/>
    <n v="210"/>
    <b v="1"/>
    <n v="7.7949999999999999"/>
    <x v="6"/>
    <s v="tabletop games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d v="2014-10-14T14:02:38"/>
    <b v="0"/>
    <n v="181"/>
    <b v="1"/>
    <n v="1.5415151515151515"/>
    <x v="6"/>
    <s v="tabletop games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d v="2015-01-10T19:58:33"/>
    <b v="0"/>
    <n v="60"/>
    <b v="1"/>
    <n v="1.1554666666666666"/>
    <x v="6"/>
    <s v="tabletop games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d v="2016-05-06T13:58:34"/>
    <b v="0"/>
    <n v="445"/>
    <b v="1"/>
    <n v="1.8003333333333333"/>
    <x v="6"/>
    <s v="tabletop games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d v="2016-11-15T20:28:27"/>
    <b v="0"/>
    <n v="17"/>
    <b v="1"/>
    <n v="2.9849999999999999"/>
    <x v="6"/>
    <s v="tabletop games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d v="2016-04-09T20:59:52"/>
    <b v="0"/>
    <n v="194"/>
    <b v="1"/>
    <n v="3.2026666666666666"/>
    <x v="6"/>
    <s v="tabletop games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d v="2014-11-25T19:54:57"/>
    <b v="0"/>
    <n v="404"/>
    <b v="1"/>
    <n v="3.80525"/>
    <x v="6"/>
    <s v="tabletop games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d v="2017-02-10T01:58:35"/>
    <b v="0"/>
    <n v="194"/>
    <b v="1"/>
    <n v="1.026"/>
    <x v="6"/>
    <s v="tabletop games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d v="2017-02-10T16:54:23"/>
    <b v="0"/>
    <n v="902"/>
    <b v="1"/>
    <n v="18.016400000000001"/>
    <x v="6"/>
    <s v="tabletop games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d v="2016-12-21T20:51:53"/>
    <b v="0"/>
    <n v="1670"/>
    <b v="1"/>
    <n v="7.2024800000000004"/>
    <x v="6"/>
    <s v="tabletop games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d v="2016-11-10T00:00:04"/>
    <b v="0"/>
    <n v="1328"/>
    <b v="1"/>
    <n v="2.8309000000000002"/>
    <x v="6"/>
    <s v="tabletop games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d v="2015-11-07T16:47:16"/>
    <b v="0"/>
    <n v="944"/>
    <b v="1"/>
    <n v="13.566000000000001"/>
    <x v="6"/>
    <s v="tabletop games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d v="2017-02-15T13:10:42"/>
    <b v="0"/>
    <n v="147"/>
    <b v="1"/>
    <n v="2.2035999999999998"/>
    <x v="6"/>
    <s v="tabletop games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d v="2014-01-24T12:00:57"/>
    <b v="0"/>
    <n v="99"/>
    <b v="1"/>
    <n v="1.196"/>
    <x v="6"/>
    <s v="tabletop games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d v="2014-11-22T14:47:59"/>
    <b v="0"/>
    <n v="79"/>
    <b v="1"/>
    <n v="4.0776923076923079"/>
    <x v="6"/>
    <s v="tabletop games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d v="2013-12-06T15:38:09"/>
    <b v="0"/>
    <n v="75"/>
    <b v="1"/>
    <n v="1.0581826105905425"/>
    <x v="6"/>
    <s v="tabletop games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d v="2012-01-28T16:17:03"/>
    <b v="0"/>
    <n v="207"/>
    <b v="1"/>
    <n v="1.4108235294117648"/>
    <x v="6"/>
    <s v="tabletop games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d v="2015-11-30T17:01:07"/>
    <b v="0"/>
    <n v="102"/>
    <b v="1"/>
    <n v="2.7069999999999999"/>
    <x v="6"/>
    <s v="tabletop games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d v="2015-01-16T19:21:39"/>
    <b v="0"/>
    <n v="32"/>
    <b v="1"/>
    <n v="1.538"/>
    <x v="6"/>
    <s v="tabletop games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d v="2015-08-18T14:59:51"/>
    <b v="0"/>
    <n v="480"/>
    <b v="1"/>
    <n v="4.0357653061224488"/>
    <x v="6"/>
    <s v="tabletop games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d v="2011-05-24T06:51:37"/>
    <b v="0"/>
    <n v="11"/>
    <b v="1"/>
    <n v="1.85"/>
    <x v="4"/>
    <s v="rock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d v="2015-11-15T04:11:26"/>
    <b v="0"/>
    <n v="12"/>
    <b v="1"/>
    <n v="1.8533333333333333"/>
    <x v="4"/>
    <s v="rock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d v="2012-03-10T03:00:04"/>
    <b v="0"/>
    <n v="48"/>
    <b v="1"/>
    <n v="1.0085533333333332"/>
    <x v="4"/>
    <s v="rock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d v="2011-02-11T19:07:25"/>
    <b v="0"/>
    <n v="59"/>
    <b v="1"/>
    <n v="1.0622116666666668"/>
    <x v="4"/>
    <s v="rock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d v="2012-05-30T04:27:23"/>
    <b v="0"/>
    <n v="79"/>
    <b v="1"/>
    <n v="1.2136666666666667"/>
    <x v="4"/>
    <s v="rock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d v="2013-08-08T23:07:34"/>
    <b v="0"/>
    <n v="14"/>
    <b v="1"/>
    <n v="1.0006666666666666"/>
    <x v="4"/>
    <s v="rock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d v="2014-06-02T16:01:00"/>
    <b v="0"/>
    <n v="106"/>
    <b v="1"/>
    <n v="1.1997755555555556"/>
    <x v="4"/>
    <s v="rock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d v="2012-06-07T19:51:29"/>
    <b v="0"/>
    <n v="25"/>
    <b v="1"/>
    <n v="1.0009999999999999"/>
    <x v="4"/>
    <s v="rock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d v="2013-10-24T23:57:40"/>
    <b v="0"/>
    <n v="25"/>
    <b v="1"/>
    <n v="1.0740000000000001"/>
    <x v="4"/>
    <s v="rock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d v="2009-09-14T06:05:30"/>
    <b v="0"/>
    <n v="29"/>
    <b v="1"/>
    <n v="1.0406666666666666"/>
    <x v="4"/>
    <s v="rock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d v="2012-03-19T23:26:58"/>
    <b v="0"/>
    <n v="43"/>
    <b v="1"/>
    <n v="1.728"/>
    <x v="4"/>
    <s v="rock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d v="2012-03-19T16:44:36"/>
    <b v="0"/>
    <n v="46"/>
    <b v="1"/>
    <n v="1.072505"/>
    <x v="4"/>
    <s v="rock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d v="2012-08-30T16:59:59"/>
    <b v="0"/>
    <n v="27"/>
    <b v="1"/>
    <n v="1.0823529411764705"/>
    <x v="4"/>
    <s v="rock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d v="2012-12-21T17:21:20"/>
    <b v="0"/>
    <n v="112"/>
    <b v="1"/>
    <n v="1.4608079999999999"/>
    <x v="4"/>
    <s v="rock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d v="2012-12-27T22:54:16"/>
    <b v="0"/>
    <n v="34"/>
    <b v="1"/>
    <n v="1.2524999999999999"/>
    <x v="4"/>
    <s v="rock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d v="2012-01-19T17:33:46"/>
    <b v="0"/>
    <n v="145"/>
    <b v="1"/>
    <n v="1.4907142857142857"/>
    <x v="4"/>
    <s v="rock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d v="2012-02-09T01:00:49"/>
    <b v="0"/>
    <n v="19"/>
    <b v="1"/>
    <n v="1.006"/>
    <x v="4"/>
    <s v="rock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d v="2014-02-24T20:10:33"/>
    <b v="0"/>
    <n v="288"/>
    <b v="1"/>
    <n v="1.0507333333333333"/>
    <x v="4"/>
    <s v="rock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d v="2011-01-22T00:46:49"/>
    <b v="0"/>
    <n v="14"/>
    <b v="1"/>
    <n v="3.5016666666666665"/>
    <x v="4"/>
    <s v="rock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d v="2012-06-14T17:26:56"/>
    <b v="0"/>
    <n v="7"/>
    <b v="1"/>
    <n v="1.0125"/>
    <x v="4"/>
    <s v="rock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d v="2013-05-22T03:31:36"/>
    <b v="1"/>
    <n v="211"/>
    <b v="1"/>
    <n v="1.336044"/>
    <x v="4"/>
    <s v="indie rock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d v="2013-11-27T20:50:34"/>
    <b v="1"/>
    <n v="85"/>
    <b v="1"/>
    <n v="1.7065217391304348"/>
    <x v="4"/>
    <s v="indie rock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d v="2011-11-03T02:39:56"/>
    <b v="1"/>
    <n v="103"/>
    <b v="1"/>
    <n v="1.0935829457364341"/>
    <x v="4"/>
    <s v="indie rock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d v="2010-11-20T19:34:51"/>
    <b v="1"/>
    <n v="113"/>
    <b v="1"/>
    <n v="1.0070033333333335"/>
    <x v="4"/>
    <s v="indie rock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d v="2014-07-14T16:41:12"/>
    <b v="1"/>
    <n v="167"/>
    <b v="1"/>
    <n v="1.0122777777777778"/>
    <x v="4"/>
    <s v="indie rock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d v="2012-02-09T04:02:09"/>
    <b v="1"/>
    <n v="73"/>
    <b v="1"/>
    <n v="1.0675857142857144"/>
    <x v="4"/>
    <s v="indie rock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d v="2012-04-05T19:15:33"/>
    <b v="1"/>
    <n v="75"/>
    <b v="1"/>
    <n v="1.0665777537961894"/>
    <x v="4"/>
    <s v="indie rock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d v="2014-07-31T23:06:36"/>
    <b v="1"/>
    <n v="614"/>
    <b v="1"/>
    <n v="1.0130622"/>
    <x v="4"/>
    <s v="indie rock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d v="2013-02-02T23:42:17"/>
    <b v="1"/>
    <n v="107"/>
    <b v="1"/>
    <n v="1.0667450000000001"/>
    <x v="4"/>
    <s v="indie rock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d v="2013-02-19T19:03:35"/>
    <b v="1"/>
    <n v="1224"/>
    <b v="1"/>
    <n v="4.288397837837838"/>
    <x v="4"/>
    <s v="indie rock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d v="2014-04-07T00:06:29"/>
    <b v="1"/>
    <n v="104"/>
    <b v="1"/>
    <n v="1.0411111111111111"/>
    <x v="4"/>
    <s v="indie rock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d v="2014-03-18T15:11:18"/>
    <b v="1"/>
    <n v="79"/>
    <b v="1"/>
    <n v="1.0786666666666667"/>
    <x v="4"/>
    <s v="indie rock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d v="2012-04-03T23:00:26"/>
    <b v="1"/>
    <n v="157"/>
    <b v="1"/>
    <n v="1.7584040000000001"/>
    <x v="4"/>
    <s v="indie rock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d v="2012-05-08T13:14:17"/>
    <b v="1"/>
    <n v="50"/>
    <b v="1"/>
    <n v="1.5697000000000001"/>
    <x v="4"/>
    <s v="indie rock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d v="2012-04-05T17:25:43"/>
    <b v="1"/>
    <n v="64"/>
    <b v="1"/>
    <n v="1.026"/>
    <x v="4"/>
    <s v="indie rock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d v="2009-09-23T17:24:10"/>
    <b v="1"/>
    <n v="200"/>
    <b v="1"/>
    <n v="1.0404266666666666"/>
    <x v="4"/>
    <s v="indie rock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d v="2010-01-14T13:00:49"/>
    <b v="1"/>
    <n v="22"/>
    <b v="1"/>
    <n v="1.04"/>
    <x v="4"/>
    <s v="indie rock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d v="2009-08-25T15:26:54"/>
    <b v="1"/>
    <n v="163"/>
    <b v="1"/>
    <n v="1.2105999999999999"/>
    <x v="4"/>
    <s v="indie rock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d v="2013-11-15T01:58:05"/>
    <b v="1"/>
    <n v="77"/>
    <b v="1"/>
    <n v="1.077"/>
    <x v="4"/>
    <s v="indie rock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d v="2014-02-26T19:36:40"/>
    <b v="1"/>
    <n v="89"/>
    <b v="1"/>
    <n v="1.0866"/>
    <x v="4"/>
    <s v="indie rock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d v="2017-03-05T06:15:01"/>
    <b v="0"/>
    <n v="64"/>
    <b v="0"/>
    <n v="0.39120962394619685"/>
    <x v="7"/>
    <s v="small batch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d v="2017-03-10T21:29:29"/>
    <b v="0"/>
    <n v="4"/>
    <b v="0"/>
    <n v="3.1481481481481478E-2"/>
    <x v="7"/>
    <s v="small batch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d v="2017-03-13T18:07:27"/>
    <b v="0"/>
    <n v="4"/>
    <b v="0"/>
    <n v="0.48"/>
    <x v="7"/>
    <s v="small batch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d v="2017-02-24T21:14:45"/>
    <b v="0"/>
    <n v="61"/>
    <b v="0"/>
    <n v="0.20733333333333334"/>
    <x v="7"/>
    <s v="small batch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d v="2017-02-28T00:32:11"/>
    <b v="0"/>
    <n v="7"/>
    <b v="0"/>
    <n v="0.08"/>
    <x v="7"/>
    <s v="small batch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d v="2017-03-10T00:49:08"/>
    <b v="0"/>
    <n v="1"/>
    <b v="0"/>
    <n v="7.1999999999999998E-3"/>
    <x v="7"/>
    <s v="small batch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d v="2014-07-22T22:00:40"/>
    <b v="1"/>
    <n v="3355"/>
    <b v="1"/>
    <n v="5.2609431428571432"/>
    <x v="7"/>
    <s v="small batch"/>
    <x v="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d v="2015-05-15T18:45:37"/>
    <b v="1"/>
    <n v="537"/>
    <b v="1"/>
    <n v="2.5445000000000002"/>
    <x v="7"/>
    <s v="small batch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d v="2014-06-17T14:59:06"/>
    <b v="1"/>
    <n v="125"/>
    <b v="1"/>
    <n v="1.0591999999999999"/>
    <x v="7"/>
    <s v="small batch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d v="2015-11-24T21:35:43"/>
    <b v="1"/>
    <n v="163"/>
    <b v="1"/>
    <n v="1.0242285714285715"/>
    <x v="7"/>
    <s v="small batch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d v="2014-07-19T00:08:10"/>
    <b v="1"/>
    <n v="283"/>
    <b v="1"/>
    <n v="1.4431375"/>
    <x v="7"/>
    <s v="small batch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d v="2015-01-07T15:04:31"/>
    <b v="1"/>
    <n v="352"/>
    <b v="1"/>
    <n v="1.06308"/>
    <x v="7"/>
    <s v="small batch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d v="2014-05-08T15:36:30"/>
    <b v="1"/>
    <n v="94"/>
    <b v="1"/>
    <n v="2.1216666666666666"/>
    <x v="7"/>
    <s v="small batch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d v="2014-10-06T16:04:58"/>
    <b v="1"/>
    <n v="67"/>
    <b v="1"/>
    <n v="1.0195000000000001"/>
    <x v="7"/>
    <s v="small batch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d v="2014-05-12T13:44:03"/>
    <b v="1"/>
    <n v="221"/>
    <b v="1"/>
    <n v="1.0227200000000001"/>
    <x v="7"/>
    <s v="small batch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d v="2014-01-27T22:11:35"/>
    <b v="1"/>
    <n v="2165"/>
    <b v="1"/>
    <n v="5.2073254999999996"/>
    <x v="7"/>
    <s v="small batch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d v="2014-05-27T15:22:23"/>
    <b v="1"/>
    <n v="179"/>
    <b v="1"/>
    <n v="1.1065833333333333"/>
    <x v="7"/>
    <s v="small batch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d v="2014-05-30T21:31:24"/>
    <b v="1"/>
    <n v="123"/>
    <b v="1"/>
    <n v="1.0114333333333334"/>
    <x v="7"/>
    <s v="small batch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d v="2016-11-18T19:11:49"/>
    <b v="1"/>
    <n v="1104"/>
    <b v="1"/>
    <n v="2.9420799999999998"/>
    <x v="7"/>
    <s v="small batch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d v="2016-09-30T15:25:38"/>
    <b v="1"/>
    <n v="403"/>
    <b v="1"/>
    <n v="1.0577749999999999"/>
    <x v="7"/>
    <s v="small batch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d v="2015-06-12T19:31:44"/>
    <b v="0"/>
    <n v="0"/>
    <b v="0"/>
    <n v="0"/>
    <x v="2"/>
    <s v="web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d v="2014-09-15T16:51:10"/>
    <b v="0"/>
    <n v="0"/>
    <b v="0"/>
    <n v="0"/>
    <x v="2"/>
    <s v="web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d v="2015-11-19T19:48:25"/>
    <b v="0"/>
    <n v="1"/>
    <b v="0"/>
    <n v="0.03"/>
    <x v="2"/>
    <s v="web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d v="2016-05-25T17:27:49"/>
    <b v="0"/>
    <n v="1"/>
    <b v="0"/>
    <n v="1E-3"/>
    <x v="2"/>
    <s v="web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d v="2015-02-25T00:02:36"/>
    <b v="0"/>
    <n v="0"/>
    <b v="0"/>
    <n v="0"/>
    <x v="2"/>
    <s v="web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d v="2016-09-02T19:10:31"/>
    <b v="0"/>
    <n v="3"/>
    <b v="0"/>
    <n v="6.4999999999999997E-4"/>
    <x v="2"/>
    <s v="web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d v="2016-07-26T14:34:36"/>
    <b v="0"/>
    <n v="1"/>
    <b v="0"/>
    <n v="1.4999999999999999E-2"/>
    <x v="2"/>
    <s v="web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d v="2015-12-22T22:22:18"/>
    <b v="0"/>
    <n v="5"/>
    <b v="0"/>
    <n v="3.8571428571428572E-3"/>
    <x v="2"/>
    <s v="web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d v="2015-07-13T18:37:08"/>
    <b v="0"/>
    <n v="0"/>
    <b v="0"/>
    <n v="0"/>
    <x v="2"/>
    <s v="web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d v="2016-12-04T20:12:50"/>
    <b v="0"/>
    <n v="0"/>
    <b v="0"/>
    <n v="0"/>
    <x v="2"/>
    <s v="web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d v="2015-03-31T02:25:39"/>
    <b v="0"/>
    <n v="7"/>
    <b v="0"/>
    <n v="5.7142857142857143E-3"/>
    <x v="2"/>
    <s v="web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d v="2015-04-07T15:12:32"/>
    <b v="0"/>
    <n v="0"/>
    <b v="0"/>
    <n v="0"/>
    <x v="2"/>
    <s v="web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d v="2015-04-09T16:13:42"/>
    <b v="0"/>
    <n v="0"/>
    <b v="0"/>
    <n v="0"/>
    <x v="2"/>
    <s v="web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d v="2014-11-11T17:21:00"/>
    <b v="0"/>
    <n v="1"/>
    <b v="0"/>
    <n v="7.1428571428571429E-4"/>
    <x v="2"/>
    <s v="web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d v="2015-04-02T22:02:16"/>
    <b v="0"/>
    <n v="2"/>
    <b v="0"/>
    <n v="6.875E-3"/>
    <x v="2"/>
    <s v="web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d v="2015-05-06T18:48:24"/>
    <b v="0"/>
    <n v="0"/>
    <b v="0"/>
    <n v="0"/>
    <x v="2"/>
    <s v="web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d v="2015-09-17T14:52:58"/>
    <b v="0"/>
    <n v="0"/>
    <b v="0"/>
    <n v="0"/>
    <x v="2"/>
    <s v="web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d v="2014-12-05T22:20:36"/>
    <b v="0"/>
    <n v="0"/>
    <b v="0"/>
    <n v="0"/>
    <x v="2"/>
    <s v="web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d v="2015-06-04T15:35:24"/>
    <b v="0"/>
    <n v="3"/>
    <b v="0"/>
    <n v="0.14680000000000001"/>
    <x v="2"/>
    <s v="web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d v="2016-01-08T16:58:00"/>
    <b v="0"/>
    <n v="1"/>
    <b v="0"/>
    <n v="4.0000000000000002E-4"/>
    <x v="2"/>
    <s v="web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d v="2016-04-06T20:36:48"/>
    <b v="0"/>
    <n v="0"/>
    <b v="0"/>
    <n v="0"/>
    <x v="2"/>
    <s v="web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d v="2014-11-11T16:31:10"/>
    <b v="0"/>
    <n v="2"/>
    <b v="0"/>
    <n v="0.2857142857142857"/>
    <x v="2"/>
    <s v="web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d v="2015-11-14T00:16:40"/>
    <b v="0"/>
    <n v="0"/>
    <b v="0"/>
    <n v="0"/>
    <x v="2"/>
    <s v="web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d v="2015-09-01T22:25:56"/>
    <b v="0"/>
    <n v="0"/>
    <b v="0"/>
    <n v="0"/>
    <x v="2"/>
    <s v="web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d v="2015-12-08T17:40:25"/>
    <b v="0"/>
    <n v="0"/>
    <b v="0"/>
    <n v="0"/>
    <x v="2"/>
    <s v="web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d v="2015-09-21T12:45:33"/>
    <b v="0"/>
    <n v="27"/>
    <b v="0"/>
    <n v="0.1052"/>
    <x v="2"/>
    <s v="web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d v="2016-02-25T23:16:56"/>
    <b v="0"/>
    <n v="14"/>
    <b v="0"/>
    <n v="1.34E-2"/>
    <x v="2"/>
    <s v="web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d v="2015-02-28T17:19:25"/>
    <b v="0"/>
    <n v="2"/>
    <b v="0"/>
    <n v="2.5000000000000001E-3"/>
    <x v="2"/>
    <s v="web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d v="2016-01-11T19:30:11"/>
    <b v="0"/>
    <n v="0"/>
    <b v="0"/>
    <n v="0"/>
    <x v="2"/>
    <s v="web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d v="2014-11-18T04:32:21"/>
    <b v="0"/>
    <n v="4"/>
    <b v="0"/>
    <n v="3.2799999999999999E-3"/>
    <x v="2"/>
    <s v="web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d v="2015-05-26T18:39:56"/>
    <b v="0"/>
    <n v="0"/>
    <b v="0"/>
    <n v="0"/>
    <x v="2"/>
    <s v="web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d v="2015-03-25T01:39:31"/>
    <b v="0"/>
    <n v="6"/>
    <b v="0"/>
    <n v="3.272727272727273E-2"/>
    <x v="2"/>
    <s v="web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d v="2015-07-30T15:53:44"/>
    <b v="0"/>
    <n v="1"/>
    <b v="0"/>
    <n v="5.8823529411764708E-5"/>
    <x v="2"/>
    <s v="web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d v="2015-01-13T20:14:20"/>
    <b v="0"/>
    <n v="1"/>
    <b v="0"/>
    <n v="4.5454545454545455E-4"/>
    <x v="2"/>
    <s v="web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d v="2016-08-10T20:03:57"/>
    <b v="0"/>
    <n v="0"/>
    <b v="0"/>
    <n v="0"/>
    <x v="2"/>
    <s v="web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d v="2015-11-10T22:12:46"/>
    <b v="0"/>
    <n v="4"/>
    <b v="0"/>
    <n v="0.10877666666666666"/>
    <x v="2"/>
    <s v="web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d v="2016-10-26T20:53:03"/>
    <b v="0"/>
    <n v="0"/>
    <b v="0"/>
    <n v="0"/>
    <x v="2"/>
    <s v="web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d v="2015-07-28T00:18:50"/>
    <b v="0"/>
    <n v="0"/>
    <b v="0"/>
    <n v="0"/>
    <x v="2"/>
    <s v="web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d v="2015-08-21T00:23:36"/>
    <b v="0"/>
    <n v="0"/>
    <b v="0"/>
    <n v="0"/>
    <x v="2"/>
    <s v="web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d v="2015-09-01T19:02:22"/>
    <b v="0"/>
    <n v="3"/>
    <b v="0"/>
    <n v="3.6666666666666666E-3"/>
    <x v="2"/>
    <s v="web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d v="2015-03-11T22:27:28"/>
    <b v="0"/>
    <n v="7"/>
    <b v="0"/>
    <n v="1.8193398957730169E-2"/>
    <x v="2"/>
    <s v="web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d v="2015-07-10T04:30:03"/>
    <b v="0"/>
    <n v="2"/>
    <b v="0"/>
    <n v="2.5000000000000001E-2"/>
    <x v="2"/>
    <s v="web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d v="2015-01-23T01:21:47"/>
    <b v="0"/>
    <n v="3"/>
    <b v="0"/>
    <n v="4.3499999999999997E-2"/>
    <x v="2"/>
    <s v="web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d v="2014-10-15T01:37:23"/>
    <b v="0"/>
    <n v="8"/>
    <b v="0"/>
    <n v="8.0000000000000002E-3"/>
    <x v="2"/>
    <s v="web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d v="2015-07-06T16:50:32"/>
    <b v="0"/>
    <n v="7"/>
    <b v="0"/>
    <n v="1.2123076923076924E-2"/>
    <x v="2"/>
    <s v="web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d v="2014-11-11T20:07:04"/>
    <b v="0"/>
    <n v="0"/>
    <b v="0"/>
    <n v="0"/>
    <x v="2"/>
    <s v="web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d v="2016-06-07T15:02:20"/>
    <b v="0"/>
    <n v="3"/>
    <b v="0"/>
    <n v="6.8399999999999997E-3"/>
    <x v="2"/>
    <s v="web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d v="2014-12-16T20:29:19"/>
    <b v="0"/>
    <n v="8"/>
    <b v="0"/>
    <n v="1.2513513513513513E-2"/>
    <x v="2"/>
    <s v="web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d v="2015-06-24T15:40:52"/>
    <b v="0"/>
    <n v="1"/>
    <b v="0"/>
    <n v="1.8749999999999999E-3"/>
    <x v="2"/>
    <s v="web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d v="2014-11-25T06:17:44"/>
    <b v="0"/>
    <n v="0"/>
    <b v="0"/>
    <n v="0"/>
    <x v="2"/>
    <s v="web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d v="2015-03-01T19:04:04"/>
    <b v="0"/>
    <n v="1"/>
    <b v="0"/>
    <n v="1.25E-3"/>
    <x v="2"/>
    <s v="web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d v="2015-09-29T02:53:43"/>
    <b v="0"/>
    <n v="0"/>
    <b v="0"/>
    <n v="0"/>
    <x v="2"/>
    <s v="web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d v="2015-07-09T15:33:37"/>
    <b v="0"/>
    <n v="1"/>
    <b v="0"/>
    <n v="5.0000000000000001E-4"/>
    <x v="2"/>
    <s v="web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d v="2015-01-27T08:41:33"/>
    <b v="0"/>
    <n v="2"/>
    <b v="0"/>
    <n v="5.9999999999999995E-4"/>
    <x v="2"/>
    <s v="web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d v="2016-12-13T02:54:47"/>
    <b v="0"/>
    <n v="0"/>
    <b v="0"/>
    <n v="0"/>
    <x v="2"/>
    <s v="web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d v="2015-09-15T20:22:38"/>
    <b v="0"/>
    <n v="1"/>
    <b v="0"/>
    <n v="2E-3"/>
    <x v="2"/>
    <s v="web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d v="2014-12-03T21:14:16"/>
    <b v="0"/>
    <n v="0"/>
    <b v="0"/>
    <n v="0"/>
    <x v="2"/>
    <s v="web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d v="2015-06-02T21:59:44"/>
    <b v="0"/>
    <n v="0"/>
    <b v="0"/>
    <n v="0"/>
    <x v="2"/>
    <s v="web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d v="2014-11-13T20:28:26"/>
    <b v="0"/>
    <n v="0"/>
    <b v="0"/>
    <n v="0"/>
    <x v="2"/>
    <s v="web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d v="2016-03-15T06:26:04"/>
    <b v="0"/>
    <n v="0"/>
    <b v="0"/>
    <n v="0"/>
    <x v="2"/>
    <s v="web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d v="2016-01-05T19:44:56"/>
    <b v="0"/>
    <n v="9"/>
    <b v="0"/>
    <n v="7.1785714285714283E-3"/>
    <x v="7"/>
    <s v="food trucks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d v="2015-04-13T16:18:51"/>
    <b v="0"/>
    <n v="1"/>
    <b v="0"/>
    <n v="4.3333333333333331E-3"/>
    <x v="7"/>
    <s v="food trucks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d v="2016-01-30T21:10:58"/>
    <b v="0"/>
    <n v="12"/>
    <b v="0"/>
    <n v="0.16833333333333333"/>
    <x v="7"/>
    <s v="food trucks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d v="2015-12-04T00:56:47"/>
    <b v="0"/>
    <n v="0"/>
    <b v="0"/>
    <n v="0"/>
    <x v="7"/>
    <s v="food trucks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d v="2016-08-13T14:02:55"/>
    <b v="0"/>
    <n v="20"/>
    <b v="0"/>
    <n v="0.22520000000000001"/>
    <x v="7"/>
    <s v="food trucks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d v="2014-12-10T02:39:50"/>
    <b v="0"/>
    <n v="16"/>
    <b v="0"/>
    <n v="0.41384615384615386"/>
    <x v="7"/>
    <s v="food trucks"/>
    <x v="11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d v="2015-03-19T13:48:48"/>
    <b v="0"/>
    <n v="33"/>
    <b v="0"/>
    <n v="0.25259090909090909"/>
    <x v="7"/>
    <s v="food trucks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d v="2014-10-07T03:22:37"/>
    <b v="0"/>
    <n v="2"/>
    <b v="0"/>
    <n v="2E-3"/>
    <x v="7"/>
    <s v="food trucks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d v="2015-07-19T21:01:15"/>
    <b v="0"/>
    <n v="6"/>
    <b v="0"/>
    <n v="1.84E-2"/>
    <x v="7"/>
    <s v="food trucks"/>
    <x v="3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d v="2015-08-08T09:47:55"/>
    <b v="0"/>
    <n v="0"/>
    <b v="0"/>
    <n v="0"/>
    <x v="7"/>
    <s v="food trucks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d v="2015-07-26T17:34:42"/>
    <b v="0"/>
    <n v="3"/>
    <b v="0"/>
    <n v="6.0400000000000002E-3"/>
    <x v="7"/>
    <s v="food trucks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d v="2016-10-12T17:41:13"/>
    <b v="0"/>
    <n v="0"/>
    <b v="0"/>
    <n v="0"/>
    <x v="7"/>
    <s v="food trucks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d v="2014-05-01T02:38:02"/>
    <b v="0"/>
    <n v="3"/>
    <b v="0"/>
    <n v="8.3333333333333332E-3"/>
    <x v="7"/>
    <s v="food trucks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d v="2015-07-13T16:41:00"/>
    <b v="0"/>
    <n v="13"/>
    <b v="0"/>
    <n v="3.0666666666666665E-2"/>
    <x v="7"/>
    <s v="food trucks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d v="2016-06-15T20:42:26"/>
    <b v="0"/>
    <n v="6"/>
    <b v="0"/>
    <n v="5.5833333333333334E-3"/>
    <x v="7"/>
    <s v="food trucks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d v="2015-01-15T17:42:23"/>
    <b v="0"/>
    <n v="1"/>
    <b v="0"/>
    <n v="2.5000000000000001E-4"/>
    <x v="7"/>
    <s v="food trucks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d v="2014-07-11T21:13:07"/>
    <b v="0"/>
    <n v="0"/>
    <b v="0"/>
    <n v="0"/>
    <x v="7"/>
    <s v="food trucks"/>
    <x v="3"/>
  </r>
  <r>
    <n v="2418"/>
    <s v="Mexican food truck"/>
    <s v="I want to start my food truck business."/>
    <n v="25000"/>
    <n v="5"/>
    <x v="2"/>
    <s v="US"/>
    <s v="USD"/>
    <n v="1427225644"/>
    <n v="1422045244"/>
    <d v="2015-01-23T20:34:04"/>
    <b v="0"/>
    <n v="5"/>
    <b v="0"/>
    <n v="2.0000000000000001E-4"/>
    <x v="7"/>
    <s v="food trucks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d v="2014-12-20T17:43:09"/>
    <b v="0"/>
    <n v="0"/>
    <b v="0"/>
    <n v="0"/>
    <x v="7"/>
    <s v="food trucks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d v="2014-09-11T00:41:35"/>
    <b v="0"/>
    <n v="36"/>
    <b v="0"/>
    <n v="0.14825133372851215"/>
    <x v="7"/>
    <s v="food trucks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d v="2015-01-22T16:29:56"/>
    <b v="0"/>
    <n v="1"/>
    <b v="0"/>
    <n v="1.6666666666666666E-4"/>
    <x v="7"/>
    <s v="food trucks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d v="2015-02-09T17:23:56"/>
    <b v="0"/>
    <n v="1"/>
    <b v="0"/>
    <n v="2E-3"/>
    <x v="7"/>
    <s v="food trucks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d v="2014-12-01T16:54:50"/>
    <b v="0"/>
    <n v="1"/>
    <b v="0"/>
    <n v="1.3333333333333334E-4"/>
    <x v="7"/>
    <s v="food trucks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d v="2014-09-27T21:25:08"/>
    <b v="0"/>
    <n v="9"/>
    <b v="0"/>
    <n v="1.24E-2"/>
    <x v="7"/>
    <s v="food trucks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d v="2016-05-12T21:55:49"/>
    <b v="0"/>
    <n v="1"/>
    <b v="0"/>
    <n v="2.8571428571428574E-4"/>
    <x v="7"/>
    <s v="food trucks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d v="2015-06-09T04:04:52"/>
    <b v="0"/>
    <n v="0"/>
    <b v="0"/>
    <n v="0"/>
    <x v="7"/>
    <s v="food trucks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d v="2016-02-12T07:38:53"/>
    <b v="0"/>
    <n v="1"/>
    <b v="0"/>
    <n v="2.0000000000000002E-5"/>
    <x v="7"/>
    <s v="food trucks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d v="2015-02-10T18:49:11"/>
    <b v="0"/>
    <n v="1"/>
    <b v="0"/>
    <n v="2.8571428571428571E-5"/>
    <x v="7"/>
    <s v="food trucks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d v="2016-12-30T21:06:06"/>
    <b v="0"/>
    <n v="4"/>
    <b v="0"/>
    <n v="1.4321428571428572E-2"/>
    <x v="7"/>
    <s v="food trucks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d v="2016-01-13T03:08:24"/>
    <b v="0"/>
    <n v="2"/>
    <b v="0"/>
    <n v="7.0000000000000001E-3"/>
    <x v="7"/>
    <s v="food trucks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d v="2016-04-29T02:23:33"/>
    <b v="0"/>
    <n v="2"/>
    <b v="0"/>
    <n v="2.0000000000000002E-5"/>
    <x v="7"/>
    <s v="food trucks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d v="2015-02-06T05:14:57"/>
    <b v="0"/>
    <n v="2"/>
    <b v="0"/>
    <n v="1.4285714285714287E-4"/>
    <x v="7"/>
    <s v="food trucks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d v="2016-01-28T21:35:43"/>
    <b v="0"/>
    <n v="0"/>
    <b v="0"/>
    <n v="0"/>
    <x v="7"/>
    <s v="food trucks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d v="2015-06-25T04:27:54"/>
    <b v="0"/>
    <n v="2"/>
    <b v="0"/>
    <n v="1.2999999999999999E-3"/>
    <x v="7"/>
    <s v="food trucks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d v="2015-09-05T06:39:46"/>
    <b v="0"/>
    <n v="4"/>
    <b v="0"/>
    <n v="4.8960000000000002E-3"/>
    <x v="7"/>
    <s v="food trucks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d v="2015-11-30T14:46:10"/>
    <b v="0"/>
    <n v="2"/>
    <b v="0"/>
    <n v="3.8461538461538462E-4"/>
    <x v="7"/>
    <s v="food trucks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d v="2015-01-27T23:09:48"/>
    <b v="0"/>
    <n v="0"/>
    <b v="0"/>
    <n v="0"/>
    <x v="7"/>
    <s v="food trucks"/>
    <x v="1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d v="2015-10-08T21:57:42"/>
    <b v="0"/>
    <n v="1"/>
    <b v="0"/>
    <n v="3.3333333333333335E-3"/>
    <x v="7"/>
    <s v="food trucks"/>
    <x v="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d v="2015-09-18T19:38:49"/>
    <b v="0"/>
    <n v="0"/>
    <b v="0"/>
    <n v="0"/>
    <x v="7"/>
    <s v="food trucks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d v="2016-01-14T21:35:13"/>
    <b v="0"/>
    <n v="2"/>
    <b v="0"/>
    <n v="2E-3"/>
    <x v="7"/>
    <s v="food trucks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d v="2015-07-02T03:00:54"/>
    <b v="0"/>
    <n v="109"/>
    <b v="1"/>
    <n v="1.0788"/>
    <x v="7"/>
    <s v="small batch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d v="2015-02-17T16:00:28"/>
    <b v="0"/>
    <n v="372"/>
    <b v="1"/>
    <n v="1.2594166666666666"/>
    <x v="7"/>
    <s v="small batch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d v="2014-07-16T15:00:22"/>
    <b v="0"/>
    <n v="311"/>
    <b v="1"/>
    <n v="2.0251494999999999"/>
    <x v="7"/>
    <s v="small batch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d v="2016-04-25T18:06:31"/>
    <b v="0"/>
    <n v="61"/>
    <b v="1"/>
    <n v="1.0860000000000001"/>
    <x v="7"/>
    <s v="small batch"/>
    <x v="6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d v="2015-08-27T04:33:41"/>
    <b v="0"/>
    <n v="115"/>
    <b v="1"/>
    <n v="1.728"/>
    <x v="7"/>
    <s v="small batch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d v="2016-10-27T14:27:51"/>
    <b v="0"/>
    <n v="111"/>
    <b v="1"/>
    <n v="1.6798"/>
    <x v="7"/>
    <s v="small batch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d v="2016-10-11T11:16:33"/>
    <b v="0"/>
    <n v="337"/>
    <b v="1"/>
    <n v="4.2720000000000002"/>
    <x v="7"/>
    <s v="small batch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d v="2016-08-25T07:35:13"/>
    <b v="0"/>
    <n v="9"/>
    <b v="1"/>
    <n v="1.075"/>
    <x v="7"/>
    <s v="small batch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d v="2014-10-31T03:25:15"/>
    <b v="0"/>
    <n v="120"/>
    <b v="1"/>
    <n v="1.08"/>
    <x v="7"/>
    <s v="small batch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d v="2014-09-20T01:44:16"/>
    <b v="0"/>
    <n v="102"/>
    <b v="1"/>
    <n v="1.0153353333333335"/>
    <x v="7"/>
    <s v="small batch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d v="2017-02-13T21:48:10"/>
    <b v="0"/>
    <n v="186"/>
    <b v="1"/>
    <n v="1.1545000000000001"/>
    <x v="7"/>
    <s v="small batch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d v="2015-11-30T20:15:00"/>
    <b v="0"/>
    <n v="15"/>
    <b v="1"/>
    <n v="1.335"/>
    <x v="7"/>
    <s v="small batch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d v="2017-01-03T16:36:49"/>
    <b v="0"/>
    <n v="67"/>
    <b v="1"/>
    <n v="1.5469999999999999"/>
    <x v="7"/>
    <s v="small batch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d v="2017-02-04T04:50:08"/>
    <b v="0"/>
    <n v="130"/>
    <b v="1"/>
    <n v="1.0084571428571429"/>
    <x v="7"/>
    <s v="small batch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d v="2016-03-23T18:45:50"/>
    <b v="0"/>
    <n v="16"/>
    <b v="1"/>
    <n v="1.82"/>
    <x v="7"/>
    <s v="small batch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d v="2017-01-26T23:03:59"/>
    <b v="0"/>
    <n v="67"/>
    <b v="1"/>
    <n v="1.8086666666666666"/>
    <x v="7"/>
    <s v="small batch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d v="2016-02-23T14:27:36"/>
    <b v="0"/>
    <n v="124"/>
    <b v="1"/>
    <n v="1.0230434782608695"/>
    <x v="7"/>
    <s v="small batch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d v="2016-05-05T20:55:18"/>
    <b v="0"/>
    <n v="80"/>
    <b v="1"/>
    <n v="1.1017999999999999"/>
    <x v="7"/>
    <s v="small batch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d v="2016-02-07T15:18:05"/>
    <b v="0"/>
    <n v="282"/>
    <b v="1"/>
    <n v="1.0225"/>
    <x v="7"/>
    <s v="small batch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d v="2016-11-30T04:29:27"/>
    <b v="0"/>
    <n v="68"/>
    <b v="1"/>
    <n v="1.0078823529411765"/>
    <x v="7"/>
    <s v="small batch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d v="2011-08-29T00:18:17"/>
    <b v="0"/>
    <n v="86"/>
    <b v="1"/>
    <n v="1.038"/>
    <x v="4"/>
    <s v="indie rock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d v="2012-06-29T04:28:16"/>
    <b v="0"/>
    <n v="115"/>
    <b v="1"/>
    <n v="1.1070833333333334"/>
    <x v="4"/>
    <s v="indie rock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d v="2013-03-08T02:40:25"/>
    <b v="0"/>
    <n v="75"/>
    <b v="1"/>
    <n v="1.1625000000000001"/>
    <x v="4"/>
    <s v="indie rock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d v="2015-09-01T21:36:37"/>
    <b v="0"/>
    <n v="43"/>
    <b v="1"/>
    <n v="1.111"/>
    <x v="4"/>
    <s v="indie rock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d v="2012-08-24T17:15:48"/>
    <b v="0"/>
    <n v="48"/>
    <b v="1"/>
    <n v="1.8014285714285714"/>
    <x v="4"/>
    <s v="indie rock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d v="2013-04-09T02:27:33"/>
    <b v="0"/>
    <n v="52"/>
    <b v="1"/>
    <n v="1"/>
    <x v="4"/>
    <s v="indie rock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d v="2012-04-26T20:58:51"/>
    <b v="0"/>
    <n v="43"/>
    <b v="1"/>
    <n v="1.1850000000000001"/>
    <x v="4"/>
    <s v="indie rock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d v="2012-09-22T03:42:01"/>
    <b v="0"/>
    <n v="58"/>
    <b v="1"/>
    <n v="1.0721700000000001"/>
    <x v="4"/>
    <s v="indie rock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d v="2011-01-14T10:18:49"/>
    <b v="0"/>
    <n v="47"/>
    <b v="1"/>
    <n v="1.1366666666666667"/>
    <x v="4"/>
    <s v="indie rock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d v="2012-04-24T01:47:35"/>
    <b v="0"/>
    <n v="36"/>
    <b v="1"/>
    <n v="1.0316400000000001"/>
    <x v="4"/>
    <s v="indie rock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d v="2011-12-16T23:49:52"/>
    <b v="0"/>
    <n v="17"/>
    <b v="1"/>
    <n v="1.28"/>
    <x v="4"/>
    <s v="indie rock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d v="2010-06-25T02:46:20"/>
    <b v="0"/>
    <n v="104"/>
    <b v="1"/>
    <n v="1.3576026666666667"/>
    <x v="4"/>
    <s v="indie rock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d v="2012-10-11T17:57:49"/>
    <b v="0"/>
    <n v="47"/>
    <b v="1"/>
    <n v="1"/>
    <x v="4"/>
    <s v="indie rock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d v="2010-08-27T00:16:16"/>
    <b v="0"/>
    <n v="38"/>
    <b v="1"/>
    <n v="1.0000360000000001"/>
    <x v="4"/>
    <s v="indie rock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d v="2010-05-12T06:54:15"/>
    <b v="0"/>
    <n v="81"/>
    <b v="1"/>
    <n v="1.0471999999999999"/>
    <x v="4"/>
    <s v="indie rock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d v="2014-10-01T07:52:50"/>
    <b v="0"/>
    <n v="55"/>
    <b v="1"/>
    <n v="1.050225"/>
    <x v="4"/>
    <s v="indie rock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d v="2012-06-28T16:35:45"/>
    <b v="0"/>
    <n v="41"/>
    <b v="1"/>
    <n v="1.7133333333333334"/>
    <x v="4"/>
    <s v="indie rock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d v="2012-12-14T22:48:33"/>
    <b v="0"/>
    <n v="79"/>
    <b v="1"/>
    <n v="1.2749999999999999"/>
    <x v="4"/>
    <s v="indie rock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d v="2012-07-17T17:26:34"/>
    <b v="0"/>
    <n v="16"/>
    <b v="1"/>
    <n v="1.3344333333333334"/>
    <x v="4"/>
    <s v="indie rock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d v="2015-08-11T22:28:04"/>
    <b v="0"/>
    <n v="8"/>
    <b v="1"/>
    <n v="1"/>
    <x v="4"/>
    <s v="indie rock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d v="2012-03-31T15:30:08"/>
    <b v="0"/>
    <n v="95"/>
    <b v="1"/>
    <n v="1.1291099999999998"/>
    <x v="4"/>
    <s v="indie rock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d v="2011-06-17T18:46:23"/>
    <b v="0"/>
    <n v="25"/>
    <b v="1"/>
    <n v="1.0009999999999999"/>
    <x v="4"/>
    <s v="indie rock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d v="2012-03-02T18:00:03"/>
    <b v="0"/>
    <n v="19"/>
    <b v="1"/>
    <n v="1.1372727272727272"/>
    <x v="4"/>
    <s v="indie rock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d v="2011-08-16T22:00:03"/>
    <b v="0"/>
    <n v="90"/>
    <b v="1"/>
    <n v="1.1931742857142855"/>
    <x v="4"/>
    <s v="indie rock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d v="2011-09-07T23:57:59"/>
    <b v="0"/>
    <n v="41"/>
    <b v="1"/>
    <n v="1.0325"/>
    <x v="4"/>
    <s v="indie rock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d v="2012-03-23T16:59:36"/>
    <b v="0"/>
    <n v="30"/>
    <b v="1"/>
    <n v="2.6566666666666667"/>
    <x v="4"/>
    <s v="indie rock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d v="2012-04-27T01:59:57"/>
    <b v="0"/>
    <n v="38"/>
    <b v="1"/>
    <n v="1.0005066666666667"/>
    <x v="4"/>
    <s v="indie rock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d v="2011-10-17T15:11:48"/>
    <b v="0"/>
    <n v="65"/>
    <b v="1"/>
    <n v="1.0669999999999999"/>
    <x v="4"/>
    <s v="indie rock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d v="2013-04-09T16:33:59"/>
    <b v="0"/>
    <n v="75"/>
    <b v="1"/>
    <n v="1.3367142857142857"/>
    <x v="4"/>
    <s v="indie rock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d v="2012-04-24T05:27:56"/>
    <b v="0"/>
    <n v="16"/>
    <b v="1"/>
    <n v="1.214"/>
    <x v="4"/>
    <s v="indie rock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d v="2010-12-30T20:08:34"/>
    <b v="0"/>
    <n v="10"/>
    <b v="1"/>
    <n v="1.032"/>
    <x v="4"/>
    <s v="indie rock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d v="2012-04-25T23:39:48"/>
    <b v="0"/>
    <n v="27"/>
    <b v="1"/>
    <n v="1.25"/>
    <x v="4"/>
    <s v="indie rock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d v="2013-03-15T04:02:20"/>
    <b v="0"/>
    <n v="259"/>
    <b v="1"/>
    <n v="1.2869999999999999"/>
    <x v="4"/>
    <s v="indie rock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d v="2012-04-23T15:29:04"/>
    <b v="0"/>
    <n v="39"/>
    <b v="1"/>
    <n v="1.0100533333333332"/>
    <x v="4"/>
    <s v="indie rock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d v="2012-05-07T22:42:55"/>
    <b v="0"/>
    <n v="42"/>
    <b v="1"/>
    <n v="1.2753666666666665"/>
    <x v="4"/>
    <s v="indie rock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d v="2013-02-22T23:54:52"/>
    <b v="0"/>
    <n v="10"/>
    <b v="1"/>
    <n v="1"/>
    <x v="4"/>
    <s v="indie rock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d v="2011-07-06T21:05:38"/>
    <b v="0"/>
    <n v="56"/>
    <b v="1"/>
    <n v="1.127715"/>
    <x v="4"/>
    <s v="indie rock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d v="2015-01-13T23:13:07"/>
    <b v="0"/>
    <n v="20"/>
    <b v="1"/>
    <n v="1.056"/>
    <x v="4"/>
    <s v="indie rock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d v="2012-11-13T15:33:57"/>
    <b v="0"/>
    <n v="170"/>
    <b v="1"/>
    <n v="2.0262500000000001"/>
    <x v="4"/>
    <s v="indie rock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d v="2012-05-24T18:32:55"/>
    <b v="0"/>
    <n v="29"/>
    <b v="1"/>
    <n v="1.1333333333333333"/>
    <x v="4"/>
    <s v="indie rock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d v="2015-08-28T18:38:24"/>
    <b v="0"/>
    <n v="7"/>
    <b v="0"/>
    <n v="2.5545454545454545E-2"/>
    <x v="7"/>
    <s v="restaurants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d v="2014-08-07T19:48:38"/>
    <b v="0"/>
    <n v="5"/>
    <b v="0"/>
    <n v="7.8181818181818181E-4"/>
    <x v="7"/>
    <s v="restaurants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d v="2016-05-08T21:35:08"/>
    <b v="0"/>
    <n v="0"/>
    <b v="0"/>
    <n v="0"/>
    <x v="7"/>
    <s v="restaurants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d v="2014-10-16T00:22:14"/>
    <b v="0"/>
    <n v="0"/>
    <b v="0"/>
    <n v="0"/>
    <x v="7"/>
    <s v="restaurants"/>
    <x v="9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d v="2015-02-12T01:20:16"/>
    <b v="0"/>
    <n v="0"/>
    <b v="0"/>
    <n v="0"/>
    <x v="7"/>
    <s v="restaurants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d v="2015-09-11T07:07:49"/>
    <b v="0"/>
    <n v="2"/>
    <b v="0"/>
    <n v="6.0000000000000001E-3"/>
    <x v="7"/>
    <s v="restaurants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d v="2015-04-11T01:45:04"/>
    <b v="0"/>
    <n v="0"/>
    <b v="0"/>
    <n v="0"/>
    <x v="7"/>
    <s v="restaurants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d v="2014-07-15T22:50:34"/>
    <b v="0"/>
    <n v="0"/>
    <b v="0"/>
    <n v="0"/>
    <x v="7"/>
    <s v="restaurants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d v="2015-02-23T19:25:49"/>
    <b v="0"/>
    <n v="28"/>
    <b v="0"/>
    <n v="1.0526315789473684E-2"/>
    <x v="7"/>
    <s v="restaurants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d v="2015-03-15T23:56:12"/>
    <b v="0"/>
    <n v="2"/>
    <b v="0"/>
    <n v="1.5E-3"/>
    <x v="7"/>
    <s v="restaurants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d v="2016-01-02T10:43:33"/>
    <b v="0"/>
    <n v="0"/>
    <b v="0"/>
    <n v="0"/>
    <x v="7"/>
    <s v="restaurants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d v="2014-11-28T21:02:41"/>
    <b v="0"/>
    <n v="0"/>
    <b v="0"/>
    <n v="0"/>
    <x v="7"/>
    <s v="restaurants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d v="2016-12-28T00:09:49"/>
    <b v="0"/>
    <n v="0"/>
    <b v="0"/>
    <n v="0"/>
    <x v="7"/>
    <s v="restaurants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d v="2014-08-03T09:21:17"/>
    <b v="0"/>
    <n v="4"/>
    <b v="0"/>
    <n v="1.7500000000000002E-2"/>
    <x v="7"/>
    <s v="restaurants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d v="2015-01-23T20:09:13"/>
    <b v="0"/>
    <n v="12"/>
    <b v="0"/>
    <n v="0.186"/>
    <x v="7"/>
    <s v="restaurants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d v="2014-10-30T15:40:52"/>
    <b v="0"/>
    <n v="0"/>
    <b v="0"/>
    <n v="0"/>
    <x v="7"/>
    <s v="restaurants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d v="2015-02-17T19:15:30"/>
    <b v="0"/>
    <n v="33"/>
    <b v="0"/>
    <n v="9.8166666666666666E-2"/>
    <x v="7"/>
    <s v="restaurants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d v="2014-10-14T16:20:28"/>
    <b v="0"/>
    <n v="0"/>
    <b v="0"/>
    <n v="0"/>
    <x v="7"/>
    <s v="restaurants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d v="2014-06-19T03:43:24"/>
    <b v="0"/>
    <n v="4"/>
    <b v="0"/>
    <n v="4.3333333333333331E-4"/>
    <x v="7"/>
    <s v="restaurants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d v="2016-08-30T14:24:45"/>
    <b v="0"/>
    <n v="0"/>
    <b v="0"/>
    <n v="0"/>
    <x v="7"/>
    <s v="restaurants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d v="2015-09-22T23:13:41"/>
    <b v="0"/>
    <n v="132"/>
    <b v="1"/>
    <n v="1.0948792000000001"/>
    <x v="4"/>
    <s v="classical music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d v="2016-03-31T13:46:00"/>
    <b v="0"/>
    <n v="27"/>
    <b v="1"/>
    <n v="1"/>
    <x v="4"/>
    <s v="classical music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d v="2014-10-18T23:24:52"/>
    <b v="0"/>
    <n v="26"/>
    <b v="1"/>
    <n v="1.5644444444444445"/>
    <x v="4"/>
    <s v="classical music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d v="2014-11-18T19:22:37"/>
    <b v="0"/>
    <n v="43"/>
    <b v="1"/>
    <n v="1.016"/>
    <x v="4"/>
    <s v="classical music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d v="2012-05-29T20:16:11"/>
    <b v="0"/>
    <n v="80"/>
    <b v="1"/>
    <n v="1.00325"/>
    <x v="4"/>
    <s v="classical music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d v="2014-11-10T02:11:14"/>
    <b v="0"/>
    <n v="33"/>
    <b v="1"/>
    <n v="1.1294999999999999"/>
    <x v="4"/>
    <s v="classical music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d v="2013-09-29T18:01:31"/>
    <b v="0"/>
    <n v="71"/>
    <b v="1"/>
    <n v="1.02125"/>
    <x v="4"/>
    <s v="classical music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d v="2015-08-01T20:01:43"/>
    <b v="0"/>
    <n v="81"/>
    <b v="1"/>
    <n v="1.0724974999999999"/>
    <x v="4"/>
    <s v="classical music"/>
    <x v="10"/>
  </r>
  <r>
    <n v="2529"/>
    <s v="UrbanArias is DC's Contemporary Opera Company"/>
    <s v="Opera. Short. New."/>
    <n v="6000"/>
    <n v="6257"/>
    <x v="0"/>
    <s v="US"/>
    <s v="USD"/>
    <n v="1332636975"/>
    <n v="1328752575"/>
    <d v="2012-02-09T01:56:15"/>
    <b v="0"/>
    <n v="76"/>
    <b v="1"/>
    <n v="1.0428333333333333"/>
    <x v="4"/>
    <s v="classical music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d v="2015-03-18T20:45:05"/>
    <b v="0"/>
    <n v="48"/>
    <b v="1"/>
    <n v="1"/>
    <x v="4"/>
    <s v="classical music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d v="2015-07-23T16:19:14"/>
    <b v="0"/>
    <n v="61"/>
    <b v="1"/>
    <n v="1.004"/>
    <x v="4"/>
    <s v="classical music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d v="2012-07-17T20:22:46"/>
    <b v="0"/>
    <n v="60"/>
    <b v="1"/>
    <n v="1.26125"/>
    <x v="4"/>
    <s v="classical music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d v="2013-01-30T18:01:51"/>
    <b v="0"/>
    <n v="136"/>
    <b v="1"/>
    <n v="1.1066666666666667"/>
    <x v="4"/>
    <s v="classical music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d v="2009-11-10T16:48:32"/>
    <b v="0"/>
    <n v="14"/>
    <b v="1"/>
    <n v="1.05"/>
    <x v="4"/>
    <s v="classical music"/>
    <x v="4"/>
  </r>
  <r>
    <n v="2535"/>
    <s v="Mark Hayes Requiem Recording"/>
    <s v="Mark Hayes: Requiem Recording"/>
    <n v="20000"/>
    <n v="20755"/>
    <x v="0"/>
    <s v="US"/>
    <s v="USD"/>
    <n v="1417463945"/>
    <n v="1414781945"/>
    <d v="2014-10-31T18:59:05"/>
    <b v="0"/>
    <n v="78"/>
    <b v="1"/>
    <n v="1.03775"/>
    <x v="4"/>
    <s v="classical music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d v="2013-07-09T02:32:46"/>
    <b v="0"/>
    <n v="4"/>
    <b v="1"/>
    <n v="1.1599999999999999"/>
    <x v="4"/>
    <s v="classical music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d v="2011-06-02T15:34:15"/>
    <b v="0"/>
    <n v="11"/>
    <b v="1"/>
    <n v="1.1000000000000001"/>
    <x v="4"/>
    <s v="classical music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d v="2013-01-24T12:14:21"/>
    <b v="0"/>
    <n v="185"/>
    <b v="1"/>
    <n v="1.130176111111111"/>
    <x v="4"/>
    <s v="classical music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d v="2014-12-04T21:39:12"/>
    <b v="0"/>
    <n v="59"/>
    <b v="1"/>
    <n v="1.0024999999999999"/>
    <x v="4"/>
    <s v="classical music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d v="2011-08-30T16:12:01"/>
    <b v="0"/>
    <n v="27"/>
    <b v="1"/>
    <n v="1.034"/>
    <x v="4"/>
    <s v="classical music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d v="2013-07-28T10:46:58"/>
    <b v="0"/>
    <n v="63"/>
    <b v="1"/>
    <n v="1.0702857142857143"/>
    <x v="4"/>
    <s v="classical music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d v="2013-08-23T10:14:17"/>
    <b v="0"/>
    <n v="13"/>
    <b v="1"/>
    <n v="1.0357142857142858"/>
    <x v="4"/>
    <s v="classical music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d v="2010-12-02T02:34:58"/>
    <b v="0"/>
    <n v="13"/>
    <b v="1"/>
    <n v="1.5640000000000001"/>
    <x v="4"/>
    <s v="classical music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d v="2012-06-08T12:29:29"/>
    <b v="0"/>
    <n v="57"/>
    <b v="1"/>
    <n v="1.0082"/>
    <x v="4"/>
    <s v="classical music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d v="2015-01-23T03:18:58"/>
    <b v="0"/>
    <n v="61"/>
    <b v="1"/>
    <n v="1.9530000000000001"/>
    <x v="4"/>
    <s v="classical music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d v="2013-09-07T20:36:19"/>
    <b v="0"/>
    <n v="65"/>
    <b v="1"/>
    <n v="1.1171428571428572"/>
    <x v="4"/>
    <s v="classical music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d v="2012-03-05T18:33:23"/>
    <b v="0"/>
    <n v="134"/>
    <b v="1"/>
    <n v="1.1985454545454546"/>
    <x v="4"/>
    <s v="classical music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d v="2016-09-05T15:00:37"/>
    <b v="0"/>
    <n v="37"/>
    <b v="1"/>
    <n v="1.0185"/>
    <x v="4"/>
    <s v="classical music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d v="2013-04-26T18:11:10"/>
    <b v="0"/>
    <n v="37"/>
    <b v="1"/>
    <n v="1.0280254777070064"/>
    <x v="4"/>
    <s v="classical music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d v="2015-08-12T15:13:26"/>
    <b v="0"/>
    <n v="150"/>
    <b v="1"/>
    <n v="1.0084615384615385"/>
    <x v="4"/>
    <s v="classical music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d v="2012-02-22T06:03:05"/>
    <b v="0"/>
    <n v="56"/>
    <b v="1"/>
    <n v="1.0273469387755103"/>
    <x v="4"/>
    <s v="classical music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d v="2017-02-03T19:26:21"/>
    <b v="0"/>
    <n v="18"/>
    <b v="1"/>
    <n v="1.0649999999999999"/>
    <x v="4"/>
    <s v="classical music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d v="2012-07-23T04:46:47"/>
    <b v="0"/>
    <n v="60"/>
    <b v="1"/>
    <n v="1.5553333333333332"/>
    <x v="4"/>
    <s v="classical music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d v="2015-05-01T01:52:43"/>
    <b v="0"/>
    <n v="67"/>
    <b v="1"/>
    <n v="1.228"/>
    <x v="4"/>
    <s v="classical music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d v="2012-04-27T15:43:13"/>
    <b v="0"/>
    <n v="35"/>
    <b v="1"/>
    <n v="1.0734999999999999"/>
    <x v="4"/>
    <s v="classical music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d v="2012-11-09T23:47:37"/>
    <b v="0"/>
    <n v="34"/>
    <b v="1"/>
    <n v="1.0550335570469798"/>
    <x v="4"/>
    <s v="classical music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d v="2014-04-15T17:53:06"/>
    <b v="0"/>
    <n v="36"/>
    <b v="1"/>
    <n v="1.1844444444444444"/>
    <x v="4"/>
    <s v="classical music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d v="2015-03-30T20:38:26"/>
    <b v="0"/>
    <n v="18"/>
    <b v="1"/>
    <n v="1.0888"/>
    <x v="4"/>
    <s v="classical music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d v="2011-10-13T20:58:04"/>
    <b v="0"/>
    <n v="25"/>
    <b v="1"/>
    <n v="1.1125"/>
    <x v="4"/>
    <s v="classical music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d v="2015-02-04T22:49:34"/>
    <b v="0"/>
    <n v="21"/>
    <b v="1"/>
    <n v="1.0009999999999999"/>
    <x v="4"/>
    <s v="classical music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d v="2015-09-13T12:41:29"/>
    <b v="0"/>
    <n v="0"/>
    <b v="0"/>
    <n v="0"/>
    <x v="7"/>
    <s v="food trucks"/>
    <x v="8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d v="2016-08-12T12:35:39"/>
    <b v="0"/>
    <n v="3"/>
    <b v="0"/>
    <n v="7.4999999999999997E-3"/>
    <x v="7"/>
    <s v="food trucks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d v="2015-05-31T03:20:51"/>
    <b v="0"/>
    <n v="0"/>
    <b v="0"/>
    <n v="0"/>
    <x v="7"/>
    <s v="food trucks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d v="2014-07-02T00:58:19"/>
    <b v="0"/>
    <n v="0"/>
    <b v="0"/>
    <n v="0"/>
    <x v="7"/>
    <s v="food trucks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d v="2016-03-11T15:36:29"/>
    <b v="0"/>
    <n v="1"/>
    <b v="0"/>
    <n v="0.01"/>
    <x v="7"/>
    <s v="food trucks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d v="2014-07-22T23:32:28"/>
    <b v="0"/>
    <n v="0"/>
    <b v="0"/>
    <n v="0"/>
    <x v="7"/>
    <s v="food trucks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d v="2015-03-24T21:05:38"/>
    <b v="0"/>
    <n v="2"/>
    <b v="0"/>
    <n v="2.6666666666666666E-3"/>
    <x v="7"/>
    <s v="food trucks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d v="2016-08-02T15:59:54"/>
    <b v="0"/>
    <n v="1"/>
    <b v="0"/>
    <n v="5.0000000000000001E-3"/>
    <x v="7"/>
    <s v="food trucks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d v="2015-08-18T02:31:52"/>
    <b v="0"/>
    <n v="2"/>
    <b v="0"/>
    <n v="2.2307692307692306E-2"/>
    <x v="7"/>
    <s v="food trucks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d v="2017-01-09T21:40:35"/>
    <b v="0"/>
    <n v="2"/>
    <b v="0"/>
    <n v="8.4285714285714294E-3"/>
    <x v="7"/>
    <s v="food trucks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d v="2016-03-20T08:12:01"/>
    <b v="0"/>
    <n v="4"/>
    <b v="0"/>
    <n v="2.5000000000000001E-3"/>
    <x v="7"/>
    <s v="food trucks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d v="2015-03-14T02:51:57"/>
    <b v="0"/>
    <n v="0"/>
    <b v="0"/>
    <n v="0"/>
    <x v="7"/>
    <s v="food trucks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d v="2014-07-09T14:12:29"/>
    <b v="0"/>
    <n v="0"/>
    <b v="0"/>
    <n v="0"/>
    <x v="7"/>
    <s v="food trucks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d v="2016-04-27T19:49:05"/>
    <b v="0"/>
    <n v="0"/>
    <b v="0"/>
    <n v="0"/>
    <x v="7"/>
    <s v="food trucks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d v="2014-12-13T02:36:34"/>
    <b v="0"/>
    <n v="0"/>
    <b v="0"/>
    <n v="0"/>
    <x v="7"/>
    <s v="food trucks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d v="2015-02-25T00:14:07"/>
    <b v="0"/>
    <n v="0"/>
    <b v="0"/>
    <n v="0"/>
    <x v="7"/>
    <s v="food trucks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d v="2014-07-10T19:41:37"/>
    <b v="0"/>
    <n v="0"/>
    <b v="0"/>
    <n v="0"/>
    <x v="7"/>
    <s v="food trucks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d v="2015-08-22T00:32:59"/>
    <b v="0"/>
    <n v="0"/>
    <b v="0"/>
    <n v="0"/>
    <x v="7"/>
    <s v="food trucks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d v="2014-07-17T19:55:03"/>
    <b v="0"/>
    <n v="12"/>
    <b v="0"/>
    <n v="1.3849999999999999E-3"/>
    <x v="7"/>
    <s v="food trucks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d v="2015-04-16T07:50:03"/>
    <b v="0"/>
    <n v="2"/>
    <b v="0"/>
    <n v="6.0000000000000001E-3"/>
    <x v="7"/>
    <s v="food trucks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d v="2015-10-17T15:04:58"/>
    <b v="0"/>
    <n v="11"/>
    <b v="0"/>
    <n v="0.106"/>
    <x v="7"/>
    <s v="food trucks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d v="2016-09-29T23:43:54"/>
    <b v="0"/>
    <n v="1"/>
    <b v="0"/>
    <n v="1.1111111111111112E-5"/>
    <x v="7"/>
    <s v="food trucks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d v="2015-01-15T18:28:00"/>
    <b v="0"/>
    <n v="5"/>
    <b v="0"/>
    <n v="5.0000000000000001E-3"/>
    <x v="7"/>
    <s v="food trucks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d v="2015-05-16T04:09:29"/>
    <b v="0"/>
    <n v="0"/>
    <b v="0"/>
    <n v="0"/>
    <x v="7"/>
    <s v="food trucks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d v="2014-06-05T23:07:12"/>
    <b v="0"/>
    <n v="1"/>
    <b v="0"/>
    <n v="1.6666666666666668E-3"/>
    <x v="7"/>
    <s v="food trucks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d v="2015-11-25T07:55:36"/>
    <b v="0"/>
    <n v="1"/>
    <b v="0"/>
    <n v="1.6666666666666668E-3"/>
    <x v="7"/>
    <s v="food trucks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d v="2015-11-30T16:12:33"/>
    <b v="0"/>
    <n v="6"/>
    <b v="0"/>
    <n v="2.4340000000000001E-2"/>
    <x v="7"/>
    <s v="food trucks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d v="2015-02-07T16:13:46"/>
    <b v="0"/>
    <n v="8"/>
    <b v="0"/>
    <n v="3.8833333333333331E-2"/>
    <x v="7"/>
    <s v="food trucks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d v="2016-02-22T12:52:07"/>
    <b v="0"/>
    <n v="1"/>
    <b v="0"/>
    <n v="1E-4"/>
    <x v="7"/>
    <s v="food trucks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d v="2016-01-19T14:08:17"/>
    <b v="0"/>
    <n v="0"/>
    <b v="0"/>
    <n v="0"/>
    <x v="7"/>
    <s v="food trucks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d v="2016-01-13T21:45:24"/>
    <b v="0"/>
    <n v="2"/>
    <b v="0"/>
    <n v="1.7333333333333333E-2"/>
    <x v="7"/>
    <s v="food trucks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d v="2014-09-05T19:13:41"/>
    <b v="0"/>
    <n v="1"/>
    <b v="0"/>
    <n v="1.6666666666666668E-3"/>
    <x v="7"/>
    <s v="food trucks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d v="2015-03-26T20:17:06"/>
    <b v="0"/>
    <n v="0"/>
    <b v="0"/>
    <n v="0"/>
    <x v="7"/>
    <s v="food trucks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d v="2014-07-08T23:13:48"/>
    <b v="0"/>
    <n v="1"/>
    <b v="0"/>
    <n v="1.2500000000000001E-5"/>
    <x v="7"/>
    <s v="food trucks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d v="2017-01-25T05:51:40"/>
    <b v="0"/>
    <n v="19"/>
    <b v="0"/>
    <n v="0.12166666666666667"/>
    <x v="7"/>
    <s v="food trucks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d v="2014-07-08T15:56:49"/>
    <b v="0"/>
    <n v="27"/>
    <b v="0"/>
    <n v="0.23588571428571428"/>
    <x v="7"/>
    <s v="food trucks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d v="2016-05-20T08:11:57"/>
    <b v="0"/>
    <n v="7"/>
    <b v="0"/>
    <n v="5.6666666666666664E-2"/>
    <x v="7"/>
    <s v="food trucks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d v="2015-08-24T20:10:01"/>
    <b v="0"/>
    <n v="14"/>
    <b v="0"/>
    <n v="0.39"/>
    <x v="7"/>
    <s v="food trucks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d v="2014-06-19T18:05:47"/>
    <b v="0"/>
    <n v="5"/>
    <b v="0"/>
    <n v="9.9546510341776348E-3"/>
    <x v="7"/>
    <s v="food trucks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d v="2016-01-25T21:36:40"/>
    <b v="0"/>
    <n v="30"/>
    <b v="0"/>
    <n v="6.9320000000000007E-2"/>
    <x v="7"/>
    <s v="food trucks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d v="2012-08-29T21:39:09"/>
    <b v="1"/>
    <n v="151"/>
    <b v="1"/>
    <n v="6.6139999999999999"/>
    <x v="2"/>
    <s v="space exploration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d v="2014-10-03T17:56:08"/>
    <b v="1"/>
    <n v="489"/>
    <b v="1"/>
    <n v="3.2609166666666667"/>
    <x v="2"/>
    <s v="space exploration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d v="2013-12-09T21:54:14"/>
    <b v="1"/>
    <n v="50"/>
    <b v="1"/>
    <n v="1.0148571428571429"/>
    <x v="2"/>
    <s v="space exploration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d v="2012-03-30T01:13:43"/>
    <b v="1"/>
    <n v="321"/>
    <b v="1"/>
    <n v="1.0421799999999999"/>
    <x v="2"/>
    <s v="space exploration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d v="2016-05-18T12:59:50"/>
    <b v="1"/>
    <n v="1762"/>
    <b v="1"/>
    <n v="1.0742157000000001"/>
    <x v="2"/>
    <s v="space exploration"/>
    <x v="5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d v="2014-03-28T17:06:22"/>
    <b v="1"/>
    <n v="385"/>
    <b v="1"/>
    <n v="1.1005454545454545"/>
    <x v="2"/>
    <s v="space exploration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d v="2015-06-29T20:59:32"/>
    <b v="1"/>
    <n v="398"/>
    <b v="1"/>
    <n v="4.077"/>
    <x v="2"/>
    <s v="space exploration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d v="2017-02-01T19:14:28"/>
    <b v="1"/>
    <n v="304"/>
    <b v="1"/>
    <n v="2.2392500000000002"/>
    <x v="2"/>
    <s v="space exploration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d v="2012-06-15T05:42:31"/>
    <b v="1"/>
    <n v="676"/>
    <b v="1"/>
    <n v="3.038011142857143"/>
    <x v="2"/>
    <s v="space exploration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d v="2016-07-13T21:08:45"/>
    <b v="1"/>
    <n v="577"/>
    <b v="1"/>
    <n v="1.4132510432681749"/>
    <x v="2"/>
    <s v="space exploration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d v="2016-11-30T08:03:34"/>
    <b v="1"/>
    <n v="3663"/>
    <b v="1"/>
    <n v="27.906363636363636"/>
    <x v="2"/>
    <s v="space exploration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d v="2014-12-09T03:26:10"/>
    <b v="1"/>
    <n v="294"/>
    <b v="1"/>
    <n v="1.7176130000000001"/>
    <x v="2"/>
    <s v="space exploration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d v="2012-08-22T19:38:14"/>
    <b v="1"/>
    <n v="28"/>
    <b v="1"/>
    <n v="1.0101333333333333"/>
    <x v="2"/>
    <s v="space exploration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d v="2014-04-01T17:00:12"/>
    <b v="1"/>
    <n v="100"/>
    <b v="1"/>
    <n v="1.02"/>
    <x v="2"/>
    <s v="space exploration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d v="2016-03-24T11:56:04"/>
    <b v="0"/>
    <n v="72"/>
    <b v="1"/>
    <n v="1.6976511744127936"/>
    <x v="2"/>
    <s v="space exploration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d v="2015-07-26T23:52:09"/>
    <b v="1"/>
    <n v="238"/>
    <b v="1"/>
    <n v="1.14534"/>
    <x v="2"/>
    <s v="space exploration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d v="2014-09-20T20:59:11"/>
    <b v="1"/>
    <n v="159"/>
    <b v="1"/>
    <n v="8.7759999999999998"/>
    <x v="2"/>
    <s v="space exploration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d v="2015-10-02T19:01:01"/>
    <b v="1"/>
    <n v="77"/>
    <b v="1"/>
    <n v="1.0538666666666667"/>
    <x v="2"/>
    <s v="space exploration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d v="2015-09-26T21:13:24"/>
    <b v="1"/>
    <n v="53"/>
    <b v="1"/>
    <n v="1.8839999999999999"/>
    <x v="2"/>
    <s v="space exploration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d v="2015-09-04T04:00:42"/>
    <b v="1"/>
    <n v="1251"/>
    <b v="1"/>
    <n v="1.436523076923077"/>
    <x v="2"/>
    <s v="space exploration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d v="2015-04-21T17:56:28"/>
    <b v="1"/>
    <n v="465"/>
    <b v="1"/>
    <n v="1.4588000000000001"/>
    <x v="2"/>
    <s v="space exploration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d v="2016-11-15T17:50:16"/>
    <b v="0"/>
    <n v="74"/>
    <b v="1"/>
    <n v="1.3118399999999999"/>
    <x v="2"/>
    <s v="space exploration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d v="2016-11-18T06:09:26"/>
    <b v="0"/>
    <n v="62"/>
    <b v="1"/>
    <n v="1.1399999999999999"/>
    <x v="2"/>
    <s v="space exploration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d v="2012-08-23T10:07:02"/>
    <b v="0"/>
    <n v="3468"/>
    <b v="1"/>
    <n v="13.794206249999998"/>
    <x v="2"/>
    <s v="space exploration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d v="2016-10-15T19:26:48"/>
    <b v="0"/>
    <n v="52"/>
    <b v="1"/>
    <n v="9.56"/>
    <x v="2"/>
    <s v="space exploration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d v="2015-05-04T15:04:29"/>
    <b v="0"/>
    <n v="50"/>
    <b v="1"/>
    <n v="1.1200000000000001"/>
    <x v="2"/>
    <s v="space exploration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d v="2015-10-27T19:54:21"/>
    <b v="0"/>
    <n v="45"/>
    <b v="1"/>
    <n v="6.4666666666666668"/>
    <x v="2"/>
    <s v="space exploration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d v="2014-11-10T23:11:07"/>
    <b v="0"/>
    <n v="21"/>
    <b v="1"/>
    <n v="1.1036948748510131"/>
    <x v="2"/>
    <s v="space exploration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d v="2015-04-14T12:55:22"/>
    <b v="0"/>
    <n v="100"/>
    <b v="1"/>
    <n v="1.2774000000000001"/>
    <x v="2"/>
    <s v="space exploration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d v="2016-06-03T02:31:52"/>
    <b v="0"/>
    <n v="81"/>
    <b v="1"/>
    <n v="1.579"/>
    <x v="2"/>
    <s v="space exploration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d v="2015-08-02T04:03:47"/>
    <b v="0"/>
    <n v="286"/>
    <b v="1"/>
    <n v="1.1466525000000001"/>
    <x v="2"/>
    <s v="space exploration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d v="2016-05-04T01:28:59"/>
    <b v="0"/>
    <n v="42"/>
    <b v="1"/>
    <n v="1.3700934579439252"/>
    <x v="2"/>
    <s v="space exploration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d v="2014-01-28T19:45:32"/>
    <b v="0"/>
    <n v="199"/>
    <b v="1"/>
    <n v="3.5461999999999998"/>
    <x v="2"/>
    <s v="space exploration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d v="2016-08-30T15:45:21"/>
    <b v="0"/>
    <n v="25"/>
    <b v="1"/>
    <n v="1.0602150537634409"/>
    <x v="2"/>
    <s v="space exploration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d v="2015-02-02T22:49:21"/>
    <b v="0"/>
    <n v="84"/>
    <b v="1"/>
    <n v="1"/>
    <x v="2"/>
    <s v="space exploration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d v="2016-09-23T14:45:14"/>
    <b v="0"/>
    <n v="50"/>
    <b v="1"/>
    <n v="1.873"/>
    <x v="2"/>
    <s v="space exploration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d v="2016-09-26T13:11:15"/>
    <b v="0"/>
    <n v="26"/>
    <b v="1"/>
    <n v="1.6619999999999999"/>
    <x v="2"/>
    <s v="space exploration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d v="2014-12-16T21:54:55"/>
    <b v="0"/>
    <n v="14"/>
    <b v="1"/>
    <n v="1.0172910662824208"/>
    <x v="2"/>
    <s v="space exploration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d v="2015-01-20T20:45:48"/>
    <b v="0"/>
    <n v="49"/>
    <b v="1"/>
    <n v="1.64"/>
    <x v="2"/>
    <s v="space exploration"/>
    <x v="1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d v="2015-04-09T03:51:14"/>
    <b v="0"/>
    <n v="69"/>
    <b v="1"/>
    <n v="1.0566666666666666"/>
    <x v="2"/>
    <s v="space exploration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d v="2014-08-29T19:51:03"/>
    <b v="0"/>
    <n v="1"/>
    <b v="0"/>
    <n v="0.01"/>
    <x v="2"/>
    <s v="space exploration"/>
    <x v="10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d v="2016-06-15T05:55:08"/>
    <b v="0"/>
    <n v="0"/>
    <b v="0"/>
    <n v="0"/>
    <x v="2"/>
    <s v="space exploration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d v="2016-11-15T13:58:35"/>
    <b v="1"/>
    <n v="1501"/>
    <b v="0"/>
    <n v="0.33559730999999998"/>
    <x v="2"/>
    <s v="space exploration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d v="2017-02-08T19:00:35"/>
    <b v="1"/>
    <n v="52"/>
    <b v="0"/>
    <n v="2.053E-2"/>
    <x v="2"/>
    <s v="space exploration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d v="2014-10-09T20:13:23"/>
    <b v="1"/>
    <n v="23"/>
    <b v="0"/>
    <n v="0.105"/>
    <x v="2"/>
    <s v="space exploration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d v="2015-08-10T07:31:09"/>
    <b v="1"/>
    <n v="535"/>
    <b v="0"/>
    <n v="8.4172839999999999E-2"/>
    <x v="2"/>
    <s v="space exploration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d v="2015-07-15T06:16:59"/>
    <b v="0"/>
    <n v="3"/>
    <b v="0"/>
    <n v="1.44E-2"/>
    <x v="2"/>
    <s v="space exploration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d v="2016-02-08T17:09:20"/>
    <b v="0"/>
    <n v="6"/>
    <b v="0"/>
    <n v="8.8333333333333337E-3"/>
    <x v="2"/>
    <s v="space exploration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d v="2015-12-03T23:55:41"/>
    <b v="0"/>
    <n v="3"/>
    <b v="0"/>
    <n v="9.9200000000000004E-4"/>
    <x v="2"/>
    <s v="space exploration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d v="2016-11-21T14:59:03"/>
    <b v="0"/>
    <n v="5"/>
    <b v="0"/>
    <n v="5.966666666666667E-3"/>
    <x v="2"/>
    <s v="space exploration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d v="2015-11-19T19:20:09"/>
    <b v="0"/>
    <n v="17"/>
    <b v="0"/>
    <n v="1.8689285714285714E-2"/>
    <x v="2"/>
    <s v="space exploration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d v="2014-11-10T03:48:45"/>
    <b v="0"/>
    <n v="11"/>
    <b v="0"/>
    <n v="8.8500000000000002E-3"/>
    <x v="2"/>
    <s v="space exploration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d v="2014-05-12T15:38:47"/>
    <b v="0"/>
    <n v="70"/>
    <b v="0"/>
    <n v="0.1152156862745098"/>
    <x v="2"/>
    <s v="space exploration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d v="2015-02-20T14:25:26"/>
    <b v="0"/>
    <n v="6"/>
    <b v="0"/>
    <n v="5.1000000000000004E-4"/>
    <x v="2"/>
    <s v="space exploration"/>
    <x v="2"/>
  </r>
  <r>
    <n v="2655"/>
    <s v="Balloons (Canceled)"/>
    <s v="Thank you for your support!"/>
    <n v="15000"/>
    <n v="3155"/>
    <x v="1"/>
    <s v="US"/>
    <s v="USD"/>
    <n v="1455048000"/>
    <n v="1452631647"/>
    <d v="2016-01-12T20:47:27"/>
    <b v="0"/>
    <n v="43"/>
    <b v="0"/>
    <n v="0.21033333333333334"/>
    <x v="2"/>
    <s v="space exploration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d v="2017-02-01T16:31:28"/>
    <b v="0"/>
    <n v="152"/>
    <b v="0"/>
    <n v="0.11436666666666667"/>
    <x v="2"/>
    <s v="space exploration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d v="2016-06-30T22:17:33"/>
    <b v="0"/>
    <n v="59"/>
    <b v="0"/>
    <n v="0.18737933333333334"/>
    <x v="2"/>
    <s v="space exploration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d v="2016-06-30T21:13:14"/>
    <b v="0"/>
    <n v="4"/>
    <b v="0"/>
    <n v="9.2857142857142856E-4"/>
    <x v="2"/>
    <s v="space exploration"/>
    <x v="0"/>
  </r>
  <r>
    <n v="2659"/>
    <s v="test (Canceled)"/>
    <s v="test"/>
    <n v="49000"/>
    <n v="1333"/>
    <x v="1"/>
    <s v="US"/>
    <s v="USD"/>
    <n v="1429321210"/>
    <n v="1426729210"/>
    <d v="2015-03-19T01:40:10"/>
    <b v="0"/>
    <n v="10"/>
    <b v="0"/>
    <n v="2.720408163265306E-2"/>
    <x v="2"/>
    <s v="space exploration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d v="2015-09-25T17:06:58"/>
    <b v="0"/>
    <n v="5"/>
    <b v="0"/>
    <n v="9.5E-4"/>
    <x v="2"/>
    <s v="space exploration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d v="2013-09-25T23:00:10"/>
    <b v="0"/>
    <n v="60"/>
    <b v="1"/>
    <n v="1.0289999999999999"/>
    <x v="2"/>
    <s v="makerspaces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d v="2015-07-22T17:55:13"/>
    <b v="0"/>
    <n v="80"/>
    <b v="1"/>
    <n v="1.0680000000000001"/>
    <x v="2"/>
    <s v="makerspaces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d v="2015-08-06T14:56:47"/>
    <b v="0"/>
    <n v="56"/>
    <b v="1"/>
    <n v="1.0459624999999999"/>
    <x v="2"/>
    <s v="makerspaces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d v="2015-11-05T00:36:37"/>
    <b v="0"/>
    <n v="104"/>
    <b v="1"/>
    <n v="1.0342857142857143"/>
    <x v="2"/>
    <s v="makerspaces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d v="2015-03-20T21:29:34"/>
    <b v="0"/>
    <n v="46"/>
    <b v="1"/>
    <n v="1.2314285714285715"/>
    <x v="2"/>
    <s v="makerspaces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d v="2015-08-19T18:20:39"/>
    <b v="0"/>
    <n v="206"/>
    <b v="1"/>
    <n v="1.592951"/>
    <x v="2"/>
    <s v="makerspaces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d v="2016-01-11T22:13:36"/>
    <b v="0"/>
    <n v="18"/>
    <b v="1"/>
    <n v="1.1066666666666667"/>
    <x v="2"/>
    <s v="makerspaces"/>
    <x v="1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d v="2015-09-28T14:07:45"/>
    <b v="0"/>
    <n v="28"/>
    <b v="1"/>
    <n v="1.7070000000000001"/>
    <x v="2"/>
    <s v="makerspaces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d v="2015-11-11T00:51:36"/>
    <b v="0"/>
    <n v="11"/>
    <b v="1"/>
    <n v="1.25125"/>
    <x v="2"/>
    <s v="makerspaces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d v="2014-07-01T00:29:40"/>
    <b v="1"/>
    <n v="60"/>
    <b v="0"/>
    <n v="6.4158609339642042E-2"/>
    <x v="2"/>
    <s v="makerspaces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d v="2014-11-19T17:58:36"/>
    <b v="1"/>
    <n v="84"/>
    <b v="0"/>
    <n v="0.11344"/>
    <x v="2"/>
    <s v="makerspaces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d v="2015-12-06T21:13:10"/>
    <b v="1"/>
    <n v="47"/>
    <b v="0"/>
    <n v="0.33189999999999997"/>
    <x v="2"/>
    <s v="makerspaces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d v="2014-09-30T12:59:59"/>
    <b v="1"/>
    <n v="66"/>
    <b v="0"/>
    <n v="0.27579999999999999"/>
    <x v="2"/>
    <s v="makerspaces"/>
    <x v="8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d v="2016-06-08T15:11:10"/>
    <b v="1"/>
    <n v="171"/>
    <b v="0"/>
    <n v="0.62839999999999996"/>
    <x v="2"/>
    <s v="makerspaces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d v="2014-10-11T20:34:49"/>
    <b v="1"/>
    <n v="29"/>
    <b v="0"/>
    <n v="7.5880000000000003E-2"/>
    <x v="2"/>
    <s v="makerspaces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d v="2016-04-22T14:59:34"/>
    <b v="0"/>
    <n v="9"/>
    <b v="0"/>
    <n v="0.50380952380952382"/>
    <x v="2"/>
    <s v="makerspaces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d v="2014-06-03T00:42:23"/>
    <b v="0"/>
    <n v="27"/>
    <b v="0"/>
    <n v="0.17512820512820512"/>
    <x v="2"/>
    <s v="makerspaces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d v="2015-08-25T19:09:25"/>
    <b v="0"/>
    <n v="2"/>
    <b v="0"/>
    <n v="1.3750000000000001E-4"/>
    <x v="2"/>
    <s v="makerspaces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d v="2015-01-29T00:01:34"/>
    <b v="0"/>
    <n v="3"/>
    <b v="0"/>
    <n v="3.3E-3"/>
    <x v="2"/>
    <s v="makerspaces"/>
    <x v="1"/>
  </r>
  <r>
    <n v="2680"/>
    <s v="iHeart Pillow"/>
    <s v="iHeartPillow, Connecting loved ones"/>
    <n v="32000"/>
    <n v="276"/>
    <x v="2"/>
    <s v="ES"/>
    <s v="EUR"/>
    <n v="1459915491"/>
    <n v="1457327091"/>
    <d v="2016-03-07T05:04:51"/>
    <b v="0"/>
    <n v="4"/>
    <b v="0"/>
    <n v="8.6250000000000007E-3"/>
    <x v="2"/>
    <s v="makerspaces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d v="2014-06-15T21:29:10"/>
    <b v="0"/>
    <n v="2"/>
    <b v="0"/>
    <n v="6.875E-3"/>
    <x v="7"/>
    <s v="food trucks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d v="2014-10-20T20:55:40"/>
    <b v="0"/>
    <n v="20"/>
    <b v="0"/>
    <n v="0.28299999999999997"/>
    <x v="7"/>
    <s v="food trucks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d v="2015-01-30T18:07:20"/>
    <b v="0"/>
    <n v="3"/>
    <b v="0"/>
    <n v="2.3999999999999998E-3"/>
    <x v="7"/>
    <s v="food trucks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d v="2014-06-30T21:57:05"/>
    <b v="0"/>
    <n v="4"/>
    <b v="0"/>
    <n v="1.1428571428571429E-2"/>
    <x v="7"/>
    <s v="food trucks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d v="2015-02-26T16:42:10"/>
    <b v="0"/>
    <n v="1"/>
    <b v="0"/>
    <n v="2.0000000000000001E-4"/>
    <x v="7"/>
    <s v="food trucks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d v="2014-09-10T23:23:43"/>
    <b v="0"/>
    <n v="0"/>
    <b v="0"/>
    <n v="0"/>
    <x v="7"/>
    <s v="food trucks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d v="2015-05-30T15:21:58"/>
    <b v="0"/>
    <n v="0"/>
    <b v="0"/>
    <n v="0"/>
    <x v="7"/>
    <s v="food trucks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d v="2015-01-24T02:51:10"/>
    <b v="0"/>
    <n v="14"/>
    <b v="0"/>
    <n v="1.48E-3"/>
    <x v="7"/>
    <s v="food trucks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d v="2016-06-30T23:04:50"/>
    <b v="0"/>
    <n v="1"/>
    <b v="0"/>
    <n v="2.8571428571428571E-5"/>
    <x v="7"/>
    <s v="food trucks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d v="2015-04-19T02:31:16"/>
    <b v="0"/>
    <n v="118"/>
    <b v="0"/>
    <n v="0.107325"/>
    <x v="7"/>
    <s v="food trucks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d v="2015-03-26T17:22:37"/>
    <b v="0"/>
    <n v="2"/>
    <b v="0"/>
    <n v="5.3846153846153844E-4"/>
    <x v="7"/>
    <s v="food trucks"/>
    <x v="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d v="2015-02-23T08:01:00"/>
    <b v="0"/>
    <n v="1"/>
    <b v="0"/>
    <n v="7.1428571428571426E-3"/>
    <x v="7"/>
    <s v="food trucks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d v="2014-07-14T03:19:26"/>
    <b v="0"/>
    <n v="3"/>
    <b v="0"/>
    <n v="8.0000000000000002E-3"/>
    <x v="7"/>
    <s v="food trucks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d v="2014-08-27T03:22:19"/>
    <b v="0"/>
    <n v="1"/>
    <b v="0"/>
    <n v="3.3333333333333335E-5"/>
    <x v="7"/>
    <s v="food trucks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d v="2015-02-13T04:21:58"/>
    <b v="0"/>
    <n v="3"/>
    <b v="0"/>
    <n v="4.7333333333333333E-3"/>
    <x v="7"/>
    <s v="food trucks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d v="2014-11-21T20:16:00"/>
    <b v="0"/>
    <n v="38"/>
    <b v="0"/>
    <n v="5.6500000000000002E-2"/>
    <x v="7"/>
    <s v="food trucks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d v="2015-07-02T22:33:43"/>
    <b v="0"/>
    <n v="52"/>
    <b v="0"/>
    <n v="0.26352173913043481"/>
    <x v="7"/>
    <s v="food trucks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d v="2014-05-28T21:33:28"/>
    <b v="0"/>
    <n v="2"/>
    <b v="0"/>
    <n v="3.2512500000000002E-3"/>
    <x v="7"/>
    <s v="food trucks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d v="2014-07-09T21:31:03"/>
    <b v="0"/>
    <n v="0"/>
    <b v="0"/>
    <n v="0"/>
    <x v="7"/>
    <s v="food trucks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d v="2014-08-19T20:59:32"/>
    <b v="0"/>
    <n v="4"/>
    <b v="0"/>
    <n v="7.0007000700070005E-3"/>
    <x v="7"/>
    <s v="food trucks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d v="2017-03-07T18:35:34"/>
    <b v="0"/>
    <n v="46"/>
    <b v="0"/>
    <n v="0.46176470588235297"/>
    <x v="1"/>
    <s v="spaces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d v="2017-03-06T19:14:37"/>
    <b v="1"/>
    <n v="26"/>
    <b v="0"/>
    <n v="0.34410000000000002"/>
    <x v="1"/>
    <s v="spaces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d v="2017-01-21T16:33:50"/>
    <b v="0"/>
    <n v="45"/>
    <b v="0"/>
    <n v="1.0375000000000001"/>
    <x v="1"/>
    <s v="spaces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d v="2017-02-21T20:41:54"/>
    <b v="0"/>
    <n v="7"/>
    <b v="0"/>
    <n v="6.0263157894736845E-2"/>
    <x v="1"/>
    <s v="spaces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d v="2017-02-07T21:59:18"/>
    <b v="0"/>
    <n v="8"/>
    <b v="0"/>
    <n v="0.10539393939393939"/>
    <x v="1"/>
    <s v="spaces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d v="2014-09-17T07:04:43"/>
    <b v="1"/>
    <n v="263"/>
    <b v="1"/>
    <n v="1.1229714285714285"/>
    <x v="1"/>
    <s v="spaces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d v="2013-04-27T18:47:23"/>
    <b v="1"/>
    <n v="394"/>
    <b v="1"/>
    <n v="3.50844625"/>
    <x v="1"/>
    <s v="spaces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d v="2016-05-22T16:45:26"/>
    <b v="1"/>
    <n v="1049"/>
    <b v="1"/>
    <n v="2.3321535"/>
    <x v="1"/>
    <s v="spaces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d v="2016-08-30T03:35:41"/>
    <b v="1"/>
    <n v="308"/>
    <b v="1"/>
    <n v="1.01606"/>
    <x v="1"/>
    <s v="spaces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d v="2014-07-08T05:30:28"/>
    <b v="1"/>
    <n v="1088"/>
    <b v="1"/>
    <n v="1.5390035000000002"/>
    <x v="1"/>
    <s v="spaces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d v="2014-05-21T17:53:10"/>
    <b v="1"/>
    <n v="73"/>
    <b v="1"/>
    <n v="1.007161125319693"/>
    <x v="1"/>
    <s v="spaces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d v="2013-06-07T01:29:20"/>
    <b v="1"/>
    <n v="143"/>
    <b v="1"/>
    <n v="1.3138181818181818"/>
    <x v="1"/>
    <s v="spaces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d v="2015-11-14T15:41:24"/>
    <b v="1"/>
    <n v="1420"/>
    <b v="1"/>
    <n v="1.0224133333333334"/>
    <x v="1"/>
    <s v="spaces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d v="2016-09-16T15:43:16"/>
    <b v="1"/>
    <n v="305"/>
    <b v="1"/>
    <n v="1.1635599999999999"/>
    <x v="1"/>
    <s v="spaces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d v="2016-01-18T09:33:48"/>
    <b v="1"/>
    <n v="551"/>
    <b v="1"/>
    <n v="2.6462241666666664"/>
    <x v="1"/>
    <s v="spaces"/>
    <x v="1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d v="2015-09-08T07:59:53"/>
    <b v="1"/>
    <n v="187"/>
    <b v="1"/>
    <n v="1.1998010000000001"/>
    <x v="1"/>
    <s v="spaces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d v="2014-10-22T21:57:29"/>
    <b v="1"/>
    <n v="325"/>
    <b v="1"/>
    <n v="1.2010400000000001"/>
    <x v="1"/>
    <s v="spaces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d v="2016-04-05T14:19:05"/>
    <b v="1"/>
    <n v="148"/>
    <b v="1"/>
    <n v="1.0358333333333334"/>
    <x v="1"/>
    <s v="spaces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d v="2016-02-18T00:44:54"/>
    <b v="0"/>
    <n v="69"/>
    <b v="1"/>
    <n v="1.0883333333333334"/>
    <x v="1"/>
    <s v="spaces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d v="2016-10-12T11:10:53"/>
    <b v="0"/>
    <n v="173"/>
    <b v="1"/>
    <n v="1.1812400000000001"/>
    <x v="1"/>
    <s v="spaces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d v="2013-08-07T13:03:18"/>
    <b v="0"/>
    <n v="269"/>
    <b v="1"/>
    <n v="14.62"/>
    <x v="2"/>
    <s v="hardware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d v="2016-11-30T20:34:13"/>
    <b v="0"/>
    <n v="185"/>
    <b v="1"/>
    <n v="2.5253999999999999"/>
    <x v="2"/>
    <s v="hardware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d v="2014-11-01T20:08:08"/>
    <b v="0"/>
    <n v="176"/>
    <b v="1"/>
    <n v="1.4005000000000001"/>
    <x v="2"/>
    <s v="hardware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d v="2015-07-14T07:50:59"/>
    <b v="0"/>
    <n v="1019"/>
    <b v="1"/>
    <n v="2.9687520259319289"/>
    <x v="2"/>
    <s v="hardware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d v="2017-01-10T17:52:15"/>
    <b v="0"/>
    <n v="113"/>
    <b v="1"/>
    <n v="1.445425"/>
    <x v="2"/>
    <s v="hardware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d v="2016-03-23T13:55:11"/>
    <b v="0"/>
    <n v="404"/>
    <b v="1"/>
    <n v="1.05745"/>
    <x v="2"/>
    <s v="hardware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d v="2015-07-13T16:14:23"/>
    <b v="0"/>
    <n v="707"/>
    <b v="1"/>
    <n v="4.9321000000000002"/>
    <x v="2"/>
    <s v="hardware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d v="2015-11-25T14:23:54"/>
    <b v="0"/>
    <n v="392"/>
    <b v="1"/>
    <n v="2.0182666666666669"/>
    <x v="2"/>
    <s v="hardware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d v="2015-04-01T05:46:37"/>
    <b v="0"/>
    <n v="23"/>
    <b v="1"/>
    <n v="1.0444"/>
    <x v="2"/>
    <s v="hardware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d v="2013-03-18T12:59:35"/>
    <b v="0"/>
    <n v="682"/>
    <b v="1"/>
    <n v="1.7029262962962963"/>
    <x v="2"/>
    <s v="hardware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d v="2014-08-21T12:37:02"/>
    <b v="0"/>
    <n v="37"/>
    <b v="1"/>
    <n v="1.0430333333333333"/>
    <x v="2"/>
    <s v="hardware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d v="2013-04-25T19:23:48"/>
    <b v="0"/>
    <n v="146"/>
    <b v="1"/>
    <n v="1.1825000000000001"/>
    <x v="2"/>
    <s v="hardware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d v="2015-02-09T06:32:54"/>
    <b v="0"/>
    <n v="119"/>
    <b v="1"/>
    <n v="1.07538"/>
    <x v="2"/>
    <s v="hardware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d v="2016-09-13T16:03:12"/>
    <b v="0"/>
    <n v="163"/>
    <b v="1"/>
    <n v="22603"/>
    <x v="2"/>
    <s v="hardware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d v="2013-02-11T02:54:10"/>
    <b v="0"/>
    <n v="339"/>
    <b v="1"/>
    <n v="9.7813466666666677"/>
    <x v="2"/>
    <s v="hardware"/>
    <x v="2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d v="2014-03-24T15:59:33"/>
    <b v="0"/>
    <n v="58"/>
    <b v="1"/>
    <n v="1.2290000000000001"/>
    <x v="2"/>
    <s v="hardware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d v="2013-12-03T22:01:27"/>
    <b v="0"/>
    <n v="456"/>
    <b v="1"/>
    <n v="2.4606080000000001"/>
    <x v="2"/>
    <s v="hardware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d v="2016-09-07T03:26:44"/>
    <b v="0"/>
    <n v="15"/>
    <b v="1"/>
    <n v="1.4794"/>
    <x v="2"/>
    <s v="hardware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d v="2014-03-21T21:18:37"/>
    <b v="0"/>
    <n v="191"/>
    <b v="1"/>
    <n v="3.8409090909090908"/>
    <x v="2"/>
    <s v="hardware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d v="2015-02-10T00:45:52"/>
    <b v="0"/>
    <n v="17"/>
    <b v="1"/>
    <n v="1.0333333333333334"/>
    <x v="2"/>
    <s v="hardware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d v="2014-09-29T15:46:42"/>
    <b v="0"/>
    <n v="4"/>
    <b v="0"/>
    <n v="4.3750000000000004E-3"/>
    <x v="3"/>
    <s v="children's books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d v="2012-05-01T17:16:27"/>
    <b v="0"/>
    <n v="18"/>
    <b v="0"/>
    <n v="0.29239999999999999"/>
    <x v="3"/>
    <s v="children's books"/>
    <x v="5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d v="2016-09-19T07:53:27"/>
    <b v="0"/>
    <n v="0"/>
    <b v="0"/>
    <n v="0"/>
    <x v="3"/>
    <s v="children's books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d v="2012-01-30T01:29:58"/>
    <b v="0"/>
    <n v="22"/>
    <b v="0"/>
    <n v="5.2187499999999998E-2"/>
    <x v="3"/>
    <s v="children's books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d v="2012-05-15T23:42:48"/>
    <b v="0"/>
    <n v="49"/>
    <b v="0"/>
    <n v="0.21887499999999999"/>
    <x v="3"/>
    <s v="children's books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d v="2014-07-30T18:45:11"/>
    <b v="0"/>
    <n v="19"/>
    <b v="0"/>
    <n v="0.26700000000000002"/>
    <x v="3"/>
    <s v="children's books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d v="2012-05-15T15:33:17"/>
    <b v="0"/>
    <n v="4"/>
    <b v="0"/>
    <n v="0.28000000000000003"/>
    <x v="3"/>
    <s v="children's books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d v="2016-08-03T17:03:22"/>
    <b v="0"/>
    <n v="4"/>
    <b v="0"/>
    <n v="1.06E-2"/>
    <x v="3"/>
    <s v="children's books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d v="2015-03-05T19:10:37"/>
    <b v="0"/>
    <n v="2"/>
    <b v="0"/>
    <n v="1.0999999999999999E-2"/>
    <x v="3"/>
    <s v="children's books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d v="2012-06-18T21:35:45"/>
    <b v="0"/>
    <n v="0"/>
    <b v="0"/>
    <n v="0"/>
    <x v="3"/>
    <s v="children's books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d v="2014-04-18T21:17:22"/>
    <b v="0"/>
    <n v="0"/>
    <b v="0"/>
    <n v="0"/>
    <x v="3"/>
    <s v="children's books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d v="2011-11-08T18:21:44"/>
    <b v="0"/>
    <n v="14"/>
    <b v="0"/>
    <n v="0.11458333333333333"/>
    <x v="3"/>
    <s v="children's books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d v="2012-07-27T21:37:03"/>
    <b v="0"/>
    <n v="8"/>
    <b v="0"/>
    <n v="0.19"/>
    <x v="3"/>
    <s v="children's books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d v="2014-08-12T15:15:51"/>
    <b v="0"/>
    <n v="0"/>
    <b v="0"/>
    <n v="0"/>
    <x v="3"/>
    <s v="children's books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d v="2015-03-09T18:58:47"/>
    <b v="0"/>
    <n v="15"/>
    <b v="0"/>
    <n v="0.52"/>
    <x v="3"/>
    <s v="children's books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d v="2013-12-12T21:36:41"/>
    <b v="0"/>
    <n v="33"/>
    <b v="0"/>
    <n v="0.1048"/>
    <x v="3"/>
    <s v="children's books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d v="2016-07-22T15:45:32"/>
    <b v="0"/>
    <n v="2"/>
    <b v="0"/>
    <n v="6.6666666666666671E-3"/>
    <x v="3"/>
    <s v="children's books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d v="2016-09-26T10:36:23"/>
    <b v="0"/>
    <n v="6"/>
    <b v="0"/>
    <n v="0.11700000000000001"/>
    <x v="3"/>
    <s v="children's books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d v="2016-06-03T08:47:46"/>
    <b v="0"/>
    <n v="2"/>
    <b v="0"/>
    <n v="0.105"/>
    <x v="3"/>
    <s v="children's books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d v="2013-05-21T11:04:18"/>
    <b v="0"/>
    <n v="0"/>
    <b v="0"/>
    <n v="0"/>
    <x v="3"/>
    <s v="children's books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d v="2012-12-04T01:31:33"/>
    <b v="0"/>
    <n v="4"/>
    <b v="0"/>
    <n v="7.1999999999999998E-3"/>
    <x v="3"/>
    <s v="children's books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d v="2012-01-19T00:53:15"/>
    <b v="0"/>
    <n v="1"/>
    <b v="0"/>
    <n v="7.6923076923076927E-3"/>
    <x v="3"/>
    <s v="children's books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d v="2013-04-09T13:54:44"/>
    <b v="0"/>
    <n v="3"/>
    <b v="0"/>
    <n v="2.2842639593908631E-3"/>
    <x v="3"/>
    <s v="children's books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d v="2012-05-01T07:00:31"/>
    <b v="0"/>
    <n v="4"/>
    <b v="0"/>
    <n v="1.125E-2"/>
    <x v="3"/>
    <s v="children's books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d v="2012-10-12T13:53:48"/>
    <b v="0"/>
    <n v="0"/>
    <b v="0"/>
    <n v="0"/>
    <x v="3"/>
    <s v="children's books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d v="2011-07-12T16:01:58"/>
    <b v="0"/>
    <n v="4"/>
    <b v="0"/>
    <n v="0.02"/>
    <x v="3"/>
    <s v="children's books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d v="2015-06-17T23:00:50"/>
    <b v="0"/>
    <n v="3"/>
    <b v="0"/>
    <n v="8.5000000000000006E-3"/>
    <x v="3"/>
    <s v="children's books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d v="2012-02-28T14:45:23"/>
    <b v="0"/>
    <n v="34"/>
    <b v="0"/>
    <n v="0.14314285714285716"/>
    <x v="3"/>
    <s v="children's books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d v="2014-04-16T19:49:50"/>
    <b v="0"/>
    <n v="2"/>
    <b v="0"/>
    <n v="2.5000000000000001E-3"/>
    <x v="3"/>
    <s v="children's books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d v="2014-02-16T16:55:30"/>
    <b v="0"/>
    <n v="33"/>
    <b v="0"/>
    <n v="0.1041125"/>
    <x v="3"/>
    <s v="children's books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d v="2012-12-14T12:45:40"/>
    <b v="0"/>
    <n v="0"/>
    <b v="0"/>
    <n v="0"/>
    <x v="3"/>
    <s v="children's books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d v="2013-09-20T20:51:34"/>
    <b v="0"/>
    <n v="0"/>
    <b v="0"/>
    <n v="0"/>
    <x v="3"/>
    <s v="children's books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d v="2016-04-14T20:45:21"/>
    <b v="0"/>
    <n v="1"/>
    <b v="0"/>
    <n v="1.8867924528301887E-3"/>
    <x v="3"/>
    <s v="children's books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d v="2013-02-06T03:02:08"/>
    <b v="0"/>
    <n v="13"/>
    <b v="0"/>
    <n v="0.14249999999999999"/>
    <x v="3"/>
    <s v="children's books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d v="2011-11-16T00:19:14"/>
    <b v="0"/>
    <n v="2"/>
    <b v="0"/>
    <n v="0.03"/>
    <x v="3"/>
    <s v="children's books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d v="2015-05-12T07:07:56"/>
    <b v="0"/>
    <n v="36"/>
    <b v="0"/>
    <n v="7.8809523809523815E-2"/>
    <x v="3"/>
    <s v="children's books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d v="2015-06-17T16:03:24"/>
    <b v="0"/>
    <n v="1"/>
    <b v="0"/>
    <n v="3.3333333333333335E-3"/>
    <x v="3"/>
    <s v="children's books"/>
    <x v="0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d v="2014-07-26T23:28:26"/>
    <b v="0"/>
    <n v="15"/>
    <b v="0"/>
    <n v="0.25545454545454543"/>
    <x v="3"/>
    <s v="children's books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d v="2015-10-23T14:03:41"/>
    <b v="0"/>
    <n v="1"/>
    <b v="0"/>
    <n v="2.12E-2"/>
    <x v="3"/>
    <s v="children's books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d v="2017-02-08T10:44:48"/>
    <b v="0"/>
    <n v="0"/>
    <b v="0"/>
    <n v="0"/>
    <x v="3"/>
    <s v="children's books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d v="2015-01-14T22:35:54"/>
    <b v="0"/>
    <n v="28"/>
    <b v="1"/>
    <n v="1.0528"/>
    <x v="1"/>
    <s v="plays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d v="2015-01-22T22:11:58"/>
    <b v="0"/>
    <n v="18"/>
    <b v="1"/>
    <n v="1.2"/>
    <x v="1"/>
    <s v="plays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d v="2015-04-09T12:50:46"/>
    <b v="0"/>
    <n v="61"/>
    <b v="1"/>
    <n v="1.145"/>
    <x v="1"/>
    <s v="plays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d v="2014-10-08T18:54:03"/>
    <b v="0"/>
    <n v="108"/>
    <b v="1"/>
    <n v="1.19"/>
    <x v="1"/>
    <s v="plays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d v="2016-07-07T04:32:47"/>
    <b v="0"/>
    <n v="142"/>
    <b v="1"/>
    <n v="1.0468"/>
    <x v="1"/>
    <s v="plays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d v="2014-06-25T13:39:40"/>
    <b v="0"/>
    <n v="74"/>
    <b v="1"/>
    <n v="1.1783999999999999"/>
    <x v="1"/>
    <s v="plays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d v="2014-06-18T04:45:52"/>
    <b v="0"/>
    <n v="38"/>
    <b v="1"/>
    <n v="1.1970000000000001"/>
    <x v="1"/>
    <s v="plays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d v="2016-06-29T16:50:43"/>
    <b v="0"/>
    <n v="20"/>
    <b v="1"/>
    <n v="1.0249999999999999"/>
    <x v="1"/>
    <s v="plays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d v="2015-02-21T00:18:54"/>
    <b v="0"/>
    <n v="24"/>
    <b v="1"/>
    <n v="1.0116666666666667"/>
    <x v="1"/>
    <s v="plays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d v="2015-01-12T22:31:43"/>
    <b v="0"/>
    <n v="66"/>
    <b v="1"/>
    <n v="1.0533333333333332"/>
    <x v="1"/>
    <s v="plays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d v="2016-08-09T21:35:59"/>
    <b v="0"/>
    <n v="28"/>
    <b v="1"/>
    <n v="1.0249999999999999"/>
    <x v="1"/>
    <s v="plays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d v="2015-06-28T05:32:39"/>
    <b v="0"/>
    <n v="24"/>
    <b v="1"/>
    <n v="1.0760000000000001"/>
    <x v="1"/>
    <s v="plays"/>
    <x v="0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d v="2015-06-21T10:03:25"/>
    <b v="0"/>
    <n v="73"/>
    <b v="1"/>
    <n v="1.105675"/>
    <x v="1"/>
    <s v="plays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d v="2016-02-16T16:35:59"/>
    <b v="0"/>
    <n v="3"/>
    <b v="1"/>
    <n v="1.5"/>
    <x v="1"/>
    <s v="plays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d v="2014-05-21T12:37:21"/>
    <b v="0"/>
    <n v="20"/>
    <b v="1"/>
    <n v="1.0428571428571429"/>
    <x v="1"/>
    <s v="plays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d v="2014-06-05T12:40:28"/>
    <b v="0"/>
    <n v="21"/>
    <b v="1"/>
    <n v="1.155"/>
    <x v="1"/>
    <s v="plays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d v="2014-06-08T22:34:00"/>
    <b v="0"/>
    <n v="94"/>
    <b v="1"/>
    <n v="1.02645125"/>
    <x v="1"/>
    <s v="plays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d v="2015-07-16T16:12:01"/>
    <b v="0"/>
    <n v="139"/>
    <b v="1"/>
    <n v="1.014"/>
    <x v="1"/>
    <s v="plays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d v="2016-05-17T06:21:10"/>
    <b v="0"/>
    <n v="130"/>
    <b v="1"/>
    <n v="1.1663479999999999"/>
    <x v="1"/>
    <s v="plays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d v="2014-11-05T13:16:06"/>
    <b v="0"/>
    <n v="31"/>
    <b v="1"/>
    <n v="1.33"/>
    <x v="1"/>
    <s v="plays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d v="2014-09-18T05:50:09"/>
    <b v="0"/>
    <n v="13"/>
    <b v="1"/>
    <n v="1.3320000000000001"/>
    <x v="1"/>
    <s v="plays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d v="2015-07-07T15:31:47"/>
    <b v="0"/>
    <n v="90"/>
    <b v="1"/>
    <n v="1.0183333333333333"/>
    <x v="1"/>
    <s v="plays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d v="2015-06-03T01:34:36"/>
    <b v="0"/>
    <n v="141"/>
    <b v="1"/>
    <n v="1.2795000000000001"/>
    <x v="1"/>
    <s v="plays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d v="2014-08-30T10:53:10"/>
    <b v="0"/>
    <n v="23"/>
    <b v="1"/>
    <n v="1.1499999999999999"/>
    <x v="1"/>
    <s v="plays"/>
    <x v="1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d v="2015-07-28T12:07:53"/>
    <b v="0"/>
    <n v="18"/>
    <b v="1"/>
    <n v="1.1000000000000001"/>
    <x v="1"/>
    <s v="plays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d v="2015-06-30T06:24:50"/>
    <b v="0"/>
    <n v="76"/>
    <b v="1"/>
    <n v="1.121"/>
    <x v="1"/>
    <s v="plays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d v="2015-05-30T20:57:18"/>
    <b v="0"/>
    <n v="93"/>
    <b v="1"/>
    <n v="1.26"/>
    <x v="1"/>
    <s v="plays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d v="2015-07-23T20:18:55"/>
    <b v="0"/>
    <n v="69"/>
    <b v="1"/>
    <n v="1.0024444444444445"/>
    <x v="1"/>
    <s v="plays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d v="2016-03-22T11:55:25"/>
    <b v="0"/>
    <n v="21"/>
    <b v="1"/>
    <n v="1.024"/>
    <x v="1"/>
    <s v="plays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d v="2014-04-30T03:21:04"/>
    <b v="0"/>
    <n v="57"/>
    <b v="1"/>
    <n v="1.0820000000000001"/>
    <x v="1"/>
    <s v="plays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d v="2015-01-24T11:55:03"/>
    <b v="0"/>
    <n v="108"/>
    <b v="1"/>
    <n v="1.0026999999999999"/>
    <x v="1"/>
    <s v="plays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d v="2015-02-19T17:51:38"/>
    <b v="0"/>
    <n v="83"/>
    <b v="1"/>
    <n v="1.133"/>
    <x v="1"/>
    <s v="plays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d v="2016-11-19T17:49:21"/>
    <b v="0"/>
    <n v="96"/>
    <b v="1"/>
    <n v="1.2757571428571428"/>
    <x v="1"/>
    <s v="plays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d v="2015-04-09T09:35:15"/>
    <b v="0"/>
    <n v="64"/>
    <b v="1"/>
    <n v="1.0773333333333333"/>
    <x v="1"/>
    <s v="plays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d v="2016-07-08T18:38:29"/>
    <b v="0"/>
    <n v="14"/>
    <b v="1"/>
    <n v="2.42"/>
    <x v="1"/>
    <s v="plays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d v="2015-07-03T11:13:12"/>
    <b v="0"/>
    <n v="169"/>
    <b v="1"/>
    <n v="1.4156666666666666"/>
    <x v="1"/>
    <s v="plays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d v="2015-01-19T15:14:22"/>
    <b v="0"/>
    <n v="33"/>
    <b v="1"/>
    <n v="1.3"/>
    <x v="1"/>
    <s v="plays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d v="2015-09-03T14:21:26"/>
    <b v="0"/>
    <n v="102"/>
    <b v="1"/>
    <n v="1.0603"/>
    <x v="1"/>
    <s v="plays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d v="2015-05-15T12:36:49"/>
    <b v="0"/>
    <n v="104"/>
    <b v="1"/>
    <n v="1.048"/>
    <x v="1"/>
    <s v="plays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d v="2016-02-01T14:39:49"/>
    <b v="0"/>
    <n v="20"/>
    <b v="1"/>
    <n v="1.36"/>
    <x v="1"/>
    <s v="plays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d v="2014-08-24T22:08:55"/>
    <b v="0"/>
    <n v="35"/>
    <b v="1"/>
    <n v="1"/>
    <x v="1"/>
    <s v="plays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d v="2015-02-25T16:24:52"/>
    <b v="0"/>
    <n v="94"/>
    <b v="1"/>
    <n v="1"/>
    <x v="1"/>
    <s v="plays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d v="2015-03-04T00:16:46"/>
    <b v="0"/>
    <n v="14"/>
    <b v="1"/>
    <n v="1.24"/>
    <x v="1"/>
    <s v="plays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d v="2015-05-12T06:29:56"/>
    <b v="0"/>
    <n v="15"/>
    <b v="1"/>
    <n v="1.1692307692307693"/>
    <x v="1"/>
    <s v="plays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d v="2015-11-04T19:01:26"/>
    <b v="0"/>
    <n v="51"/>
    <b v="1"/>
    <n v="1.0333333333333334"/>
    <x v="1"/>
    <s v="plays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d v="2015-06-16T00:50:12"/>
    <b v="0"/>
    <n v="19"/>
    <b v="1"/>
    <n v="1.0774999999999999"/>
    <x v="1"/>
    <s v="plays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d v="2016-05-04T16:24:26"/>
    <b v="0"/>
    <n v="23"/>
    <b v="1"/>
    <n v="1.2024999999999999"/>
    <x v="1"/>
    <s v="plays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d v="2015-09-07T06:21:09"/>
    <b v="0"/>
    <n v="97"/>
    <b v="1"/>
    <n v="1.0037894736842106"/>
    <x v="1"/>
    <s v="plays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d v="2016-05-05T10:25:18"/>
    <b v="0"/>
    <n v="76"/>
    <b v="1"/>
    <n v="1.0651999999999999"/>
    <x v="1"/>
    <s v="plays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d v="2014-04-29T20:09:08"/>
    <b v="0"/>
    <n v="11"/>
    <b v="1"/>
    <n v="1"/>
    <x v="1"/>
    <s v="plays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d v="2015-06-16T19:47:50"/>
    <b v="0"/>
    <n v="52"/>
    <b v="1"/>
    <n v="1.1066666666666667"/>
    <x v="1"/>
    <s v="plays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d v="2014-10-26T17:01:34"/>
    <b v="0"/>
    <n v="95"/>
    <b v="1"/>
    <n v="1.1471959999999999"/>
    <x v="1"/>
    <s v="plays"/>
    <x v="9"/>
  </r>
  <r>
    <n v="2833"/>
    <s v="Star Man Rocket Man"/>
    <s v="A new play about exploring outer space"/>
    <n v="2700"/>
    <n v="2923"/>
    <x v="0"/>
    <s v="US"/>
    <s v="USD"/>
    <n v="1444528800"/>
    <n v="1442804633"/>
    <d v="2015-09-21T03:03:53"/>
    <b v="0"/>
    <n v="35"/>
    <b v="1"/>
    <n v="1.0825925925925926"/>
    <x v="1"/>
    <s v="plays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d v="2015-01-15T23:02:10"/>
    <b v="0"/>
    <n v="21"/>
    <b v="1"/>
    <n v="1.7"/>
    <x v="1"/>
    <s v="plays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d v="2015-11-05T16:53:37"/>
    <b v="0"/>
    <n v="93"/>
    <b v="1"/>
    <n v="1.8709899999999999"/>
    <x v="1"/>
    <s v="plays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d v="2017-01-11T06:16:58"/>
    <b v="0"/>
    <n v="11"/>
    <b v="1"/>
    <n v="1.0777777777777777"/>
    <x v="1"/>
    <s v="plays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d v="2015-10-30T21:48:04"/>
    <b v="0"/>
    <n v="21"/>
    <b v="1"/>
    <n v="1"/>
    <x v="1"/>
    <s v="plays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d v="2014-07-22T14:34:56"/>
    <b v="0"/>
    <n v="54"/>
    <b v="1"/>
    <n v="1.2024999999999999"/>
    <x v="1"/>
    <s v="plays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d v="2014-08-02T05:45:54"/>
    <b v="0"/>
    <n v="31"/>
    <b v="1"/>
    <n v="1.1142857142857143"/>
    <x v="1"/>
    <s v="plays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d v="2015-02-25T00:51:19"/>
    <b v="0"/>
    <n v="132"/>
    <b v="1"/>
    <n v="1.04"/>
    <x v="1"/>
    <s v="plays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d v="2015-10-14T17:44:57"/>
    <b v="0"/>
    <n v="1"/>
    <b v="0"/>
    <n v="0.01"/>
    <x v="1"/>
    <s v="plays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d v="2014-05-25T22:51:35"/>
    <b v="0"/>
    <n v="0"/>
    <b v="0"/>
    <n v="0"/>
    <x v="1"/>
    <s v="plays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d v="2016-05-02T17:42:30"/>
    <b v="0"/>
    <n v="0"/>
    <b v="0"/>
    <n v="0"/>
    <x v="1"/>
    <s v="plays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d v="2016-12-05T13:06:20"/>
    <b v="0"/>
    <n v="1"/>
    <b v="0"/>
    <n v="5.4545454545454543E-2"/>
    <x v="1"/>
    <s v="plays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d v="2015-04-09T00:23:53"/>
    <b v="0"/>
    <n v="39"/>
    <b v="0"/>
    <n v="0.31546666666666667"/>
    <x v="1"/>
    <s v="plays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d v="2015-04-14T16:36:34"/>
    <b v="0"/>
    <n v="0"/>
    <b v="0"/>
    <n v="0"/>
    <x v="1"/>
    <s v="plays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d v="2016-03-24T19:21:05"/>
    <b v="0"/>
    <n v="0"/>
    <b v="0"/>
    <n v="0"/>
    <x v="1"/>
    <s v="plays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d v="2015-04-29T15:34:19"/>
    <b v="0"/>
    <n v="3"/>
    <b v="0"/>
    <n v="2E-3"/>
    <x v="1"/>
    <s v="plays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d v="2016-03-24T10:16:40"/>
    <b v="0"/>
    <n v="1"/>
    <b v="0"/>
    <n v="0.01"/>
    <x v="1"/>
    <s v="plays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d v="2014-08-07T00:10:11"/>
    <b v="0"/>
    <n v="13"/>
    <b v="0"/>
    <n v="3.8875E-2"/>
    <x v="1"/>
    <s v="plays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d v="2016-01-21T00:03:49"/>
    <b v="0"/>
    <n v="0"/>
    <b v="0"/>
    <n v="0"/>
    <x v="1"/>
    <s v="plays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d v="2014-05-22T01:05:03"/>
    <b v="0"/>
    <n v="6"/>
    <b v="0"/>
    <n v="1.9E-2"/>
    <x v="1"/>
    <s v="plays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d v="2014-07-16T04:34:57"/>
    <b v="0"/>
    <n v="0"/>
    <b v="0"/>
    <n v="0"/>
    <x v="1"/>
    <s v="plays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d v="2015-04-17T17:11:59"/>
    <b v="0"/>
    <n v="14"/>
    <b v="0"/>
    <n v="0.41699999999999998"/>
    <x v="1"/>
    <s v="plays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d v="2016-01-01T00:11:11"/>
    <b v="0"/>
    <n v="5"/>
    <b v="0"/>
    <n v="0.5"/>
    <x v="1"/>
    <s v="plays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d v="2015-06-10T00:54:07"/>
    <b v="0"/>
    <n v="6"/>
    <b v="0"/>
    <n v="4.8666666666666664E-2"/>
    <x v="1"/>
    <s v="plays"/>
    <x v="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d v="2016-12-22T22:04:55"/>
    <b v="0"/>
    <n v="15"/>
    <b v="0"/>
    <n v="0.19736842105263158"/>
    <x v="1"/>
    <s v="plays"/>
    <x v="11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d v="2014-11-11T13:04:55"/>
    <b v="0"/>
    <n v="0"/>
    <b v="0"/>
    <n v="0"/>
    <x v="1"/>
    <s v="plays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d v="2015-08-17T08:41:44"/>
    <b v="0"/>
    <n v="1"/>
    <b v="0"/>
    <n v="1.7500000000000002E-2"/>
    <x v="1"/>
    <s v="plays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d v="2016-04-20T19:12:56"/>
    <b v="0"/>
    <n v="9"/>
    <b v="0"/>
    <n v="6.6500000000000004E-2"/>
    <x v="1"/>
    <s v="plays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d v="2015-09-10T14:10:48"/>
    <b v="0"/>
    <n v="3"/>
    <b v="0"/>
    <n v="0.32"/>
    <x v="1"/>
    <s v="plays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d v="2014-05-25T18:57:09"/>
    <b v="0"/>
    <n v="3"/>
    <b v="0"/>
    <n v="4.3307086614173228E-3"/>
    <x v="1"/>
    <s v="plays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d v="2014-07-11T16:12:03"/>
    <b v="0"/>
    <n v="1"/>
    <b v="0"/>
    <n v="4.0000000000000002E-4"/>
    <x v="1"/>
    <s v="plays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d v="2015-06-17T14:43:27"/>
    <b v="0"/>
    <n v="3"/>
    <b v="0"/>
    <n v="1.6E-2"/>
    <x v="1"/>
    <s v="plays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d v="2014-11-07T02:44:19"/>
    <b v="0"/>
    <n v="0"/>
    <b v="0"/>
    <n v="0"/>
    <x v="1"/>
    <s v="plays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d v="2016-09-14T22:55:21"/>
    <b v="0"/>
    <n v="2"/>
    <b v="0"/>
    <n v="8.9999999999999993E-3"/>
    <x v="1"/>
    <s v="plays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d v="2016-06-10T04:41:12"/>
    <b v="0"/>
    <n v="10"/>
    <b v="0"/>
    <n v="0.2016"/>
    <x v="1"/>
    <s v="plays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d v="2016-09-05T19:50:54"/>
    <b v="0"/>
    <n v="60"/>
    <b v="0"/>
    <n v="0.42011733333333334"/>
    <x v="1"/>
    <s v="plays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d v="2016-06-19T14:14:41"/>
    <b v="0"/>
    <n v="5"/>
    <b v="0"/>
    <n v="8.8500000000000002E-3"/>
    <x v="1"/>
    <s v="plays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d v="2014-04-17T04:32:45"/>
    <b v="0"/>
    <n v="9"/>
    <b v="0"/>
    <n v="0.15"/>
    <x v="1"/>
    <s v="plays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d v="2014-12-01T17:43:33"/>
    <b v="0"/>
    <n v="13"/>
    <b v="0"/>
    <n v="4.6699999999999998E-2"/>
    <x v="1"/>
    <s v="plays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d v="2015-04-21T02:47:18"/>
    <b v="0"/>
    <n v="0"/>
    <b v="0"/>
    <n v="0"/>
    <x v="1"/>
    <s v="plays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d v="2014-12-29T19:37:11"/>
    <b v="0"/>
    <n v="8"/>
    <b v="0"/>
    <n v="0.38119999999999998"/>
    <x v="1"/>
    <s v="plays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d v="2016-12-18T20:16:26"/>
    <b v="0"/>
    <n v="3"/>
    <b v="0"/>
    <n v="5.4199999999999998E-2"/>
    <x v="1"/>
    <s v="plays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d v="2016-04-05T03:04:53"/>
    <b v="0"/>
    <n v="3"/>
    <b v="0"/>
    <n v="3.5E-4"/>
    <x v="1"/>
    <s v="plays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d v="2015-06-16T17:51:19"/>
    <b v="0"/>
    <n v="0"/>
    <b v="0"/>
    <n v="0"/>
    <x v="1"/>
    <s v="plays"/>
    <x v="0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d v="2016-10-29T22:55:24"/>
    <b v="0"/>
    <n v="6"/>
    <b v="0"/>
    <n v="0.10833333333333334"/>
    <x v="1"/>
    <s v="plays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d v="2015-05-04T14:46:35"/>
    <b v="0"/>
    <n v="4"/>
    <b v="0"/>
    <n v="2.1000000000000001E-2"/>
    <x v="1"/>
    <s v="plays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d v="2015-12-21T17:24:21"/>
    <b v="0"/>
    <n v="1"/>
    <b v="0"/>
    <n v="2.5892857142857141E-3"/>
    <x v="1"/>
    <s v="plays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d v="2015-07-07T21:44:12"/>
    <b v="0"/>
    <n v="29"/>
    <b v="0"/>
    <n v="0.23333333333333334"/>
    <x v="1"/>
    <s v="plays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d v="2014-10-04T14:20:36"/>
    <b v="0"/>
    <n v="0"/>
    <b v="0"/>
    <n v="0"/>
    <x v="1"/>
    <s v="plays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d v="2016-04-01T14:18:38"/>
    <b v="0"/>
    <n v="4"/>
    <b v="0"/>
    <n v="0.33600000000000002"/>
    <x v="1"/>
    <s v="plays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d v="2016-01-01T21:40:37"/>
    <b v="0"/>
    <n v="5"/>
    <b v="0"/>
    <n v="0.1908"/>
    <x v="1"/>
    <s v="plays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d v="2014-11-05T17:27:15"/>
    <b v="0"/>
    <n v="4"/>
    <b v="0"/>
    <n v="4.1111111111111114E-3"/>
    <x v="1"/>
    <s v="plays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d v="2015-02-12T01:50:01"/>
    <b v="0"/>
    <n v="5"/>
    <b v="0"/>
    <n v="0.32500000000000001"/>
    <x v="1"/>
    <s v="plays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d v="2015-09-14T15:11:24"/>
    <b v="0"/>
    <n v="1"/>
    <b v="0"/>
    <n v="0.05"/>
    <x v="1"/>
    <s v="plays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d v="2014-12-12T10:15:24"/>
    <b v="0"/>
    <n v="1"/>
    <b v="0"/>
    <n v="1.6666666666666668E-3"/>
    <x v="1"/>
    <s v="plays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d v="2014-10-10T12:50:40"/>
    <b v="0"/>
    <n v="0"/>
    <b v="0"/>
    <n v="0"/>
    <x v="1"/>
    <s v="plays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d v="2014-07-30T20:43:05"/>
    <b v="0"/>
    <n v="14"/>
    <b v="0"/>
    <n v="0.38066666666666665"/>
    <x v="1"/>
    <s v="plays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d v="2014-07-11T17:49:52"/>
    <b v="0"/>
    <n v="3"/>
    <b v="0"/>
    <n v="1.0500000000000001E-2"/>
    <x v="1"/>
    <s v="plays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d v="2016-02-15T21:12:08"/>
    <b v="0"/>
    <n v="10"/>
    <b v="0"/>
    <n v="2.7300000000000001E-2"/>
    <x v="1"/>
    <s v="plays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d v="2014-08-18T17:08:24"/>
    <b v="0"/>
    <n v="17"/>
    <b v="0"/>
    <n v="9.0909090909090912E-2"/>
    <x v="1"/>
    <s v="plays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d v="2014-11-10T18:33:15"/>
    <b v="0"/>
    <n v="2"/>
    <b v="0"/>
    <n v="5.0000000000000001E-3"/>
    <x v="1"/>
    <s v="plays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d v="2015-02-02T23:40:15"/>
    <b v="0"/>
    <n v="0"/>
    <b v="0"/>
    <n v="0"/>
    <x v="1"/>
    <s v="plays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d v="2014-06-21T13:19:52"/>
    <b v="0"/>
    <n v="4"/>
    <b v="0"/>
    <n v="4.5999999999999999E-2"/>
    <x v="1"/>
    <s v="plays"/>
    <x v="0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d v="2016-11-27T21:48:41"/>
    <b v="0"/>
    <n v="12"/>
    <b v="0"/>
    <n v="0.20833333333333334"/>
    <x v="1"/>
    <s v="plays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d v="2015-09-11T15:30:58"/>
    <b v="0"/>
    <n v="3"/>
    <b v="0"/>
    <n v="4.583333333333333E-2"/>
    <x v="1"/>
    <s v="plays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d v="2015-10-01T15:57:33"/>
    <b v="0"/>
    <n v="12"/>
    <b v="0"/>
    <n v="4.2133333333333335E-2"/>
    <x v="1"/>
    <s v="plays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d v="2016-05-25T01:52:38"/>
    <b v="0"/>
    <n v="0"/>
    <b v="0"/>
    <n v="0"/>
    <x v="1"/>
    <s v="plays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d v="2014-07-10T05:37:12"/>
    <b v="0"/>
    <n v="7"/>
    <b v="0"/>
    <n v="0.61909090909090914"/>
    <x v="1"/>
    <s v="plays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d v="2014-12-09T21:42:19"/>
    <b v="0"/>
    <n v="2"/>
    <b v="0"/>
    <n v="8.0000000000000002E-3"/>
    <x v="1"/>
    <s v="plays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d v="2015-07-25T10:33:16"/>
    <b v="0"/>
    <n v="1"/>
    <b v="0"/>
    <n v="1.6666666666666666E-4"/>
    <x v="1"/>
    <s v="plays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d v="2015-07-11T04:00:18"/>
    <b v="0"/>
    <n v="4"/>
    <b v="0"/>
    <n v="7.7999999999999996E-3"/>
    <x v="1"/>
    <s v="plays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d v="2014-10-28T23:13:51"/>
    <b v="0"/>
    <n v="4"/>
    <b v="0"/>
    <n v="0.05"/>
    <x v="1"/>
    <s v="plays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d v="2016-08-24T01:21:53"/>
    <b v="0"/>
    <n v="17"/>
    <b v="0"/>
    <n v="0.17771428571428571"/>
    <x v="1"/>
    <s v="plays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d v="2015-07-14T15:34:26"/>
    <b v="0"/>
    <n v="7"/>
    <b v="0"/>
    <n v="9.4166666666666662E-2"/>
    <x v="1"/>
    <s v="plays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d v="2016-03-15T21:03:57"/>
    <b v="0"/>
    <n v="2"/>
    <b v="0"/>
    <n v="8.0000000000000004E-4"/>
    <x v="1"/>
    <s v="plays"/>
    <x v="7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d v="2016-05-09T17:33:39"/>
    <b v="0"/>
    <n v="5"/>
    <b v="0"/>
    <n v="2.75E-2"/>
    <x v="1"/>
    <s v="plays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d v="2014-10-17T06:23:21"/>
    <b v="0"/>
    <n v="1"/>
    <b v="0"/>
    <n v="1.1111111111111112E-4"/>
    <x v="1"/>
    <s v="plays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d v="2015-04-13T20:11:27"/>
    <b v="0"/>
    <n v="1"/>
    <b v="0"/>
    <n v="3.3333333333333335E-5"/>
    <x v="1"/>
    <s v="plays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d v="2015-05-18T18:27:06"/>
    <b v="0"/>
    <n v="14"/>
    <b v="0"/>
    <n v="0.36499999999999999"/>
    <x v="1"/>
    <s v="plays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d v="2015-12-16T03:09:34"/>
    <b v="0"/>
    <n v="26"/>
    <b v="0"/>
    <n v="0.14058171745152354"/>
    <x v="1"/>
    <s v="plays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d v="2014-07-08T22:08:59"/>
    <b v="0"/>
    <n v="2"/>
    <b v="0"/>
    <n v="2.0000000000000001E-4"/>
    <x v="1"/>
    <s v="plays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d v="2015-01-13T21:46:34"/>
    <b v="0"/>
    <n v="1"/>
    <b v="0"/>
    <n v="4.0000000000000003E-5"/>
    <x v="1"/>
    <s v="plays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d v="2016-02-15T09:33:10"/>
    <b v="0"/>
    <n v="3"/>
    <b v="0"/>
    <n v="0.61099999999999999"/>
    <x v="1"/>
    <s v="plays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d v="2014-04-26T11:26:29"/>
    <b v="0"/>
    <n v="7"/>
    <b v="0"/>
    <n v="7.8378378378378383E-2"/>
    <x v="1"/>
    <s v="plays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d v="2015-08-29T05:37:27"/>
    <b v="0"/>
    <n v="9"/>
    <b v="0"/>
    <n v="0.2185"/>
    <x v="1"/>
    <s v="plays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d v="2015-10-01T15:06:47"/>
    <b v="0"/>
    <n v="20"/>
    <b v="0"/>
    <n v="0.27239999999999998"/>
    <x v="1"/>
    <s v="plays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d v="2014-07-06T14:52:09"/>
    <b v="0"/>
    <n v="6"/>
    <b v="0"/>
    <n v="8.5000000000000006E-2"/>
    <x v="1"/>
    <s v="plays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d v="2015-02-23T19:01:10"/>
    <b v="0"/>
    <n v="13"/>
    <b v="0"/>
    <n v="0.26840000000000003"/>
    <x v="1"/>
    <s v="plays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d v="2014-08-26T21:16:44"/>
    <b v="0"/>
    <n v="3"/>
    <b v="1"/>
    <n v="1.29"/>
    <x v="1"/>
    <s v="musical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d v="2015-04-03T20:58:47"/>
    <b v="0"/>
    <n v="6"/>
    <b v="1"/>
    <n v="1"/>
    <x v="1"/>
    <s v="musical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d v="2015-01-09T03:39:39"/>
    <b v="0"/>
    <n v="10"/>
    <b v="1"/>
    <n v="1"/>
    <x v="1"/>
    <s v="musical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d v="2015-04-09T13:21:50"/>
    <b v="0"/>
    <n v="147"/>
    <b v="1"/>
    <n v="1.032"/>
    <x v="1"/>
    <s v="musical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d v="2014-08-12T14:01:08"/>
    <b v="0"/>
    <n v="199"/>
    <b v="1"/>
    <n v="1.0244597777777777"/>
    <x v="1"/>
    <s v="musical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d v="2015-02-09T18:22:59"/>
    <b v="0"/>
    <n v="50"/>
    <b v="1"/>
    <n v="1.25"/>
    <x v="1"/>
    <s v="musical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d v="2014-06-16T16:03:49"/>
    <b v="0"/>
    <n v="21"/>
    <b v="1"/>
    <n v="1.3083333333333333"/>
    <x v="1"/>
    <s v="musical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d v="2016-02-03T23:57:26"/>
    <b v="0"/>
    <n v="24"/>
    <b v="1"/>
    <n v="1"/>
    <x v="1"/>
    <s v="musical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d v="2014-04-25T13:32:38"/>
    <b v="0"/>
    <n v="32"/>
    <b v="1"/>
    <n v="1.02069375"/>
    <x v="1"/>
    <s v="musical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d v="2015-04-07T14:01:04"/>
    <b v="0"/>
    <n v="62"/>
    <b v="1"/>
    <n v="1.0092000000000001"/>
    <x v="1"/>
    <s v="musical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d v="2014-08-21T06:59:23"/>
    <b v="0"/>
    <n v="9"/>
    <b v="1"/>
    <n v="1.06"/>
    <x v="1"/>
    <s v="musical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d v="2015-01-21T03:57:17"/>
    <b v="0"/>
    <n v="38"/>
    <b v="1"/>
    <n v="1.0509677419354839"/>
    <x v="1"/>
    <s v="musical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d v="2016-05-05T22:57:33"/>
    <b v="0"/>
    <n v="54"/>
    <b v="1"/>
    <n v="1.0276000000000001"/>
    <x v="1"/>
    <s v="musical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d v="2014-05-16T15:16:04"/>
    <b v="0"/>
    <n v="37"/>
    <b v="1"/>
    <n v="1.08"/>
    <x v="1"/>
    <s v="musical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d v="2016-07-02T14:00:08"/>
    <b v="0"/>
    <n v="39"/>
    <b v="1"/>
    <n v="1.0088571428571429"/>
    <x v="1"/>
    <s v="musical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d v="2014-09-30T15:37:03"/>
    <b v="0"/>
    <n v="34"/>
    <b v="1"/>
    <n v="1.28"/>
    <x v="1"/>
    <s v="musical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d v="2014-06-13T10:58:33"/>
    <b v="0"/>
    <n v="55"/>
    <b v="1"/>
    <n v="1.3333333333333333"/>
    <x v="1"/>
    <s v="musical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d v="2014-12-31T16:53:34"/>
    <b v="0"/>
    <n v="32"/>
    <b v="1"/>
    <n v="1.0137499999999999"/>
    <x v="1"/>
    <s v="musical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d v="2014-07-25T19:25:12"/>
    <b v="0"/>
    <n v="25"/>
    <b v="1"/>
    <n v="1.0287500000000001"/>
    <x v="1"/>
    <s v="musical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d v="2014-12-09T18:33:38"/>
    <b v="0"/>
    <n v="33"/>
    <b v="1"/>
    <n v="1.0724"/>
    <x v="1"/>
    <s v="musical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d v="2015-01-30T23:02:35"/>
    <b v="0"/>
    <n v="1"/>
    <b v="0"/>
    <n v="4.0000000000000003E-5"/>
    <x v="1"/>
    <s v="spaces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d v="2015-11-26T19:17:39"/>
    <b v="0"/>
    <n v="202"/>
    <b v="0"/>
    <n v="0.20424999999999999"/>
    <x v="1"/>
    <s v="spaces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d v="2015-03-14T03:06:20"/>
    <b v="0"/>
    <n v="0"/>
    <b v="0"/>
    <n v="0"/>
    <x v="1"/>
    <s v="spaces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d v="2015-05-08T21:56:38"/>
    <b v="0"/>
    <n v="1"/>
    <b v="0"/>
    <n v="0.01"/>
    <x v="1"/>
    <s v="spaces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d v="2015-04-24T03:21:00"/>
    <b v="0"/>
    <n v="0"/>
    <b v="0"/>
    <n v="0"/>
    <x v="1"/>
    <s v="spaces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d v="2016-07-16T12:44:52"/>
    <b v="0"/>
    <n v="2"/>
    <b v="0"/>
    <n v="1E-3"/>
    <x v="1"/>
    <s v="spaces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d v="2016-10-06T13:29:27"/>
    <b v="0"/>
    <n v="13"/>
    <b v="0"/>
    <n v="4.2880000000000001E-2"/>
    <x v="1"/>
    <s v="spaces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d v="2015-04-03T15:34:53"/>
    <b v="0"/>
    <n v="9"/>
    <b v="0"/>
    <n v="4.8000000000000001E-5"/>
    <x v="1"/>
    <s v="spaces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d v="2015-10-20T19:45:17"/>
    <b v="0"/>
    <n v="2"/>
    <b v="0"/>
    <n v="2.5000000000000001E-2"/>
    <x v="1"/>
    <s v="spaces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d v="2015-12-24T08:45:52"/>
    <b v="0"/>
    <n v="0"/>
    <b v="0"/>
    <n v="0"/>
    <x v="1"/>
    <s v="spaces"/>
    <x v="11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d v="2014-08-21T19:16:13"/>
    <b v="0"/>
    <n v="58"/>
    <b v="0"/>
    <n v="2.1919999999999999E-2"/>
    <x v="1"/>
    <s v="spaces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d v="2016-09-15T16:33:59"/>
    <b v="0"/>
    <n v="8"/>
    <b v="0"/>
    <n v="8.0250000000000002E-2"/>
    <x v="1"/>
    <s v="spaces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d v="2015-09-08T19:00:21"/>
    <b v="0"/>
    <n v="3"/>
    <b v="0"/>
    <n v="1.5125E-3"/>
    <x v="1"/>
    <s v="spaces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d v="2017-02-24T14:00:03"/>
    <b v="0"/>
    <n v="0"/>
    <b v="0"/>
    <n v="0"/>
    <x v="1"/>
    <s v="spaces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d v="2015-05-17T17:47:29"/>
    <b v="0"/>
    <n v="11"/>
    <b v="0"/>
    <n v="0.59583333333333333"/>
    <x v="1"/>
    <s v="spaces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d v="2016-04-04T23:00:50"/>
    <b v="0"/>
    <n v="20"/>
    <b v="0"/>
    <n v="0.16734177215189874"/>
    <x v="1"/>
    <s v="spaces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d v="2015-01-27T00:16:12"/>
    <b v="0"/>
    <n v="3"/>
    <b v="0"/>
    <n v="1.8666666666666668E-2"/>
    <x v="1"/>
    <s v="spaces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d v="2016-03-09T18:41:57"/>
    <b v="0"/>
    <n v="0"/>
    <b v="0"/>
    <n v="0"/>
    <x v="1"/>
    <s v="spaces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d v="2016-05-08T00:12:05"/>
    <b v="0"/>
    <n v="0"/>
    <b v="0"/>
    <n v="0"/>
    <x v="1"/>
    <s v="spaces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d v="2014-08-12T18:10:23"/>
    <b v="0"/>
    <n v="0"/>
    <b v="0"/>
    <n v="0"/>
    <x v="1"/>
    <s v="spaces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d v="2015-02-26T05:05:59"/>
    <b v="0"/>
    <n v="108"/>
    <b v="1"/>
    <n v="1.0962000000000001"/>
    <x v="1"/>
    <s v="plays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d v="2015-02-01T05:51:46"/>
    <b v="0"/>
    <n v="20"/>
    <b v="1"/>
    <n v="1.218"/>
    <x v="1"/>
    <s v="plays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d v="2015-06-02T11:17:04"/>
    <b v="0"/>
    <n v="98"/>
    <b v="1"/>
    <n v="1.0685"/>
    <x v="1"/>
    <s v="plays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d v="2014-07-07T21:50:19"/>
    <b v="0"/>
    <n v="196"/>
    <b v="1"/>
    <n v="1.0071379999999999"/>
    <x v="1"/>
    <s v="plays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d v="2015-06-07T17:30:33"/>
    <b v="0"/>
    <n v="39"/>
    <b v="1"/>
    <n v="1.0900000000000001"/>
    <x v="1"/>
    <s v="plays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d v="2015-08-17T17:43:32"/>
    <b v="0"/>
    <n v="128"/>
    <b v="1"/>
    <n v="1.1363000000000001"/>
    <x v="1"/>
    <s v="plays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d v="2015-02-07T04:44:52"/>
    <b v="0"/>
    <n v="71"/>
    <b v="1"/>
    <n v="1.1392"/>
    <x v="1"/>
    <s v="plays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d v="2016-08-03T12:34:20"/>
    <b v="0"/>
    <n v="47"/>
    <b v="1"/>
    <n v="1.06"/>
    <x v="1"/>
    <s v="plays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d v="2015-04-03T18:52:33"/>
    <b v="0"/>
    <n v="17"/>
    <b v="1"/>
    <n v="1.625"/>
    <x v="1"/>
    <s v="plays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d v="2014-06-18T16:04:11"/>
    <b v="0"/>
    <n v="91"/>
    <b v="1"/>
    <n v="1.06"/>
    <x v="1"/>
    <s v="plays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d v="2014-08-01T15:47:58"/>
    <b v="0"/>
    <n v="43"/>
    <b v="1"/>
    <n v="1.0015624999999999"/>
    <x v="1"/>
    <s v="plays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d v="2016-11-20T02:38:40"/>
    <b v="0"/>
    <n v="17"/>
    <b v="1"/>
    <n v="1.0535000000000001"/>
    <x v="1"/>
    <s v="plays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d v="2015-12-03T19:38:28"/>
    <b v="0"/>
    <n v="33"/>
    <b v="1"/>
    <n v="1.748"/>
    <x v="1"/>
    <s v="plays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d v="2014-08-29T01:27:51"/>
    <b v="0"/>
    <n v="87"/>
    <b v="1"/>
    <n v="1.02"/>
    <x v="1"/>
    <s v="plays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d v="2014-10-29T16:24:46"/>
    <b v="0"/>
    <n v="113"/>
    <b v="1"/>
    <n v="1.00125"/>
    <x v="1"/>
    <s v="plays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d v="2016-02-25T17:32:10"/>
    <b v="0"/>
    <n v="14"/>
    <b v="1"/>
    <n v="1.7142857142857142"/>
    <x v="1"/>
    <s v="plays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d v="2015-01-22T21:08:54"/>
    <b v="0"/>
    <n v="30"/>
    <b v="1"/>
    <n v="1.1356666666666666"/>
    <x v="1"/>
    <s v="plays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d v="2014-10-10T15:22:27"/>
    <b v="0"/>
    <n v="16"/>
    <b v="1"/>
    <n v="1.2946666666666666"/>
    <x v="1"/>
    <s v="plays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d v="2014-12-20T19:47:03"/>
    <b v="0"/>
    <n v="46"/>
    <b v="1"/>
    <n v="1.014"/>
    <x v="1"/>
    <s v="plays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d v="2015-08-03T21:58:50"/>
    <b v="0"/>
    <n v="24"/>
    <b v="1"/>
    <n v="1.0916666666666666"/>
    <x v="1"/>
    <s v="plays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d v="2015-08-09T13:25:56"/>
    <b v="1"/>
    <n v="97"/>
    <b v="1"/>
    <n v="1.28925"/>
    <x v="1"/>
    <s v="spaces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d v="2016-01-12T16:29:03"/>
    <b v="1"/>
    <n v="59"/>
    <b v="1"/>
    <n v="1.0206"/>
    <x v="1"/>
    <s v="spaces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d v="2014-09-12T15:10:36"/>
    <b v="1"/>
    <n v="1095"/>
    <b v="1"/>
    <n v="1.465395775862069"/>
    <x v="1"/>
    <s v="spaces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d v="2016-07-25T06:41:21"/>
    <b v="1"/>
    <n v="218"/>
    <b v="1"/>
    <n v="1.00352"/>
    <x v="1"/>
    <s v="spaces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d v="2016-10-11T23:22:08"/>
    <b v="0"/>
    <n v="111"/>
    <b v="1"/>
    <n v="1.2164999999999999"/>
    <x v="1"/>
    <s v="spaces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d v="2016-03-02T12:00:06"/>
    <b v="0"/>
    <n v="56"/>
    <b v="1"/>
    <n v="1.0549999999999999"/>
    <x v="1"/>
    <s v="spaces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d v="2016-09-14T07:22:31"/>
    <b v="0"/>
    <n v="265"/>
    <b v="1"/>
    <n v="1.1040080000000001"/>
    <x v="1"/>
    <s v="spaces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d v="2016-05-21T08:41:21"/>
    <b v="0"/>
    <n v="28"/>
    <b v="1"/>
    <n v="1"/>
    <x v="1"/>
    <s v="spaces"/>
    <x v="5"/>
  </r>
  <r>
    <n v="2989"/>
    <s v="Let's Light Up The Gem!"/>
    <s v="Bring the movies back to Bethel, Maine."/>
    <n v="20000"/>
    <n v="35307"/>
    <x v="0"/>
    <s v="US"/>
    <s v="USD"/>
    <n v="1450673940"/>
    <n v="1448756962"/>
    <d v="2015-11-29T00:29:22"/>
    <b v="0"/>
    <n v="364"/>
    <b v="1"/>
    <n v="1.76535"/>
    <x v="1"/>
    <s v="spaces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d v="2015-12-03T13:47:00"/>
    <b v="0"/>
    <n v="27"/>
    <b v="1"/>
    <n v="1"/>
    <x v="1"/>
    <s v="spaces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d v="2017-01-05T20:05:30"/>
    <b v="0"/>
    <n v="93"/>
    <b v="1"/>
    <n v="1.0329411764705883"/>
    <x v="1"/>
    <s v="spaces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d v="2016-09-09T18:25:10"/>
    <b v="0"/>
    <n v="64"/>
    <b v="1"/>
    <n v="1.0449999999999999"/>
    <x v="1"/>
    <s v="spaces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d v="2016-01-21T20:07:47"/>
    <b v="0"/>
    <n v="22"/>
    <b v="1"/>
    <n v="1.0029999999999999"/>
    <x v="1"/>
    <s v="spaces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d v="2014-09-03T11:29:32"/>
    <b v="0"/>
    <n v="59"/>
    <b v="1"/>
    <n v="4.577466666666667"/>
    <x v="1"/>
    <s v="spaces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d v="2016-12-20T15:57:51"/>
    <b v="0"/>
    <n v="249"/>
    <b v="1"/>
    <n v="1.0496000000000001"/>
    <x v="1"/>
    <s v="spaces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d v="2015-03-27T21:54:00"/>
    <b v="0"/>
    <n v="392"/>
    <b v="1"/>
    <n v="1.7194285714285715"/>
    <x v="1"/>
    <s v="spaces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d v="2017-02-09T17:36:33"/>
    <b v="0"/>
    <n v="115"/>
    <b v="1"/>
    <n v="1.0373000000000001"/>
    <x v="1"/>
    <s v="spaces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d v="2014-05-19T04:38:49"/>
    <b v="0"/>
    <n v="433"/>
    <b v="1"/>
    <n v="1.0302899999999999"/>
    <x v="1"/>
    <s v="spaces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d v="2017-02-14T17:46:00"/>
    <b v="0"/>
    <n v="20"/>
    <b v="1"/>
    <n v="1.1888888888888889"/>
    <x v="1"/>
    <s v="spaces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d v="2017-01-17T19:51:10"/>
    <b v="0"/>
    <n v="8"/>
    <b v="1"/>
    <n v="1"/>
    <x v="1"/>
    <s v="spaces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d v="2016-06-13T21:29:42"/>
    <b v="0"/>
    <n v="175"/>
    <b v="1"/>
    <n v="3.1869988910451896"/>
    <x v="1"/>
    <s v="spaces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d v="2012-11-26T20:04:12"/>
    <b v="0"/>
    <n v="104"/>
    <b v="1"/>
    <n v="1.0850614285714286"/>
    <x v="1"/>
    <s v="spaces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d v="2016-01-29T20:22:56"/>
    <b v="0"/>
    <n v="17"/>
    <b v="1"/>
    <n v="1.0116666666666667"/>
    <x v="1"/>
    <s v="spaces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d v="2014-10-16T21:08:44"/>
    <b v="0"/>
    <n v="277"/>
    <b v="1"/>
    <n v="1.12815"/>
    <x v="1"/>
    <s v="spaces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d v="2014-09-06T16:11:45"/>
    <b v="0"/>
    <n v="118"/>
    <b v="1"/>
    <n v="1.2049622641509434"/>
    <x v="1"/>
    <s v="spaces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d v="2014-11-14T18:09:51"/>
    <b v="0"/>
    <n v="97"/>
    <b v="1"/>
    <n v="1.0774999999999999"/>
    <x v="1"/>
    <s v="spaces"/>
    <x v="4"/>
  </r>
  <r>
    <n v="3007"/>
    <s v="Bethlem"/>
    <s v="Consuite for 2015 CoreCon.  An adventure into insanity."/>
    <n v="600"/>
    <n v="1080"/>
    <x v="0"/>
    <s v="US"/>
    <s v="USD"/>
    <n v="1429938683"/>
    <n v="1428124283"/>
    <d v="2015-04-04T05:11:23"/>
    <b v="0"/>
    <n v="20"/>
    <b v="1"/>
    <n v="1.8"/>
    <x v="1"/>
    <s v="spaces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d v="2015-12-22T05:05:19"/>
    <b v="0"/>
    <n v="26"/>
    <b v="1"/>
    <n v="1.0116666666666667"/>
    <x v="1"/>
    <s v="spaces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d v="2014-10-27T13:40:40"/>
    <b v="0"/>
    <n v="128"/>
    <b v="1"/>
    <n v="1.19756"/>
    <x v="1"/>
    <s v="spaces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d v="2014-12-23T19:58:39"/>
    <b v="0"/>
    <n v="15"/>
    <b v="1"/>
    <n v="1.58"/>
    <x v="1"/>
    <s v="spaces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d v="2015-11-26T11:15:16"/>
    <b v="0"/>
    <n v="25"/>
    <b v="1"/>
    <n v="1.2366666666666666"/>
    <x v="1"/>
    <s v="spaces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d v="2015-01-20T16:52:10"/>
    <b v="0"/>
    <n v="55"/>
    <b v="1"/>
    <n v="1.1712499999999999"/>
    <x v="1"/>
    <s v="spaces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d v="2015-05-22T20:04:09"/>
    <b v="0"/>
    <n v="107"/>
    <b v="1"/>
    <n v="1.5696000000000001"/>
    <x v="1"/>
    <s v="spaces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d v="2014-10-08T02:58:00"/>
    <b v="0"/>
    <n v="557"/>
    <b v="1"/>
    <n v="1.13104"/>
    <x v="1"/>
    <s v="spaces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d v="2014-05-26T17:27:18"/>
    <b v="0"/>
    <n v="40"/>
    <b v="1"/>
    <n v="1.0317647058823529"/>
    <x v="1"/>
    <s v="spaces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d v="2014-05-19T13:09:12"/>
    <b v="0"/>
    <n v="36"/>
    <b v="1"/>
    <n v="1.0261176470588236"/>
    <x v="1"/>
    <s v="spaces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d v="2014-07-21T20:24:03"/>
    <b v="0"/>
    <n v="159"/>
    <b v="1"/>
    <n v="1.0584090909090909"/>
    <x v="1"/>
    <s v="spaces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d v="2015-06-08T07:09:36"/>
    <b v="0"/>
    <n v="41"/>
    <b v="1"/>
    <n v="1.0071428571428571"/>
    <x v="1"/>
    <s v="spaces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d v="2014-04-29T20:00:20"/>
    <b v="0"/>
    <n v="226"/>
    <b v="1"/>
    <n v="1.2123333333333333"/>
    <x v="1"/>
    <s v="spaces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d v="2015-06-15T20:18:53"/>
    <b v="0"/>
    <n v="30"/>
    <b v="1"/>
    <n v="1.0057142857142858"/>
    <x v="1"/>
    <s v="spaces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d v="2016-10-17T14:51:09"/>
    <b v="0"/>
    <n v="103"/>
    <b v="1"/>
    <n v="1.1602222222222223"/>
    <x v="1"/>
    <s v="spaces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d v="2016-07-13T22:53:29"/>
    <b v="0"/>
    <n v="62"/>
    <b v="1"/>
    <n v="1.0087999999999999"/>
    <x v="1"/>
    <s v="spaces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d v="2015-04-27T16:13:06"/>
    <b v="0"/>
    <n v="6"/>
    <b v="1"/>
    <n v="1.03"/>
    <x v="1"/>
    <s v="spaces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d v="2012-09-06T23:51:15"/>
    <b v="0"/>
    <n v="182"/>
    <b v="1"/>
    <n v="2.4641999999999999"/>
    <x v="1"/>
    <s v="spaces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d v="2014-05-02T12:13:33"/>
    <b v="0"/>
    <n v="145"/>
    <b v="1"/>
    <n v="3.0219999999999998"/>
    <x v="1"/>
    <s v="spaces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d v="2017-02-17T11:01:32"/>
    <b v="0"/>
    <n v="25"/>
    <b v="1"/>
    <n v="1.4333333333333333"/>
    <x v="1"/>
    <s v="spaces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d v="2015-02-18T16:54:11"/>
    <b v="0"/>
    <n v="320"/>
    <b v="1"/>
    <n v="1.3144"/>
    <x v="1"/>
    <s v="spaces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d v="2016-07-16T06:20:25"/>
    <b v="0"/>
    <n v="99"/>
    <b v="1"/>
    <n v="1.6801999999999999"/>
    <x v="1"/>
    <s v="spaces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d v="2014-10-20T17:00:47"/>
    <b v="0"/>
    <n v="348"/>
    <b v="1"/>
    <n v="1.0967666666666667"/>
    <x v="1"/>
    <s v="spaces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d v="2015-08-17T17:56:11"/>
    <b v="0"/>
    <n v="41"/>
    <b v="1"/>
    <n v="1.0668571428571429"/>
    <x v="1"/>
    <s v="spaces"/>
    <x v="10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d v="2016-08-15T21:10:47"/>
    <b v="0"/>
    <n v="29"/>
    <b v="1"/>
    <n v="1"/>
    <x v="1"/>
    <s v="spaces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d v="2015-08-12T01:04:19"/>
    <b v="0"/>
    <n v="25"/>
    <b v="1"/>
    <n v="1.272"/>
    <x v="1"/>
    <s v="spaces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d v="2016-07-19T02:38:45"/>
    <b v="0"/>
    <n v="23"/>
    <b v="1"/>
    <n v="1.4653333333333334"/>
    <x v="1"/>
    <s v="spaces"/>
    <x v="3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d v="2016-10-01T12:50:55"/>
    <b v="0"/>
    <n v="1260"/>
    <b v="1"/>
    <n v="1.1253599999999999"/>
    <x v="1"/>
    <s v="spaces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d v="2013-04-04T13:26:49"/>
    <b v="0"/>
    <n v="307"/>
    <b v="1"/>
    <n v="1.0878684000000001"/>
    <x v="1"/>
    <s v="spaces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d v="2013-07-11T18:50:44"/>
    <b v="0"/>
    <n v="329"/>
    <b v="1"/>
    <n v="1.26732"/>
    <x v="1"/>
    <s v="spaces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d v="2010-07-19T21:26:13"/>
    <b v="0"/>
    <n v="32"/>
    <b v="1"/>
    <n v="2.1320000000000001"/>
    <x v="1"/>
    <s v="spaces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d v="2016-01-04T06:03:17"/>
    <b v="0"/>
    <n v="27"/>
    <b v="1"/>
    <n v="1.0049999999999999"/>
    <x v="1"/>
    <s v="spaces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d v="2013-12-02T19:03:58"/>
    <b v="0"/>
    <n v="236"/>
    <b v="1"/>
    <n v="1.0871389999999999"/>
    <x v="1"/>
    <s v="spaces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d v="2015-06-22T19:00:21"/>
    <b v="0"/>
    <n v="42"/>
    <b v="1"/>
    <n v="1.075"/>
    <x v="1"/>
    <s v="spaces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d v="2015-12-21T20:50:48"/>
    <b v="0"/>
    <n v="95"/>
    <b v="1"/>
    <n v="1.1048192771084338"/>
    <x v="1"/>
    <s v="spaces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d v="2015-09-06T16:30:47"/>
    <b v="0"/>
    <n v="37"/>
    <b v="1"/>
    <n v="1.28"/>
    <x v="1"/>
    <s v="spaces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d v="2015-03-20T01:41:39"/>
    <b v="0"/>
    <n v="128"/>
    <b v="1"/>
    <n v="1.1000666666666667"/>
    <x v="1"/>
    <s v="spaces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d v="2016-01-18T17:26:38"/>
    <b v="0"/>
    <n v="156"/>
    <b v="1"/>
    <n v="1.0934166666666667"/>
    <x v="1"/>
    <s v="spaces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d v="2014-07-23T03:44:15"/>
    <b v="0"/>
    <n v="64"/>
    <b v="1"/>
    <n v="1.3270650000000002"/>
    <x v="1"/>
    <s v="spaces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d v="2014-08-11T19:16:26"/>
    <b v="0"/>
    <n v="58"/>
    <b v="1"/>
    <n v="1.9084810126582279"/>
    <x v="1"/>
    <s v="spaces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d v="2016-03-14T23:44:14"/>
    <b v="0"/>
    <n v="20"/>
    <b v="1"/>
    <n v="1.49"/>
    <x v="1"/>
    <s v="spaces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d v="2014-12-02T21:37:42"/>
    <b v="0"/>
    <n v="47"/>
    <b v="1"/>
    <n v="1.6639999999999999"/>
    <x v="1"/>
    <s v="spaces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d v="2015-05-15T00:20:55"/>
    <b v="0"/>
    <n v="54"/>
    <b v="1"/>
    <n v="1.0666666666666667"/>
    <x v="1"/>
    <s v="spaces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d v="2016-04-05T04:02:40"/>
    <b v="0"/>
    <n v="9"/>
    <b v="1"/>
    <n v="1.06"/>
    <x v="1"/>
    <s v="spaces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d v="2017-01-09T09:59:05"/>
    <b v="1"/>
    <n v="35"/>
    <b v="0"/>
    <n v="0.23628571428571429"/>
    <x v="1"/>
    <s v="spaces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d v="2015-04-28T16:04:54"/>
    <b v="0"/>
    <n v="2"/>
    <b v="0"/>
    <n v="1.5E-3"/>
    <x v="1"/>
    <s v="spaces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d v="2014-08-11T18:16:53"/>
    <b v="0"/>
    <n v="3"/>
    <b v="0"/>
    <n v="4.0000000000000001E-3"/>
    <x v="1"/>
    <s v="spaces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d v="2015-01-23T19:59:14"/>
    <b v="0"/>
    <n v="0"/>
    <b v="0"/>
    <n v="0"/>
    <x v="1"/>
    <s v="spaces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d v="2014-11-10T22:59:50"/>
    <b v="0"/>
    <n v="1"/>
    <b v="0"/>
    <n v="5.0000000000000002E-5"/>
    <x v="1"/>
    <s v="spaces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d v="2014-07-31T15:16:24"/>
    <b v="0"/>
    <n v="0"/>
    <b v="0"/>
    <n v="0"/>
    <x v="1"/>
    <s v="spaces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d v="2016-03-04T15:36:51"/>
    <b v="0"/>
    <n v="0"/>
    <b v="0"/>
    <n v="0"/>
    <x v="1"/>
    <s v="spaces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d v="2016-03-31T08:59:00"/>
    <b v="0"/>
    <n v="3"/>
    <b v="0"/>
    <n v="1.6666666666666666E-4"/>
    <x v="1"/>
    <s v="spaces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d v="2014-07-09T22:27:26"/>
    <b v="0"/>
    <n v="11"/>
    <b v="0"/>
    <n v="3.0066666666666665E-2"/>
    <x v="1"/>
    <s v="spaces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d v="2015-08-29T06:35:34"/>
    <b v="0"/>
    <n v="6"/>
    <b v="0"/>
    <n v="1.5227272727272728E-3"/>
    <x v="1"/>
    <s v="spaces"/>
    <x v="10"/>
  </r>
  <r>
    <n v="3061"/>
    <s v="Help Save Parkway Cinemas!"/>
    <s v="Save a historic Local theater."/>
    <n v="1000000"/>
    <n v="0"/>
    <x v="2"/>
    <s v="US"/>
    <s v="USD"/>
    <n v="1407955748"/>
    <n v="1405363748"/>
    <d v="2014-07-14T18:49:08"/>
    <b v="0"/>
    <n v="0"/>
    <b v="0"/>
    <n v="0"/>
    <x v="1"/>
    <s v="spaces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d v="2015-09-01T12:51:32"/>
    <b v="0"/>
    <n v="67"/>
    <b v="0"/>
    <n v="0.66839999999999999"/>
    <x v="1"/>
    <s v="spaces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d v="2016-09-17T22:08:58"/>
    <b v="0"/>
    <n v="23"/>
    <b v="0"/>
    <n v="0.19566666666666666"/>
    <x v="1"/>
    <s v="spaces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d v="2015-10-22T03:07:26"/>
    <b v="0"/>
    <n v="72"/>
    <b v="0"/>
    <n v="0.11294666666666667"/>
    <x v="1"/>
    <s v="spaces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d v="2014-07-05T01:19:32"/>
    <b v="0"/>
    <n v="2"/>
    <b v="0"/>
    <n v="4.0000000000000002E-4"/>
    <x v="1"/>
    <s v="spaces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d v="2016-06-10T05:28:57"/>
    <b v="0"/>
    <n v="15"/>
    <b v="0"/>
    <n v="0.11985714285714286"/>
    <x v="1"/>
    <s v="spaces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d v="2015-08-10T22:31:19"/>
    <b v="0"/>
    <n v="1"/>
    <b v="0"/>
    <n v="2.5000000000000001E-2"/>
    <x v="1"/>
    <s v="spaces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d v="2015-09-16T16:35:52"/>
    <b v="0"/>
    <n v="2"/>
    <b v="0"/>
    <n v="6.9999999999999999E-4"/>
    <x v="1"/>
    <s v="spaces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d v="2014-11-14T20:00:34"/>
    <b v="0"/>
    <n v="7"/>
    <b v="0"/>
    <n v="0.14099999999999999"/>
    <x v="1"/>
    <s v="spaces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d v="2016-11-16T17:36:09"/>
    <b v="0"/>
    <n v="16"/>
    <b v="0"/>
    <n v="3.3399999999999999E-2"/>
    <x v="1"/>
    <s v="spaces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d v="2015-04-03T17:34:41"/>
    <b v="0"/>
    <n v="117"/>
    <b v="0"/>
    <n v="0.59775"/>
    <x v="1"/>
    <s v="spaces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d v="2016-10-15T16:34:22"/>
    <b v="0"/>
    <n v="2"/>
    <b v="0"/>
    <n v="1.6666666666666666E-4"/>
    <x v="1"/>
    <s v="spaces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d v="2015-04-17T16:25:00"/>
    <b v="0"/>
    <n v="7"/>
    <b v="0"/>
    <n v="2.3035714285714285E-4"/>
    <x v="1"/>
    <s v="spaces"/>
    <x v="6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d v="2016-02-09T13:42:39"/>
    <b v="0"/>
    <n v="3"/>
    <b v="0"/>
    <n v="8.8000000000000003E-4"/>
    <x v="1"/>
    <s v="spaces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d v="2016-06-30T02:27:20"/>
    <b v="0"/>
    <n v="20"/>
    <b v="0"/>
    <n v="8.6400000000000005E-2"/>
    <x v="1"/>
    <s v="spaces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d v="2015-08-10T15:38:43"/>
    <b v="0"/>
    <n v="50"/>
    <b v="0"/>
    <n v="0.15060000000000001"/>
    <x v="1"/>
    <s v="spaces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d v="2017-01-31T22:57:58"/>
    <b v="0"/>
    <n v="2"/>
    <b v="0"/>
    <n v="4.7727272727272731E-3"/>
    <x v="1"/>
    <s v="spaces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d v="2015-01-27T03:19:55"/>
    <b v="0"/>
    <n v="3"/>
    <b v="0"/>
    <n v="1.1833333333333333E-3"/>
    <x v="1"/>
    <s v="spaces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d v="2015-02-20T17:07:15"/>
    <b v="0"/>
    <n v="27"/>
    <b v="0"/>
    <n v="8.4173998587352451E-3"/>
    <x v="1"/>
    <s v="spaces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d v="2014-10-28T00:40:44"/>
    <b v="0"/>
    <n v="7"/>
    <b v="0"/>
    <n v="1.8799999999999999E-4"/>
    <x v="1"/>
    <s v="spaces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d v="2015-08-21T04:21:31"/>
    <b v="0"/>
    <n v="5"/>
    <b v="0"/>
    <n v="2.1029999999999998E-3"/>
    <x v="1"/>
    <s v="spaces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d v="2015-10-16T22:09:06"/>
    <b v="0"/>
    <n v="0"/>
    <b v="0"/>
    <n v="0"/>
    <x v="1"/>
    <s v="spaces"/>
    <x v="9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d v="2014-08-02T13:31:18"/>
    <b v="0"/>
    <n v="3"/>
    <b v="0"/>
    <n v="2.8E-3"/>
    <x v="1"/>
    <s v="spaces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d v="2015-04-06T17:22:11"/>
    <b v="0"/>
    <n v="6"/>
    <b v="0"/>
    <n v="0.11579206701157921"/>
    <x v="1"/>
    <s v="spaces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d v="2015-08-30T21:12:39"/>
    <b v="0"/>
    <n v="9"/>
    <b v="0"/>
    <n v="2.4400000000000002E-2"/>
    <x v="1"/>
    <s v="spaces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d v="2015-06-18T16:05:59"/>
    <b v="0"/>
    <n v="3"/>
    <b v="0"/>
    <n v="2.5000000000000001E-3"/>
    <x v="1"/>
    <s v="spaces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d v="2016-10-22T03:36:30"/>
    <b v="0"/>
    <n v="2"/>
    <b v="0"/>
    <n v="6.2500000000000003E-3"/>
    <x v="1"/>
    <s v="spaces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d v="2014-12-08T13:44:07"/>
    <b v="0"/>
    <n v="3"/>
    <b v="0"/>
    <n v="1.9384615384615384E-3"/>
    <x v="1"/>
    <s v="spaces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d v="2016-06-07T13:01:23"/>
    <b v="0"/>
    <n v="45"/>
    <b v="0"/>
    <n v="0.23416000000000001"/>
    <x v="1"/>
    <s v="spaces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d v="2015-03-02T19:39:05"/>
    <b v="0"/>
    <n v="9"/>
    <b v="0"/>
    <n v="5.080888888888889E-2"/>
    <x v="1"/>
    <s v="spaces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d v="2016-07-15T22:45:43"/>
    <b v="0"/>
    <n v="9"/>
    <b v="0"/>
    <n v="0.15920000000000001"/>
    <x v="1"/>
    <s v="spaces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d v="2015-09-08T14:51:52"/>
    <b v="0"/>
    <n v="21"/>
    <b v="0"/>
    <n v="1.1831900000000001E-2"/>
    <x v="1"/>
    <s v="spaces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d v="2014-05-01T21:49:01"/>
    <b v="0"/>
    <n v="17"/>
    <b v="0"/>
    <n v="0.22750000000000001"/>
    <x v="1"/>
    <s v="spaces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d v="2015-07-22T19:05:56"/>
    <b v="0"/>
    <n v="1"/>
    <b v="0"/>
    <n v="2.5000000000000001E-4"/>
    <x v="1"/>
    <s v="spaces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d v="2016-06-02T00:36:20"/>
    <b v="0"/>
    <n v="1"/>
    <b v="0"/>
    <n v="3.351206434316354E-3"/>
    <x v="1"/>
    <s v="spaces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d v="2015-04-20T19:48:46"/>
    <b v="0"/>
    <n v="14"/>
    <b v="0"/>
    <n v="3.9750000000000001E-2"/>
    <x v="1"/>
    <s v="spaces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d v="2016-09-16T12:05:01"/>
    <b v="0"/>
    <n v="42"/>
    <b v="0"/>
    <n v="0.17150000000000001"/>
    <x v="1"/>
    <s v="spaces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d v="2015-12-21T19:00:49"/>
    <b v="0"/>
    <n v="27"/>
    <b v="0"/>
    <n v="3.608004104669061E-2"/>
    <x v="1"/>
    <s v="spaces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d v="2016-01-13T04:33:11"/>
    <b v="0"/>
    <n v="5"/>
    <b v="0"/>
    <n v="0.13900000000000001"/>
    <x v="1"/>
    <s v="spaces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d v="2014-09-20T14:56:15"/>
    <b v="0"/>
    <n v="13"/>
    <b v="0"/>
    <n v="0.15225"/>
    <x v="1"/>
    <s v="spaces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d v="2015-06-16T09:12:17"/>
    <b v="0"/>
    <n v="12"/>
    <b v="0"/>
    <n v="0.12"/>
    <x v="1"/>
    <s v="spaces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d v="2016-07-04T08:10:18"/>
    <b v="0"/>
    <n v="90"/>
    <b v="0"/>
    <n v="0.391125"/>
    <x v="1"/>
    <s v="spaces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d v="2015-04-13T03:45:06"/>
    <b v="0"/>
    <n v="2"/>
    <b v="0"/>
    <n v="2.6829268292682929E-3"/>
    <x v="1"/>
    <s v="spaces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d v="2015-01-02T21:48:31"/>
    <b v="0"/>
    <n v="5"/>
    <b v="0"/>
    <n v="0.29625000000000001"/>
    <x v="1"/>
    <s v="spaces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d v="2014-08-25T17:15:16"/>
    <b v="0"/>
    <n v="31"/>
    <b v="0"/>
    <n v="0.4236099230111206"/>
    <x v="1"/>
    <s v="spaces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d v="2015-08-25T10:17:56"/>
    <b v="0"/>
    <n v="4"/>
    <b v="0"/>
    <n v="4.1000000000000002E-2"/>
    <x v="1"/>
    <s v="spaces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d v="2015-05-04T19:32:31"/>
    <b v="0"/>
    <n v="29"/>
    <b v="0"/>
    <n v="0.197625"/>
    <x v="1"/>
    <s v="spaces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d v="2015-02-27T16:19:54"/>
    <b v="0"/>
    <n v="2"/>
    <b v="0"/>
    <n v="5.1999999999999995E-4"/>
    <x v="1"/>
    <s v="spaces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d v="2014-07-24T03:00:10"/>
    <b v="0"/>
    <n v="114"/>
    <b v="0"/>
    <n v="0.25030188679245285"/>
    <x v="1"/>
    <s v="spaces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d v="2017-01-10T00:45:19"/>
    <b v="0"/>
    <n v="1"/>
    <b v="0"/>
    <n v="4.0000000000000002E-4"/>
    <x v="1"/>
    <s v="spaces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d v="2014-09-03T14:17:00"/>
    <b v="0"/>
    <n v="76"/>
    <b v="0"/>
    <n v="0.26640000000000003"/>
    <x v="1"/>
    <s v="spaces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d v="2016-09-02T02:55:34"/>
    <b v="0"/>
    <n v="9"/>
    <b v="0"/>
    <n v="4.7363636363636365E-2"/>
    <x v="1"/>
    <s v="spaces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d v="2015-03-18T17:33:02"/>
    <b v="0"/>
    <n v="37"/>
    <b v="0"/>
    <n v="4.2435339894712751E-2"/>
    <x v="1"/>
    <s v="spaces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d v="2014-07-23T15:10:50"/>
    <b v="0"/>
    <n v="0"/>
    <b v="0"/>
    <n v="0"/>
    <x v="1"/>
    <s v="spaces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d v="2016-05-06T10:43:47"/>
    <b v="0"/>
    <n v="1"/>
    <b v="0"/>
    <n v="0.03"/>
    <x v="1"/>
    <s v="spaces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d v="2015-03-18T12:22:05"/>
    <b v="0"/>
    <n v="10"/>
    <b v="0"/>
    <n v="0.57333333333333336"/>
    <x v="1"/>
    <s v="spaces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d v="2016-05-19T08:59:20"/>
    <b v="0"/>
    <n v="1"/>
    <b v="0"/>
    <n v="1E-3"/>
    <x v="1"/>
    <s v="spaces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d v="2016-06-13T15:35:23"/>
    <b v="0"/>
    <n v="2"/>
    <b v="0"/>
    <n v="3.0999999999999999E-3"/>
    <x v="1"/>
    <s v="spaces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d v="2015-02-25T01:05:32"/>
    <b v="0"/>
    <n v="1"/>
    <b v="0"/>
    <n v="5.0000000000000001E-4"/>
    <x v="1"/>
    <s v="spaces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d v="2016-03-06T22:36:36"/>
    <b v="0"/>
    <n v="10"/>
    <b v="0"/>
    <n v="9.8461538461538464E-5"/>
    <x v="1"/>
    <s v="spaces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d v="2014-07-28T16:18:55"/>
    <b v="0"/>
    <n v="1"/>
    <b v="0"/>
    <n v="6.6666666666666671E-3"/>
    <x v="1"/>
    <s v="spaces"/>
    <x v="3"/>
  </r>
  <r>
    <n v="3122"/>
    <s v="be back soon (Canceled)"/>
    <s v="cancelled until further notice"/>
    <n v="199"/>
    <n v="116"/>
    <x v="1"/>
    <s v="US"/>
    <s v="USD"/>
    <n v="1478733732"/>
    <n v="1478298132"/>
    <d v="2016-11-04T22:22:12"/>
    <b v="0"/>
    <n v="2"/>
    <b v="0"/>
    <n v="0.58291457286432158"/>
    <x v="1"/>
    <s v="spaces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d v="2016-06-09T23:49:58"/>
    <b v="0"/>
    <n v="348"/>
    <b v="0"/>
    <n v="0.68153600000000003"/>
    <x v="1"/>
    <s v="spaces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d v="2014-12-04T18:43:21"/>
    <b v="0"/>
    <n v="4"/>
    <b v="0"/>
    <n v="3.2499999999999997E-5"/>
    <x v="1"/>
    <s v="spaces"/>
    <x v="11"/>
  </r>
  <r>
    <n v="3125"/>
    <s v="N/A (Canceled)"/>
    <s v="N/A"/>
    <n v="1500000"/>
    <n v="0"/>
    <x v="1"/>
    <s v="US"/>
    <s v="USD"/>
    <n v="1452142672"/>
    <n v="1449550672"/>
    <d v="2015-12-08T04:57:52"/>
    <b v="0"/>
    <n v="0"/>
    <b v="0"/>
    <n v="0"/>
    <x v="1"/>
    <s v="spaces"/>
    <x v="11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d v="2016-02-27T00:26:02"/>
    <b v="0"/>
    <n v="17"/>
    <b v="0"/>
    <n v="4.1599999999999998E-2"/>
    <x v="1"/>
    <s v="spaces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d v="2015-01-30T20:33:49"/>
    <b v="0"/>
    <n v="0"/>
    <b v="0"/>
    <n v="0"/>
    <x v="1"/>
    <s v="spaces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d v="2017-02-14T19:49:01"/>
    <b v="0"/>
    <n v="117"/>
    <b v="0"/>
    <n v="1.0860666666666667"/>
    <x v="1"/>
    <s v="plays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d v="2017-03-09T20:13:39"/>
    <b v="0"/>
    <n v="1"/>
    <b v="0"/>
    <n v="8.0000000000000002E-3"/>
    <x v="1"/>
    <s v="plays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d v="2017-03-14T15:21:56"/>
    <b v="0"/>
    <n v="4"/>
    <b v="0"/>
    <n v="3.7499999999999999E-2"/>
    <x v="1"/>
    <s v="plays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d v="2017-03-09T13:54:05"/>
    <b v="0"/>
    <n v="12"/>
    <b v="0"/>
    <n v="0.15731707317073171"/>
    <x v="1"/>
    <s v="plays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d v="2017-02-20T08:24:20"/>
    <b v="0"/>
    <n v="1"/>
    <b v="0"/>
    <n v="3.3333333333333332E-4"/>
    <x v="1"/>
    <s v="plays"/>
    <x v="2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d v="2017-02-22T13:33:54"/>
    <b v="0"/>
    <n v="16"/>
    <b v="0"/>
    <n v="1.08"/>
    <x v="1"/>
    <s v="plays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d v="2017-03-06T17:16:59"/>
    <b v="0"/>
    <n v="12"/>
    <b v="0"/>
    <n v="0.22500000000000001"/>
    <x v="1"/>
    <s v="plays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d v="2017-03-13T03:38:41"/>
    <b v="0"/>
    <n v="7"/>
    <b v="0"/>
    <n v="0.20849420849420849"/>
    <x v="1"/>
    <s v="plays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d v="2017-02-23T11:05:54"/>
    <b v="0"/>
    <n v="22"/>
    <b v="0"/>
    <n v="1.278"/>
    <x v="1"/>
    <s v="plays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d v="2017-03-13T21:14:29"/>
    <b v="0"/>
    <n v="1"/>
    <b v="0"/>
    <n v="3.3333333333333333E-2"/>
    <x v="1"/>
    <s v="plays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d v="2017-03-15T15:30:07"/>
    <b v="0"/>
    <n v="0"/>
    <b v="0"/>
    <n v="0"/>
    <x v="1"/>
    <s v="plays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d v="2017-02-19T06:29:20"/>
    <b v="0"/>
    <n v="6"/>
    <b v="0"/>
    <n v="5.3999999999999999E-2"/>
    <x v="1"/>
    <s v="plays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d v="2017-03-08T17:15:03"/>
    <b v="0"/>
    <n v="4"/>
    <b v="0"/>
    <n v="9.5999999999999992E-3"/>
    <x v="1"/>
    <s v="plays"/>
    <x v="7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d v="2017-03-06T18:04:48"/>
    <b v="0"/>
    <n v="8"/>
    <b v="0"/>
    <n v="0.51600000000000001"/>
    <x v="1"/>
    <s v="plays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d v="2017-02-17T12:18:59"/>
    <b v="0"/>
    <n v="3"/>
    <b v="0"/>
    <n v="1.6363636363636365E-2"/>
    <x v="1"/>
    <s v="plays"/>
    <x v="2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d v="2017-03-14T08:35:56"/>
    <b v="0"/>
    <n v="0"/>
    <b v="0"/>
    <n v="0"/>
    <x v="1"/>
    <s v="plays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d v="2017-03-02T12:55:07"/>
    <b v="0"/>
    <n v="30"/>
    <b v="0"/>
    <n v="0.754"/>
    <x v="1"/>
    <s v="plays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d v="2017-01-27T00:58:54"/>
    <b v="0"/>
    <n v="0"/>
    <b v="0"/>
    <n v="0"/>
    <x v="1"/>
    <s v="plays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d v="2017-03-02T16:22:46"/>
    <b v="0"/>
    <n v="12"/>
    <b v="0"/>
    <n v="0.105"/>
    <x v="1"/>
    <s v="plays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d v="2014-09-27T23:15:55"/>
    <b v="1"/>
    <n v="213"/>
    <b v="1"/>
    <n v="1.1752499999999999"/>
    <x v="1"/>
    <s v="plays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d v="2014-09-09T15:58:04"/>
    <b v="1"/>
    <n v="57"/>
    <b v="1"/>
    <n v="1.3116666666666668"/>
    <x v="1"/>
    <s v="plays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d v="2012-11-13T00:25:00"/>
    <b v="1"/>
    <n v="25"/>
    <b v="1"/>
    <n v="1.04"/>
    <x v="1"/>
    <s v="plays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d v="2010-10-27T06:20:03"/>
    <b v="1"/>
    <n v="104"/>
    <b v="1"/>
    <n v="1.01"/>
    <x v="1"/>
    <s v="plays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d v="2014-08-11T20:09:34"/>
    <b v="1"/>
    <n v="34"/>
    <b v="1"/>
    <n v="1.004"/>
    <x v="1"/>
    <s v="plays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d v="2013-10-03T20:49:27"/>
    <b v="1"/>
    <n v="67"/>
    <b v="1"/>
    <n v="1.0595454545454546"/>
    <x v="1"/>
    <s v="plays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d v="2011-03-31T03:42:17"/>
    <b v="1"/>
    <n v="241"/>
    <b v="1"/>
    <n v="3.3558333333333334"/>
    <x v="1"/>
    <s v="plays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d v="2012-03-02T21:00:58"/>
    <b v="1"/>
    <n v="123"/>
    <b v="1"/>
    <n v="1.1292857142857142"/>
    <x v="1"/>
    <s v="plays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d v="2012-11-20T11:58:45"/>
    <b v="1"/>
    <n v="302"/>
    <b v="1"/>
    <n v="1.885046"/>
    <x v="1"/>
    <s v="plays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d v="2012-04-27T22:52:24"/>
    <b v="1"/>
    <n v="89"/>
    <b v="1"/>
    <n v="1.0181818181818181"/>
    <x v="1"/>
    <s v="plays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d v="2014-07-09T18:55:05"/>
    <b v="1"/>
    <n v="41"/>
    <b v="1"/>
    <n v="1.01"/>
    <x v="1"/>
    <s v="plays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d v="2013-06-22T20:09:12"/>
    <b v="1"/>
    <n v="69"/>
    <b v="1"/>
    <n v="1.1399999999999999"/>
    <x v="1"/>
    <s v="plays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d v="2011-12-07T01:36:01"/>
    <b v="1"/>
    <n v="52"/>
    <b v="1"/>
    <n v="1.3348133333333334"/>
    <x v="1"/>
    <s v="plays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d v="2014-07-21T06:21:27"/>
    <b v="1"/>
    <n v="57"/>
    <b v="1"/>
    <n v="1.0153333333333334"/>
    <x v="1"/>
    <s v="plays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d v="2014-09-15T12:52:02"/>
    <b v="1"/>
    <n v="74"/>
    <b v="1"/>
    <n v="1.0509999999999999"/>
    <x v="1"/>
    <s v="plays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d v="2014-06-09T16:27:42"/>
    <b v="1"/>
    <n v="63"/>
    <b v="1"/>
    <n v="1.2715000000000001"/>
    <x v="1"/>
    <s v="plays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d v="2014-05-16T18:05:25"/>
    <b v="1"/>
    <n v="72"/>
    <b v="1"/>
    <n v="1.1115384615384616"/>
    <x v="1"/>
    <s v="plays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d v="2014-05-07T19:20:15"/>
    <b v="1"/>
    <n v="71"/>
    <b v="1"/>
    <n v="1.0676000000000001"/>
    <x v="1"/>
    <s v="plays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d v="2011-04-11T03:49:20"/>
    <b v="1"/>
    <n v="21"/>
    <b v="1"/>
    <n v="1.6266666666666667"/>
    <x v="1"/>
    <s v="plays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d v="2014-10-28T16:35:53"/>
    <b v="1"/>
    <n v="930"/>
    <b v="1"/>
    <n v="1.6022808571428573"/>
    <x v="1"/>
    <s v="plays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d v="2014-07-19T04:13:01"/>
    <b v="1"/>
    <n v="55"/>
    <b v="1"/>
    <n v="1.1616666666666666"/>
    <x v="1"/>
    <s v="plays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d v="2014-05-13T02:32:33"/>
    <b v="1"/>
    <n v="61"/>
    <b v="1"/>
    <n v="1.242"/>
    <x v="1"/>
    <s v="plays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d v="2013-11-13T17:42:41"/>
    <b v="1"/>
    <n v="82"/>
    <b v="1"/>
    <n v="1.030125"/>
    <x v="1"/>
    <s v="plays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d v="2014-05-30T01:55:44"/>
    <b v="1"/>
    <n v="71"/>
    <b v="1"/>
    <n v="1.1225000000000001"/>
    <x v="1"/>
    <s v="plays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d v="2016-04-06T14:35:58"/>
    <b v="1"/>
    <n v="117"/>
    <b v="1"/>
    <n v="1.0881428571428571"/>
    <x v="1"/>
    <s v="plays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d v="2012-01-15T17:31:08"/>
    <b v="1"/>
    <n v="29"/>
    <b v="1"/>
    <n v="1.1499999999999999"/>
    <x v="1"/>
    <s v="plays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d v="2014-08-27T21:04:52"/>
    <b v="1"/>
    <n v="74"/>
    <b v="1"/>
    <n v="1.03"/>
    <x v="1"/>
    <s v="plays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d v="2014-08-11T20:45:08"/>
    <b v="1"/>
    <n v="23"/>
    <b v="1"/>
    <n v="1.0113333333333334"/>
    <x v="1"/>
    <s v="plays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d v="2010-12-19T21:17:07"/>
    <b v="1"/>
    <n v="60"/>
    <b v="1"/>
    <n v="1.0955999999999999"/>
    <x v="1"/>
    <s v="plays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d v="2013-07-22T22:20:31"/>
    <b v="1"/>
    <n v="55"/>
    <b v="1"/>
    <n v="1.148421052631579"/>
    <x v="1"/>
    <s v="plays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d v="2014-05-22T16:00:09"/>
    <b v="1"/>
    <n v="51"/>
    <b v="1"/>
    <n v="1.1739999999999999"/>
    <x v="1"/>
    <s v="plays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d v="2014-06-16T14:31:15"/>
    <b v="1"/>
    <n v="78"/>
    <b v="1"/>
    <n v="1.7173333333333334"/>
    <x v="1"/>
    <s v="plays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d v="2013-04-11T16:51:11"/>
    <b v="1"/>
    <n v="62"/>
    <b v="1"/>
    <n v="1.1416238095238094"/>
    <x v="1"/>
    <s v="plays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d v="2014-05-21T09:54:09"/>
    <b v="1"/>
    <n v="45"/>
    <b v="1"/>
    <n v="1.1975"/>
    <x v="1"/>
    <s v="plays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d v="2014-05-20T07:26:27"/>
    <b v="1"/>
    <n v="15"/>
    <b v="1"/>
    <n v="1.0900000000000001"/>
    <x v="1"/>
    <s v="plays"/>
    <x v="5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d v="2011-12-06T22:47:01"/>
    <b v="1"/>
    <n v="151"/>
    <b v="1"/>
    <n v="1.0088571428571429"/>
    <x v="1"/>
    <s v="plays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d v="2013-08-05T19:04:29"/>
    <b v="1"/>
    <n v="68"/>
    <b v="1"/>
    <n v="1.0900000000000001"/>
    <x v="1"/>
    <s v="plays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d v="2014-06-01T23:50:31"/>
    <b v="1"/>
    <n v="46"/>
    <b v="1"/>
    <n v="1.0720930232558139"/>
    <x v="1"/>
    <s v="plays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d v="2014-07-09T23:27:21"/>
    <b v="1"/>
    <n v="24"/>
    <b v="1"/>
    <n v="1"/>
    <x v="1"/>
    <s v="plays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d v="2014-08-17T22:10:38"/>
    <b v="1"/>
    <n v="70"/>
    <b v="1"/>
    <n v="1.0218750000000001"/>
    <x v="1"/>
    <s v="plays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d v="2014-07-15T15:59:33"/>
    <b v="1"/>
    <n v="244"/>
    <b v="1"/>
    <n v="1.1629333333333334"/>
    <x v="1"/>
    <s v="plays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d v="2015-05-20T09:58:22"/>
    <b v="0"/>
    <n v="9"/>
    <b v="0"/>
    <n v="0.65"/>
    <x v="1"/>
    <s v="musical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d v="2015-04-24T08:18:52"/>
    <b v="0"/>
    <n v="19"/>
    <b v="0"/>
    <n v="0.12327272727272727"/>
    <x v="1"/>
    <s v="musical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d v="2016-11-09T03:37:55"/>
    <b v="0"/>
    <n v="0"/>
    <b v="0"/>
    <n v="0"/>
    <x v="1"/>
    <s v="musical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d v="2016-06-17T18:07:49"/>
    <b v="0"/>
    <n v="4"/>
    <b v="0"/>
    <n v="4.0266666666666666E-2"/>
    <x v="1"/>
    <s v="musical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d v="2015-01-14T22:34:19"/>
    <b v="0"/>
    <n v="8"/>
    <b v="0"/>
    <n v="1.0200000000000001E-2"/>
    <x v="1"/>
    <s v="musical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d v="2015-01-06T23:14:16"/>
    <b v="0"/>
    <n v="24"/>
    <b v="0"/>
    <n v="0.1174"/>
    <x v="1"/>
    <s v="musical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d v="2015-06-27T01:29:58"/>
    <b v="0"/>
    <n v="0"/>
    <b v="0"/>
    <n v="0"/>
    <x v="1"/>
    <s v="musical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d v="2015-01-13T14:15:42"/>
    <b v="0"/>
    <n v="39"/>
    <b v="0"/>
    <n v="0.59142857142857141"/>
    <x v="1"/>
    <s v="musical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d v="2015-06-02T14:21:15"/>
    <b v="0"/>
    <n v="6"/>
    <b v="0"/>
    <n v="5.9999999999999995E-4"/>
    <x v="1"/>
    <s v="musical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d v="2015-01-05T11:50:18"/>
    <b v="0"/>
    <n v="4"/>
    <b v="0"/>
    <n v="0.1145"/>
    <x v="1"/>
    <s v="musical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d v="2015-01-09T10:11:17"/>
    <b v="0"/>
    <n v="3"/>
    <b v="0"/>
    <n v="3.6666666666666666E-3"/>
    <x v="1"/>
    <s v="musical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d v="2014-08-07T18:16:58"/>
    <b v="0"/>
    <n v="53"/>
    <b v="0"/>
    <n v="0.52159999999999995"/>
    <x v="1"/>
    <s v="musical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d v="2016-03-31T07:41:41"/>
    <b v="0"/>
    <n v="1"/>
    <b v="0"/>
    <n v="2.0000000000000002E-5"/>
    <x v="1"/>
    <s v="musical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d v="2014-08-10T18:24:37"/>
    <b v="0"/>
    <n v="2"/>
    <b v="0"/>
    <n v="1.2500000000000001E-2"/>
    <x v="1"/>
    <s v="musical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d v="2015-10-16T20:29:06"/>
    <b v="0"/>
    <n v="25"/>
    <b v="0"/>
    <n v="0.54520000000000002"/>
    <x v="1"/>
    <s v="musical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d v="2015-08-26T23:43:42"/>
    <b v="0"/>
    <n v="6"/>
    <b v="0"/>
    <n v="0.25"/>
    <x v="1"/>
    <s v="musical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d v="2015-06-17T16:27:59"/>
    <b v="0"/>
    <n v="0"/>
    <b v="0"/>
    <n v="0"/>
    <x v="1"/>
    <s v="musical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d v="2015-04-01T08:59:32"/>
    <b v="0"/>
    <n v="12"/>
    <b v="0"/>
    <n v="3.4125000000000003E-2"/>
    <x v="1"/>
    <s v="musical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d v="2015-08-20T06:37:31"/>
    <b v="0"/>
    <n v="0"/>
    <b v="0"/>
    <n v="0"/>
    <x v="1"/>
    <s v="musical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d v="2015-02-22T06:40:07"/>
    <b v="0"/>
    <n v="36"/>
    <b v="0"/>
    <n v="0.46363636363636362"/>
    <x v="1"/>
    <s v="musical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d v="2014-07-07T14:31:17"/>
    <b v="1"/>
    <n v="82"/>
    <b v="1"/>
    <n v="1.0349999999999999"/>
    <x v="1"/>
    <s v="plays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d v="2014-05-19T15:17:38"/>
    <b v="1"/>
    <n v="226"/>
    <b v="1"/>
    <n v="1.1932315789473684"/>
    <x v="1"/>
    <s v="plays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d v="2012-04-14T22:28:39"/>
    <b v="1"/>
    <n v="60"/>
    <b v="1"/>
    <n v="1.2576666666666667"/>
    <x v="1"/>
    <s v="plays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d v="2014-07-14T14:04:40"/>
    <b v="1"/>
    <n v="322"/>
    <b v="1"/>
    <n v="1.1974347826086957"/>
    <x v="1"/>
    <s v="plays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d v="2014-07-09T19:05:51"/>
    <b v="1"/>
    <n v="94"/>
    <b v="1"/>
    <n v="1.2625"/>
    <x v="1"/>
    <s v="plays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d v="2015-06-16T18:19:19"/>
    <b v="1"/>
    <n v="47"/>
    <b v="1"/>
    <n v="1.0011666666666668"/>
    <x v="1"/>
    <s v="plays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d v="2015-11-29T19:01:13"/>
    <b v="1"/>
    <n v="115"/>
    <b v="1"/>
    <n v="1.0213333333333334"/>
    <x v="1"/>
    <s v="plays"/>
    <x v="4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d v="2015-08-03T15:57:51"/>
    <b v="1"/>
    <n v="134"/>
    <b v="1"/>
    <n v="1.0035142857142858"/>
    <x v="1"/>
    <s v="plays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d v="2015-06-10T11:06:11"/>
    <b v="1"/>
    <n v="35"/>
    <b v="1"/>
    <n v="1.0004999999999999"/>
    <x v="1"/>
    <s v="plays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d v="2016-10-05T13:06:24"/>
    <b v="1"/>
    <n v="104"/>
    <b v="1"/>
    <n v="1.1602222222222223"/>
    <x v="1"/>
    <s v="plays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d v="2014-11-28T00:03:06"/>
    <b v="1"/>
    <n v="184"/>
    <b v="1"/>
    <n v="1.0209999999999999"/>
    <x v="1"/>
    <s v="plays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d v="2015-02-15T23:35:47"/>
    <b v="1"/>
    <n v="119"/>
    <b v="1"/>
    <n v="1.0011000000000001"/>
    <x v="1"/>
    <s v="plays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d v="2017-02-06T20:00:04"/>
    <b v="1"/>
    <n v="59"/>
    <b v="1"/>
    <n v="1.0084"/>
    <x v="1"/>
    <s v="plays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d v="2015-05-31T16:43:23"/>
    <b v="1"/>
    <n v="113"/>
    <b v="1"/>
    <n v="1.0342499999999999"/>
    <x v="1"/>
    <s v="plays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d v="2015-09-23T13:58:17"/>
    <b v="1"/>
    <n v="84"/>
    <b v="1"/>
    <n v="1.248"/>
    <x v="1"/>
    <s v="plays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d v="2015-07-21T20:02:56"/>
    <b v="1"/>
    <n v="74"/>
    <b v="1"/>
    <n v="1.0951612903225807"/>
    <x v="1"/>
    <s v="plays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d v="2016-11-23T20:25:13"/>
    <b v="1"/>
    <n v="216"/>
    <b v="1"/>
    <n v="1.0203333333333333"/>
    <x v="1"/>
    <s v="plays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d v="2016-05-13T13:25:38"/>
    <b v="1"/>
    <n v="39"/>
    <b v="1"/>
    <n v="1.0235000000000001"/>
    <x v="1"/>
    <s v="plays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d v="2015-09-30T14:00:12"/>
    <b v="1"/>
    <n v="21"/>
    <b v="1"/>
    <n v="1.0416666666666667"/>
    <x v="1"/>
    <s v="plays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d v="2016-12-18T21:10:36"/>
    <b v="0"/>
    <n v="30"/>
    <b v="1"/>
    <n v="1.25"/>
    <x v="1"/>
    <s v="plays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d v="2015-11-15T17:01:24"/>
    <b v="1"/>
    <n v="37"/>
    <b v="1"/>
    <n v="1.0234285714285714"/>
    <x v="1"/>
    <s v="plays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d v="2014-10-21T06:59:58"/>
    <b v="1"/>
    <n v="202"/>
    <b v="1"/>
    <n v="1.0786500000000001"/>
    <x v="1"/>
    <s v="plays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d v="2014-09-16T04:02:06"/>
    <b v="1"/>
    <n v="37"/>
    <b v="1"/>
    <n v="1.0988461538461538"/>
    <x v="1"/>
    <s v="plays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d v="2016-03-17T22:39:07"/>
    <b v="0"/>
    <n v="28"/>
    <b v="1"/>
    <n v="1.61"/>
    <x v="1"/>
    <s v="plays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d v="2016-04-03T19:31:57"/>
    <b v="1"/>
    <n v="26"/>
    <b v="1"/>
    <n v="1.3120000000000001"/>
    <x v="1"/>
    <s v="plays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d v="2017-01-31T19:19:15"/>
    <b v="0"/>
    <n v="61"/>
    <b v="1"/>
    <n v="1.1879999999999999"/>
    <x v="1"/>
    <s v="plays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d v="2016-12-30T18:56:48"/>
    <b v="0"/>
    <n v="115"/>
    <b v="1"/>
    <n v="1.0039275000000001"/>
    <x v="1"/>
    <s v="plays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d v="2016-06-01T08:20:51"/>
    <b v="1"/>
    <n v="181"/>
    <b v="1"/>
    <n v="1.0320666666666667"/>
    <x v="1"/>
    <s v="plays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d v="2016-11-28T22:00:33"/>
    <b v="0"/>
    <n v="110"/>
    <b v="1"/>
    <n v="1.006"/>
    <x v="1"/>
    <s v="plays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d v="2015-09-05T11:23:04"/>
    <b v="1"/>
    <n v="269"/>
    <b v="1"/>
    <n v="1.0078754285714286"/>
    <x v="1"/>
    <s v="plays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d v="2015-06-01T12:14:58"/>
    <b v="1"/>
    <n v="79"/>
    <b v="1"/>
    <n v="1.1232142857142857"/>
    <x v="1"/>
    <s v="plays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d v="2015-10-01T02:08:13"/>
    <b v="1"/>
    <n v="104"/>
    <b v="1"/>
    <n v="1.0591914022517912"/>
    <x v="1"/>
    <s v="plays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d v="2017-01-19T16:39:08"/>
    <b v="0"/>
    <n v="34"/>
    <b v="1"/>
    <n v="1.0056666666666667"/>
    <x v="1"/>
    <s v="plays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d v="2014-09-11T07:47:50"/>
    <b v="1"/>
    <n v="167"/>
    <b v="1"/>
    <n v="1.1530588235294117"/>
    <x v="1"/>
    <s v="plays"/>
    <x v="8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d v="2014-08-20T18:08:12"/>
    <b v="1"/>
    <n v="183"/>
    <b v="1"/>
    <n v="1.273042"/>
    <x v="1"/>
    <s v="plays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d v="2015-09-15T02:19:22"/>
    <b v="1"/>
    <n v="71"/>
    <b v="1"/>
    <n v="1.028375"/>
    <x v="1"/>
    <s v="plays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d v="2016-11-01T16:39:42"/>
    <b v="0"/>
    <n v="69"/>
    <b v="1"/>
    <n v="1.0293749999999999"/>
    <x v="1"/>
    <s v="plays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d v="2015-05-11T14:24:18"/>
    <b v="0"/>
    <n v="270"/>
    <b v="1"/>
    <n v="1.043047619047619"/>
    <x v="1"/>
    <s v="plays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d v="2015-08-14T11:20:00"/>
    <b v="1"/>
    <n v="193"/>
    <b v="1"/>
    <n v="1.1122000000000001"/>
    <x v="1"/>
    <s v="plays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d v="2015-06-12T10:25:12"/>
    <b v="1"/>
    <n v="57"/>
    <b v="1"/>
    <n v="1.0586"/>
    <x v="1"/>
    <s v="plays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d v="2015-03-05T21:19:17"/>
    <b v="1"/>
    <n v="200"/>
    <b v="1"/>
    <n v="1.0079166666666666"/>
    <x v="1"/>
    <s v="plays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d v="2015-05-21T17:55:14"/>
    <b v="1"/>
    <n v="88"/>
    <b v="1"/>
    <n v="1.0492727272727274"/>
    <x v="1"/>
    <s v="plays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d v="2014-10-06T17:48:44"/>
    <b v="1"/>
    <n v="213"/>
    <b v="1"/>
    <n v="1.01552"/>
    <x v="1"/>
    <s v="plays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d v="2015-05-22T17:32:46"/>
    <b v="1"/>
    <n v="20"/>
    <b v="1"/>
    <n v="1.1073333333333333"/>
    <x v="1"/>
    <s v="plays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d v="2016-08-08T11:20:40"/>
    <b v="1"/>
    <n v="50"/>
    <b v="1"/>
    <n v="1.2782222222222221"/>
    <x v="1"/>
    <s v="plays"/>
    <x v="10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d v="2016-08-20T13:50:28"/>
    <b v="1"/>
    <n v="115"/>
    <b v="1"/>
    <n v="1.0182500000000001"/>
    <x v="1"/>
    <s v="plays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d v="2015-02-24T02:03:29"/>
    <b v="1"/>
    <n v="186"/>
    <b v="1"/>
    <n v="1.012576923076923"/>
    <x v="1"/>
    <s v="plays"/>
    <x v="2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d v="2014-09-07T18:26:15"/>
    <b v="1"/>
    <n v="18"/>
    <b v="1"/>
    <n v="1.75"/>
    <x v="1"/>
    <s v="plays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d v="2015-05-20T13:46:17"/>
    <b v="1"/>
    <n v="176"/>
    <b v="1"/>
    <n v="1.2806"/>
    <x v="1"/>
    <s v="plays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d v="2017-01-23T13:25:52"/>
    <b v="0"/>
    <n v="41"/>
    <b v="1"/>
    <n v="1.0629949999999999"/>
    <x v="1"/>
    <s v="plays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d v="2014-12-09T21:17:41"/>
    <b v="1"/>
    <n v="75"/>
    <b v="1"/>
    <n v="1.052142857142857"/>
    <x v="1"/>
    <s v="plays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d v="2016-09-01T18:15:45"/>
    <b v="1"/>
    <n v="97"/>
    <b v="1"/>
    <n v="1.0616782608695652"/>
    <x v="1"/>
    <s v="plays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d v="2015-10-26T16:08:38"/>
    <b v="1"/>
    <n v="73"/>
    <b v="1"/>
    <n v="1.0924"/>
    <x v="1"/>
    <s v="plays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d v="2015-06-16T17:24:36"/>
    <b v="1"/>
    <n v="49"/>
    <b v="1"/>
    <n v="1.0045454545454546"/>
    <x v="1"/>
    <s v="plays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d v="2014-11-21T07:34:22"/>
    <b v="1"/>
    <n v="134"/>
    <b v="1"/>
    <n v="1.0304098360655738"/>
    <x v="1"/>
    <s v="plays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d v="2015-10-07T12:23:08"/>
    <b v="1"/>
    <n v="68"/>
    <b v="1"/>
    <n v="1.121664"/>
    <x v="1"/>
    <s v="plays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d v="2015-01-12T19:12:18"/>
    <b v="1"/>
    <n v="49"/>
    <b v="1"/>
    <n v="1.03"/>
    <x v="1"/>
    <s v="plays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d v="2015-11-03T17:05:15"/>
    <b v="1"/>
    <n v="63"/>
    <b v="1"/>
    <n v="1.64"/>
    <x v="1"/>
    <s v="plays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d v="2015-05-12T12:52:02"/>
    <b v="1"/>
    <n v="163"/>
    <b v="1"/>
    <n v="1.3128333333333333"/>
    <x v="1"/>
    <s v="plays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d v="2015-06-17T18:11:00"/>
    <b v="1"/>
    <n v="288"/>
    <b v="1"/>
    <n v="1.0209999999999999"/>
    <x v="1"/>
    <s v="plays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d v="2016-08-08T21:42:08"/>
    <b v="1"/>
    <n v="42"/>
    <b v="1"/>
    <n v="1.28"/>
    <x v="1"/>
    <s v="plays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d v="2015-05-13T09:29:57"/>
    <b v="1"/>
    <n v="70"/>
    <b v="1"/>
    <n v="1.0149999999999999"/>
    <x v="1"/>
    <s v="plays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d v="2015-06-12T12:47:45"/>
    <b v="1"/>
    <n v="30"/>
    <b v="1"/>
    <n v="1.0166666666666666"/>
    <x v="1"/>
    <s v="plays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d v="2014-10-03T10:29:35"/>
    <b v="1"/>
    <n v="51"/>
    <b v="1"/>
    <n v="1.3"/>
    <x v="1"/>
    <s v="plays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d v="2015-10-07T12:00:09"/>
    <b v="1"/>
    <n v="145"/>
    <b v="1"/>
    <n v="1.5443"/>
    <x v="1"/>
    <s v="plays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d v="2016-08-29T19:14:02"/>
    <b v="1"/>
    <n v="21"/>
    <b v="1"/>
    <n v="1.0740000000000001"/>
    <x v="1"/>
    <s v="plays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d v="2016-01-31T16:54:32"/>
    <b v="1"/>
    <n v="286"/>
    <b v="1"/>
    <n v="1.0132258064516129"/>
    <x v="1"/>
    <s v="plays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d v="2015-01-13T21:07:51"/>
    <b v="1"/>
    <n v="12"/>
    <b v="1"/>
    <n v="1.0027777777777778"/>
    <x v="1"/>
    <s v="plays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d v="2016-02-26T22:47:59"/>
    <b v="1"/>
    <n v="100"/>
    <b v="1"/>
    <n v="1.1684444444444444"/>
    <x v="1"/>
    <s v="plays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d v="2014-10-19T16:23:26"/>
    <b v="1"/>
    <n v="100"/>
    <b v="1"/>
    <n v="1.0860000000000001"/>
    <x v="1"/>
    <s v="plays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d v="2015-04-30T20:21:43"/>
    <b v="1"/>
    <n v="34"/>
    <b v="1"/>
    <n v="1.034"/>
    <x v="1"/>
    <s v="plays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d v="2016-03-02T02:27:39"/>
    <b v="0"/>
    <n v="63"/>
    <b v="1"/>
    <n v="1.1427586206896552"/>
    <x v="1"/>
    <s v="plays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d v="2015-04-27T18:09:58"/>
    <b v="0"/>
    <n v="30"/>
    <b v="1"/>
    <n v="1.03"/>
    <x v="1"/>
    <s v="plays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d v="2015-08-03T00:28:25"/>
    <b v="0"/>
    <n v="47"/>
    <b v="1"/>
    <n v="1.216"/>
    <x v="1"/>
    <s v="plays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d v="2016-03-16T04:39:48"/>
    <b v="0"/>
    <n v="237"/>
    <b v="1"/>
    <n v="1.026467741935484"/>
    <x v="1"/>
    <s v="plays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d v="2016-01-10T17:51:38"/>
    <b v="0"/>
    <n v="47"/>
    <b v="1"/>
    <n v="1.0475000000000001"/>
    <x v="1"/>
    <s v="plays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d v="2016-01-11T21:14:13"/>
    <b v="0"/>
    <n v="15"/>
    <b v="1"/>
    <n v="1.016"/>
    <x v="1"/>
    <s v="plays"/>
    <x v="1"/>
  </r>
  <r>
    <n v="3285"/>
    <s v="By Morning"/>
    <s v="A new play by Matthew Gasda"/>
    <n v="4999"/>
    <n v="5604"/>
    <x v="0"/>
    <s v="US"/>
    <s v="USD"/>
    <n v="1488258000"/>
    <n v="1485556626"/>
    <d v="2017-01-27T22:37:06"/>
    <b v="0"/>
    <n v="81"/>
    <b v="1"/>
    <n v="1.1210242048409682"/>
    <x v="1"/>
    <s v="plays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d v="2016-07-16T20:09:42"/>
    <b v="0"/>
    <n v="122"/>
    <b v="1"/>
    <n v="1.0176666666666667"/>
    <x v="1"/>
    <s v="plays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d v="2015-11-03T18:00:28"/>
    <b v="0"/>
    <n v="34"/>
    <b v="1"/>
    <n v="1"/>
    <x v="1"/>
    <s v="plays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d v="2016-05-15T18:35:15"/>
    <b v="0"/>
    <n v="207"/>
    <b v="1"/>
    <n v="1.0026489999999999"/>
    <x v="1"/>
    <s v="plays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d v="2017-01-23T08:50:02"/>
    <b v="0"/>
    <n v="25"/>
    <b v="1"/>
    <n v="1.3304200000000002"/>
    <x v="1"/>
    <s v="plays"/>
    <x v="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d v="2017-02-09T12:21:31"/>
    <b v="0"/>
    <n v="72"/>
    <b v="1"/>
    <n v="1.212"/>
    <x v="1"/>
    <s v="plays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d v="2015-08-16T16:51:40"/>
    <b v="0"/>
    <n v="14"/>
    <b v="1"/>
    <n v="1.1399999999999999"/>
    <x v="1"/>
    <s v="plays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d v="2015-10-05T18:29:08"/>
    <b v="0"/>
    <n v="15"/>
    <b v="1"/>
    <n v="2.8613861386138613"/>
    <x v="1"/>
    <s v="plays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d v="2017-02-02T10:12:32"/>
    <b v="0"/>
    <n v="91"/>
    <b v="1"/>
    <n v="1.7044444444444444"/>
    <x v="1"/>
    <s v="plays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d v="2015-05-17T12:59:14"/>
    <b v="0"/>
    <n v="24"/>
    <b v="1"/>
    <n v="1.1833333333333333"/>
    <x v="1"/>
    <s v="plays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d v="2016-08-27T10:37:09"/>
    <b v="0"/>
    <n v="27"/>
    <b v="1"/>
    <n v="1.0285857142857142"/>
    <x v="1"/>
    <s v="plays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d v="2015-11-01T18:09:32"/>
    <b v="0"/>
    <n v="47"/>
    <b v="1"/>
    <n v="1.4406666666666668"/>
    <x v="1"/>
    <s v="plays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d v="2015-07-08T18:30:56"/>
    <b v="0"/>
    <n v="44"/>
    <b v="1"/>
    <n v="1.0007272727272727"/>
    <x v="1"/>
    <s v="plays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d v="2015-08-23T22:59:28"/>
    <b v="0"/>
    <n v="72"/>
    <b v="1"/>
    <n v="1.0173000000000001"/>
    <x v="1"/>
    <s v="plays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d v="2015-09-14T22:01:03"/>
    <b v="0"/>
    <n v="63"/>
    <b v="1"/>
    <n v="1.1619999999999999"/>
    <x v="1"/>
    <s v="plays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d v="2015-04-08T17:51:02"/>
    <b v="0"/>
    <n v="88"/>
    <b v="1"/>
    <n v="1.3616666666666666"/>
    <x v="1"/>
    <s v="plays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d v="2016-06-17T17:39:36"/>
    <b v="0"/>
    <n v="70"/>
    <b v="1"/>
    <n v="1.3346666666666667"/>
    <x v="1"/>
    <s v="plays"/>
    <x v="0"/>
  </r>
  <r>
    <n v="3302"/>
    <s v="El muro de BorÃ­s KiÃ©n"/>
    <s v="FilosofÃ­a de los anÃ³nimos"/>
    <n v="8400"/>
    <n v="8685"/>
    <x v="0"/>
    <s v="ES"/>
    <s v="EUR"/>
    <n v="1481099176"/>
    <n v="1478507176"/>
    <d v="2016-11-07T08:26:16"/>
    <b v="0"/>
    <n v="50"/>
    <b v="1"/>
    <n v="1.0339285714285715"/>
    <x v="1"/>
    <s v="plays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d v="2015-02-21T15:38:04"/>
    <b v="0"/>
    <n v="35"/>
    <b v="1"/>
    <n v="1.1588888888888889"/>
    <x v="1"/>
    <s v="plays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d v="2016-11-22T14:59:12"/>
    <b v="0"/>
    <n v="175"/>
    <b v="1"/>
    <n v="1.0451666666666666"/>
    <x v="1"/>
    <s v="plays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d v="2015-07-01T20:32:28"/>
    <b v="0"/>
    <n v="20"/>
    <b v="1"/>
    <n v="1.0202500000000001"/>
    <x v="1"/>
    <s v="plays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d v="2016-05-03T05:15:42"/>
    <b v="0"/>
    <n v="54"/>
    <b v="1"/>
    <n v="1.7533333333333334"/>
    <x v="1"/>
    <s v="plays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d v="2016-04-15T01:22:19"/>
    <b v="0"/>
    <n v="20"/>
    <b v="1"/>
    <n v="1.0668"/>
    <x v="1"/>
    <s v="plays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d v="2016-03-23T21:02:45"/>
    <b v="0"/>
    <n v="57"/>
    <b v="1"/>
    <n v="1.2228571428571429"/>
    <x v="1"/>
    <s v="plays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d v="2016-09-15T15:36:18"/>
    <b v="0"/>
    <n v="31"/>
    <b v="1"/>
    <n v="1.5942857142857143"/>
    <x v="1"/>
    <s v="plays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d v="2015-09-06T22:17:05"/>
    <b v="0"/>
    <n v="31"/>
    <b v="1"/>
    <n v="1.0007692307692309"/>
    <x v="1"/>
    <s v="plays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d v="2015-09-17T07:00:10"/>
    <b v="0"/>
    <n v="45"/>
    <b v="1"/>
    <n v="1.0984"/>
    <x v="1"/>
    <s v="plays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d v="2016-10-21T19:25:46"/>
    <b v="0"/>
    <n v="41"/>
    <b v="1"/>
    <n v="1.0004"/>
    <x v="1"/>
    <s v="plays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d v="2016-01-13T05:51:57"/>
    <b v="0"/>
    <n v="29"/>
    <b v="1"/>
    <n v="1.1605000000000001"/>
    <x v="1"/>
    <s v="plays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d v="2015-04-11T06:25:11"/>
    <b v="0"/>
    <n v="58"/>
    <b v="1"/>
    <n v="2.1074999999999999"/>
    <x v="1"/>
    <s v="plays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d v="2016-04-06T07:17:21"/>
    <b v="0"/>
    <n v="89"/>
    <b v="1"/>
    <n v="1.1000000000000001"/>
    <x v="1"/>
    <s v="plays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d v="2014-07-06T20:54:35"/>
    <b v="0"/>
    <n v="125"/>
    <b v="1"/>
    <n v="1.0008673425918038"/>
    <x v="1"/>
    <s v="plays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d v="2016-05-09T00:57:04"/>
    <b v="0"/>
    <n v="18"/>
    <b v="1"/>
    <n v="1.0619047619047619"/>
    <x v="1"/>
    <s v="plays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d v="2016-03-02T07:14:53"/>
    <b v="0"/>
    <n v="32"/>
    <b v="1"/>
    <n v="1.256"/>
    <x v="1"/>
    <s v="plays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d v="2014-12-17T14:03:06"/>
    <b v="0"/>
    <n v="16"/>
    <b v="1"/>
    <n v="1.08"/>
    <x v="1"/>
    <s v="plays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d v="2016-05-23T01:05:57"/>
    <b v="0"/>
    <n v="38"/>
    <b v="1"/>
    <n v="1.01"/>
    <x v="1"/>
    <s v="plays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d v="2014-10-02T02:24:25"/>
    <b v="0"/>
    <n v="15"/>
    <b v="1"/>
    <n v="1.0740000000000001"/>
    <x v="1"/>
    <s v="plays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d v="2016-05-31T00:14:56"/>
    <b v="0"/>
    <n v="23"/>
    <b v="1"/>
    <n v="1.0151515151515151"/>
    <x v="1"/>
    <s v="plays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d v="2016-08-26T08:46:48"/>
    <b v="0"/>
    <n v="49"/>
    <b v="1"/>
    <n v="1.2589999999999999"/>
    <x v="1"/>
    <s v="plays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d v="2016-05-22T13:59:50"/>
    <b v="0"/>
    <n v="10"/>
    <b v="1"/>
    <n v="1.0166666666666666"/>
    <x v="1"/>
    <s v="plays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d v="2015-03-01T18:51:17"/>
    <b v="0"/>
    <n v="15"/>
    <b v="1"/>
    <n v="1.125"/>
    <x v="1"/>
    <s v="plays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d v="2015-02-06T17:08:25"/>
    <b v="0"/>
    <n v="57"/>
    <b v="1"/>
    <n v="1.0137499999999999"/>
    <x v="1"/>
    <s v="plays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d v="2016-04-08T08:59:26"/>
    <b v="0"/>
    <n v="33"/>
    <b v="1"/>
    <n v="1.0125"/>
    <x v="1"/>
    <s v="plays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d v="2014-07-02T13:48:03"/>
    <b v="0"/>
    <n v="9"/>
    <b v="1"/>
    <n v="1.4638888888888888"/>
    <x v="1"/>
    <s v="plays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d v="2014-07-17T07:45:08"/>
    <b v="0"/>
    <n v="26"/>
    <b v="1"/>
    <n v="1.1679999999999999"/>
    <x v="1"/>
    <s v="plays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d v="2015-03-02T21:17:48"/>
    <b v="0"/>
    <n v="69"/>
    <b v="1"/>
    <n v="1.0626666666666666"/>
    <x v="1"/>
    <s v="plays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d v="2015-09-01T16:44:46"/>
    <b v="0"/>
    <n v="65"/>
    <b v="1"/>
    <n v="1.0451999999999999"/>
    <x v="1"/>
    <s v="plays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d v="2014-06-19T20:38:50"/>
    <b v="0"/>
    <n v="83"/>
    <b v="1"/>
    <n v="1"/>
    <x v="1"/>
    <s v="plays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d v="2015-05-24T16:14:40"/>
    <b v="0"/>
    <n v="111"/>
    <b v="1"/>
    <n v="1.0457142857142858"/>
    <x v="1"/>
    <s v="plays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d v="2015-06-30T12:30:22"/>
    <b v="0"/>
    <n v="46"/>
    <b v="1"/>
    <n v="1.3862051149573753"/>
    <x v="1"/>
    <s v="plays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d v="2014-07-07T16:10:46"/>
    <b v="0"/>
    <n v="63"/>
    <b v="1"/>
    <n v="1.0032000000000001"/>
    <x v="1"/>
    <s v="plays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d v="2016-03-08T09:34:06"/>
    <b v="0"/>
    <n v="9"/>
    <b v="1"/>
    <n v="1"/>
    <x v="1"/>
    <s v="plays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d v="2014-09-19T06:46:07"/>
    <b v="0"/>
    <n v="34"/>
    <b v="1"/>
    <n v="1.1020000000000001"/>
    <x v="1"/>
    <s v="plays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d v="2017-02-03T13:48:00"/>
    <b v="0"/>
    <n v="112"/>
    <b v="1"/>
    <n v="1.0218"/>
    <x v="1"/>
    <s v="plays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d v="2016-06-28T15:58:38"/>
    <b v="0"/>
    <n v="47"/>
    <b v="1"/>
    <n v="1.0435000000000001"/>
    <x v="1"/>
    <s v="plays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d v="2016-11-11T23:22:34"/>
    <b v="0"/>
    <n v="38"/>
    <b v="1"/>
    <n v="1.3816666666666666"/>
    <x v="1"/>
    <s v="plays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d v="2016-05-20T19:10:21"/>
    <b v="0"/>
    <n v="28"/>
    <b v="1"/>
    <n v="1"/>
    <x v="1"/>
    <s v="plays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d v="2015-02-27T07:06:50"/>
    <b v="0"/>
    <n v="78"/>
    <b v="1"/>
    <n v="1.0166666666666666"/>
    <x v="1"/>
    <s v="plays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d v="2016-03-23T21:59:44"/>
    <b v="0"/>
    <n v="23"/>
    <b v="1"/>
    <n v="1.7142857142857142"/>
    <x v="1"/>
    <s v="plays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d v="2014-07-31T04:48:13"/>
    <b v="0"/>
    <n v="40"/>
    <b v="1"/>
    <n v="1.0144444444444445"/>
    <x v="1"/>
    <s v="plays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d v="2015-02-18T02:32:48"/>
    <b v="0"/>
    <n v="13"/>
    <b v="1"/>
    <n v="1.3"/>
    <x v="1"/>
    <s v="plays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d v="2015-02-19T00:35:10"/>
    <b v="0"/>
    <n v="18"/>
    <b v="1"/>
    <n v="1.1000000000000001"/>
    <x v="1"/>
    <s v="plays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d v="2016-04-24T13:14:14"/>
    <b v="0"/>
    <n v="22"/>
    <b v="1"/>
    <n v="1.1944999999999999"/>
    <x v="1"/>
    <s v="plays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d v="2016-04-06T13:24:40"/>
    <b v="0"/>
    <n v="79"/>
    <b v="1"/>
    <n v="1.002909090909091"/>
    <x v="1"/>
    <s v="plays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d v="2016-05-23T02:39:32"/>
    <b v="0"/>
    <n v="14"/>
    <b v="1"/>
    <n v="1.534"/>
    <x v="1"/>
    <s v="plays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d v="2015-10-25T16:50:11"/>
    <b v="0"/>
    <n v="51"/>
    <b v="1"/>
    <n v="1.0442857142857143"/>
    <x v="1"/>
    <s v="plays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d v="2014-06-16T09:29:25"/>
    <b v="0"/>
    <n v="54"/>
    <b v="1"/>
    <n v="1.0109999999999999"/>
    <x v="1"/>
    <s v="plays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d v="2016-05-05T23:49:38"/>
    <b v="0"/>
    <n v="70"/>
    <b v="1"/>
    <n v="1.0751999999999999"/>
    <x v="1"/>
    <s v="plays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d v="2016-04-19T10:22:30"/>
    <b v="0"/>
    <n v="44"/>
    <b v="1"/>
    <n v="3.15"/>
    <x v="1"/>
    <s v="plays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d v="2015-09-23T17:26:46"/>
    <b v="0"/>
    <n v="55"/>
    <b v="1"/>
    <n v="1.0193333333333334"/>
    <x v="1"/>
    <s v="plays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d v="2016-04-29T14:52:07"/>
    <b v="0"/>
    <n v="15"/>
    <b v="1"/>
    <n v="1.2628571428571429"/>
    <x v="1"/>
    <s v="plays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d v="2016-06-15T19:34:32"/>
    <b v="0"/>
    <n v="27"/>
    <b v="1"/>
    <n v="1.014"/>
    <x v="1"/>
    <s v="plays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d v="2014-07-02T10:01:50"/>
    <b v="0"/>
    <n v="21"/>
    <b v="1"/>
    <n v="1.01"/>
    <x v="1"/>
    <s v="plays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d v="2014-10-20T07:27:59"/>
    <b v="0"/>
    <n v="162"/>
    <b v="1"/>
    <n v="1.0299"/>
    <x v="1"/>
    <s v="plays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d v="2017-01-11T01:22:14"/>
    <b v="0"/>
    <n v="23"/>
    <b v="1"/>
    <n v="1.0625"/>
    <x v="1"/>
    <s v="plays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d v="2016-11-23T01:59:03"/>
    <b v="0"/>
    <n v="72"/>
    <b v="1"/>
    <n v="1.0137777777777779"/>
    <x v="1"/>
    <s v="plays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d v="2014-08-15T00:36:30"/>
    <b v="0"/>
    <n v="68"/>
    <b v="1"/>
    <n v="1.1346000000000001"/>
    <x v="1"/>
    <s v="plays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d v="2015-02-21T02:11:57"/>
    <b v="0"/>
    <n v="20"/>
    <b v="1"/>
    <n v="2.1800000000000002"/>
    <x v="1"/>
    <s v="plays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d v="2014-07-31T18:30:45"/>
    <b v="0"/>
    <n v="26"/>
    <b v="1"/>
    <n v="1.0141935483870967"/>
    <x v="1"/>
    <s v="plays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d v="2016-02-22T23:27:29"/>
    <b v="0"/>
    <n v="72"/>
    <b v="1"/>
    <n v="1.0593333333333332"/>
    <x v="1"/>
    <s v="plays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d v="2015-11-13T02:26:32"/>
    <b v="0"/>
    <n v="3"/>
    <b v="1"/>
    <n v="1.04"/>
    <x v="1"/>
    <s v="plays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d v="2015-04-13T01:37:17"/>
    <b v="0"/>
    <n v="18"/>
    <b v="1"/>
    <n v="2.21"/>
    <x v="1"/>
    <s v="plays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d v="2015-07-07T22:24:54"/>
    <b v="0"/>
    <n v="30"/>
    <b v="1"/>
    <n v="1.1866666666666668"/>
    <x v="1"/>
    <s v="plays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d v="2014-11-26T04:47:39"/>
    <b v="0"/>
    <n v="23"/>
    <b v="1"/>
    <n v="1.046"/>
    <x v="1"/>
    <s v="plays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d v="2016-11-16T00:59:40"/>
    <b v="0"/>
    <n v="54"/>
    <b v="1"/>
    <n v="1.0389999999999999"/>
    <x v="1"/>
    <s v="plays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d v="2016-11-16T08:01:25"/>
    <b v="0"/>
    <n v="26"/>
    <b v="1"/>
    <n v="1.1773333333333333"/>
    <x v="1"/>
    <s v="plays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d v="2015-11-04T20:59:25"/>
    <b v="0"/>
    <n v="9"/>
    <b v="1"/>
    <n v="1.385"/>
    <x v="1"/>
    <s v="plays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d v="2014-08-04T13:09:16"/>
    <b v="0"/>
    <n v="27"/>
    <b v="1"/>
    <n v="1.0349999999999999"/>
    <x v="1"/>
    <s v="plays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d v="2015-06-24T20:30:40"/>
    <b v="0"/>
    <n v="30"/>
    <b v="1"/>
    <n v="1.0024999999999999"/>
    <x v="1"/>
    <s v="plays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d v="2015-09-28T17:33:36"/>
    <b v="0"/>
    <n v="52"/>
    <b v="1"/>
    <n v="1.0657142857142856"/>
    <x v="1"/>
    <s v="plays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d v="2014-05-06T14:39:33"/>
    <b v="0"/>
    <n v="17"/>
    <b v="1"/>
    <n v="1"/>
    <x v="1"/>
    <s v="plays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d v="2015-02-24T16:49:54"/>
    <b v="0"/>
    <n v="19"/>
    <b v="1"/>
    <n v="1.0001249999999999"/>
    <x v="1"/>
    <s v="plays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d v="2015-02-18T17:34:59"/>
    <b v="0"/>
    <n v="77"/>
    <b v="1"/>
    <n v="1.0105"/>
    <x v="1"/>
    <s v="plays"/>
    <x v="2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d v="2014-08-07T08:31:46"/>
    <b v="0"/>
    <n v="21"/>
    <b v="1"/>
    <n v="1.0763636363636364"/>
    <x v="1"/>
    <s v="plays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d v="2015-08-09T12:20:00"/>
    <b v="0"/>
    <n v="38"/>
    <b v="1"/>
    <n v="1.0365"/>
    <x v="1"/>
    <s v="plays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d v="2014-10-25T22:52:58"/>
    <b v="0"/>
    <n v="28"/>
    <b v="1"/>
    <n v="1.0443333333333333"/>
    <x v="1"/>
    <s v="plays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d v="2015-02-09T04:26:23"/>
    <b v="0"/>
    <n v="48"/>
    <b v="1"/>
    <n v="1.0225"/>
    <x v="1"/>
    <s v="plays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d v="2016-07-08T10:20:56"/>
    <b v="0"/>
    <n v="46"/>
    <b v="1"/>
    <n v="1.0074285714285713"/>
    <x v="1"/>
    <s v="plays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d v="2016-06-03T18:47:00"/>
    <b v="0"/>
    <n v="30"/>
    <b v="1"/>
    <n v="1.1171428571428572"/>
    <x v="1"/>
    <s v="plays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d v="2015-10-15T02:06:08"/>
    <b v="0"/>
    <n v="64"/>
    <b v="1"/>
    <n v="1.0001100000000001"/>
    <x v="1"/>
    <s v="plays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d v="2014-11-10T20:49:12"/>
    <b v="0"/>
    <n v="15"/>
    <b v="1"/>
    <n v="1"/>
    <x v="1"/>
    <s v="plays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d v="2014-11-03T15:28:26"/>
    <b v="0"/>
    <n v="41"/>
    <b v="1"/>
    <n v="1.05"/>
    <x v="1"/>
    <s v="plays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d v="2014-11-04T18:18:08"/>
    <b v="0"/>
    <n v="35"/>
    <b v="1"/>
    <n v="1.1686666666666667"/>
    <x v="1"/>
    <s v="plays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d v="2015-05-19T11:04:01"/>
    <b v="0"/>
    <n v="45"/>
    <b v="1"/>
    <n v="1.038"/>
    <x v="1"/>
    <s v="plays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d v="2016-05-04T13:31:22"/>
    <b v="0"/>
    <n v="62"/>
    <b v="1"/>
    <n v="1.145"/>
    <x v="1"/>
    <s v="plays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d v="2014-06-25T18:35:45"/>
    <b v="0"/>
    <n v="22"/>
    <b v="1"/>
    <n v="1.024"/>
    <x v="1"/>
    <s v="plays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d v="2014-07-10T13:05:48"/>
    <b v="0"/>
    <n v="18"/>
    <b v="1"/>
    <n v="2.23"/>
    <x v="1"/>
    <s v="plays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d v="2016-03-17T20:17:35"/>
    <b v="0"/>
    <n v="12"/>
    <b v="1"/>
    <n v="1"/>
    <x v="1"/>
    <s v="plays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d v="2014-10-11T22:07:10"/>
    <b v="0"/>
    <n v="44"/>
    <b v="1"/>
    <n v="1.0580000000000001"/>
    <x v="1"/>
    <s v="plays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d v="2014-06-27T14:17:25"/>
    <b v="0"/>
    <n v="27"/>
    <b v="1"/>
    <n v="1.4236363636363636"/>
    <x v="1"/>
    <s v="plays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d v="2015-05-16T17:05:44"/>
    <b v="0"/>
    <n v="38"/>
    <b v="1"/>
    <n v="1.84"/>
    <x v="1"/>
    <s v="plays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d v="2014-05-05T10:43:09"/>
    <b v="0"/>
    <n v="28"/>
    <b v="1"/>
    <n v="1.0433333333333332"/>
    <x v="1"/>
    <s v="plays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d v="2016-01-09T11:28:49"/>
    <b v="0"/>
    <n v="24"/>
    <b v="1"/>
    <n v="1.1200000000000001"/>
    <x v="1"/>
    <s v="plays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d v="2014-10-29T18:02:56"/>
    <b v="0"/>
    <n v="65"/>
    <b v="1"/>
    <n v="1.1107499999999999"/>
    <x v="1"/>
    <s v="plays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d v="2015-01-22T22:05:25"/>
    <b v="0"/>
    <n v="46"/>
    <b v="1"/>
    <n v="1.0375000000000001"/>
    <x v="1"/>
    <s v="plays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d v="2014-07-14T22:53:34"/>
    <b v="0"/>
    <n v="85"/>
    <b v="1"/>
    <n v="1.0041"/>
    <x v="1"/>
    <s v="plays"/>
    <x v="3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d v="2015-07-08T17:22:26"/>
    <b v="0"/>
    <n v="66"/>
    <b v="1"/>
    <n v="1.0186206896551724"/>
    <x v="1"/>
    <s v="plays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d v="2015-10-13T14:50:43"/>
    <b v="0"/>
    <n v="165"/>
    <b v="1"/>
    <n v="1.0976666666666666"/>
    <x v="1"/>
    <s v="plays"/>
    <x v="9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d v="2015-05-26T11:05:24"/>
    <b v="0"/>
    <n v="17"/>
    <b v="1"/>
    <n v="1"/>
    <x v="1"/>
    <s v="plays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d v="2015-05-28T12:05:02"/>
    <b v="0"/>
    <n v="3"/>
    <b v="1"/>
    <n v="1.22"/>
    <x v="1"/>
    <s v="plays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d v="2016-02-10T00:24:46"/>
    <b v="0"/>
    <n v="17"/>
    <b v="1"/>
    <n v="1.3757142857142857"/>
    <x v="1"/>
    <s v="plays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d v="2014-06-01T11:49:36"/>
    <b v="0"/>
    <n v="91"/>
    <b v="1"/>
    <n v="1.0031000000000001"/>
    <x v="1"/>
    <s v="plays"/>
    <x v="0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d v="2014-06-06T10:08:09"/>
    <b v="0"/>
    <n v="67"/>
    <b v="1"/>
    <n v="1.071"/>
    <x v="1"/>
    <s v="plays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d v="2014-06-18T23:48:24"/>
    <b v="0"/>
    <n v="18"/>
    <b v="1"/>
    <n v="2.11"/>
    <x v="1"/>
    <s v="plays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d v="2016-06-23T19:32:38"/>
    <b v="0"/>
    <n v="21"/>
    <b v="1"/>
    <n v="1.236"/>
    <x v="1"/>
    <s v="plays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d v="2016-05-10T00:59:50"/>
    <b v="0"/>
    <n v="40"/>
    <b v="1"/>
    <n v="1.085"/>
    <x v="1"/>
    <s v="plays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d v="2015-09-18T00:32:52"/>
    <b v="0"/>
    <n v="78"/>
    <b v="1"/>
    <n v="1.0356666666666667"/>
    <x v="1"/>
    <s v="plays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d v="2014-08-28T23:01:02"/>
    <b v="0"/>
    <n v="26"/>
    <b v="1"/>
    <n v="1"/>
    <x v="1"/>
    <s v="plays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d v="2015-02-18T17:35:38"/>
    <b v="0"/>
    <n v="14"/>
    <b v="1"/>
    <n v="1.3"/>
    <x v="1"/>
    <s v="plays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d v="2016-11-01T19:58:45"/>
    <b v="0"/>
    <n v="44"/>
    <b v="1"/>
    <n v="1.0349999999999999"/>
    <x v="1"/>
    <s v="plays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d v="2016-04-07T03:27:36"/>
    <b v="0"/>
    <n v="9"/>
    <b v="1"/>
    <n v="1"/>
    <x v="1"/>
    <s v="plays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d v="2015-03-26T09:54:05"/>
    <b v="0"/>
    <n v="30"/>
    <b v="1"/>
    <n v="1.196"/>
    <x v="1"/>
    <s v="plays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d v="2014-09-12T21:55:48"/>
    <b v="0"/>
    <n v="45"/>
    <b v="1"/>
    <n v="1.0000058823529412"/>
    <x v="1"/>
    <s v="plays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d v="2014-04-23T20:01:47"/>
    <b v="0"/>
    <n v="56"/>
    <b v="1"/>
    <n v="1.00875"/>
    <x v="1"/>
    <s v="plays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d v="2016-03-19T19:43:05"/>
    <b v="0"/>
    <n v="46"/>
    <b v="1"/>
    <n v="1.0654545454545454"/>
    <x v="1"/>
    <s v="plays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d v="2016-02-05T02:10:02"/>
    <b v="0"/>
    <n v="34"/>
    <b v="1"/>
    <n v="1.38"/>
    <x v="1"/>
    <s v="plays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d v="2015-02-02T18:59:23"/>
    <b v="0"/>
    <n v="98"/>
    <b v="1"/>
    <n v="1.0115000000000001"/>
    <x v="1"/>
    <s v="plays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d v="2015-11-15T13:29:36"/>
    <b v="0"/>
    <n v="46"/>
    <b v="1"/>
    <n v="1.091"/>
    <x v="1"/>
    <s v="plays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d v="2015-03-25T21:52:21"/>
    <b v="0"/>
    <n v="10"/>
    <b v="1"/>
    <n v="1.4"/>
    <x v="1"/>
    <s v="plays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d v="2015-01-14T16:14:44"/>
    <b v="0"/>
    <n v="76"/>
    <b v="1"/>
    <n v="1.0358333333333334"/>
    <x v="1"/>
    <s v="plays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d v="2014-09-02T14:48:56"/>
    <b v="0"/>
    <n v="104"/>
    <b v="1"/>
    <n v="1.0297033333333332"/>
    <x v="1"/>
    <s v="plays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d v="2014-09-02T01:21:43"/>
    <b v="0"/>
    <n v="87"/>
    <b v="1"/>
    <n v="1.0813333333333333"/>
    <x v="1"/>
    <s v="plays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d v="2014-06-02T15:29:12"/>
    <b v="0"/>
    <n v="29"/>
    <b v="1"/>
    <n v="1"/>
    <x v="1"/>
    <s v="plays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d v="2015-02-03T17:17:27"/>
    <b v="0"/>
    <n v="51"/>
    <b v="1"/>
    <n v="1.0275000000000001"/>
    <x v="1"/>
    <s v="plays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d v="2016-10-19T00:31:01"/>
    <b v="0"/>
    <n v="12"/>
    <b v="1"/>
    <n v="1.3"/>
    <x v="1"/>
    <s v="plays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d v="2014-06-30T22:41:41"/>
    <b v="0"/>
    <n v="72"/>
    <b v="1"/>
    <n v="1.0854949999999999"/>
    <x v="1"/>
    <s v="plays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d v="2014-07-19T17:32:33"/>
    <b v="0"/>
    <n v="21"/>
    <b v="1"/>
    <n v="1"/>
    <x v="1"/>
    <s v="plays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d v="2016-01-11T13:56:54"/>
    <b v="0"/>
    <n v="42"/>
    <b v="1"/>
    <n v="1.0965"/>
    <x v="1"/>
    <s v="plays"/>
    <x v="1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d v="2014-05-17T01:30:55"/>
    <b v="0"/>
    <n v="71"/>
    <b v="1"/>
    <n v="1.0026315789473683"/>
    <x v="1"/>
    <s v="plays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d v="2014-06-10T09:07:49"/>
    <b v="0"/>
    <n v="168"/>
    <b v="1"/>
    <n v="1.0555000000000001"/>
    <x v="1"/>
    <s v="plays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d v="2016-07-21T14:48:13"/>
    <b v="0"/>
    <n v="19"/>
    <b v="1"/>
    <n v="1.1200000000000001"/>
    <x v="1"/>
    <s v="plays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d v="2014-07-31T12:59:53"/>
    <b v="0"/>
    <n v="37"/>
    <b v="1"/>
    <n v="1.0589999999999999"/>
    <x v="1"/>
    <s v="plays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d v="2015-07-20T17:03:40"/>
    <b v="0"/>
    <n v="36"/>
    <b v="1"/>
    <n v="1.01"/>
    <x v="1"/>
    <s v="plays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d v="2015-04-06T22:16:07"/>
    <b v="0"/>
    <n v="14"/>
    <b v="1"/>
    <n v="1.042"/>
    <x v="1"/>
    <s v="plays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d v="2016-01-05T21:52:10"/>
    <b v="0"/>
    <n v="18"/>
    <b v="1"/>
    <n v="1.3467833333333334"/>
    <x v="1"/>
    <s v="plays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d v="2014-06-19T02:57:08"/>
    <b v="0"/>
    <n v="82"/>
    <b v="1"/>
    <n v="1.052184"/>
    <x v="1"/>
    <s v="plays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d v="2015-10-17T10:18:41"/>
    <b v="0"/>
    <n v="43"/>
    <b v="1"/>
    <n v="1.026"/>
    <x v="1"/>
    <s v="plays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d v="2015-04-30T20:11:12"/>
    <b v="0"/>
    <n v="8"/>
    <b v="1"/>
    <n v="1"/>
    <x v="1"/>
    <s v="plays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d v="2014-08-10T12:35:46"/>
    <b v="0"/>
    <n v="45"/>
    <b v="1"/>
    <n v="1.855"/>
    <x v="1"/>
    <s v="plays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d v="2016-05-31T06:59:46"/>
    <b v="0"/>
    <n v="20"/>
    <b v="1"/>
    <n v="2.89"/>
    <x v="1"/>
    <s v="plays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d v="2015-09-25T12:43:56"/>
    <b v="0"/>
    <n v="31"/>
    <b v="1"/>
    <n v="1"/>
    <x v="1"/>
    <s v="plays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d v="2015-01-12T19:58:45"/>
    <b v="0"/>
    <n v="25"/>
    <b v="1"/>
    <n v="1.0820000000000001"/>
    <x v="1"/>
    <s v="plays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d v="2016-02-02T21:20:12"/>
    <b v="0"/>
    <n v="14"/>
    <b v="1"/>
    <n v="1.0780000000000001"/>
    <x v="1"/>
    <s v="plays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d v="2014-11-17T02:51:29"/>
    <b v="0"/>
    <n v="45"/>
    <b v="1"/>
    <n v="1.0976190476190477"/>
    <x v="1"/>
    <s v="plays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d v="2016-06-11T01:15:38"/>
    <b v="0"/>
    <n v="20"/>
    <b v="1"/>
    <n v="1.70625"/>
    <x v="1"/>
    <s v="plays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d v="2015-02-01T16:54:31"/>
    <b v="0"/>
    <n v="39"/>
    <b v="1"/>
    <n v="1.52"/>
    <x v="1"/>
    <s v="plays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d v="2015-03-25T17:22:07"/>
    <b v="0"/>
    <n v="16"/>
    <b v="1"/>
    <n v="1.0123076923076924"/>
    <x v="1"/>
    <s v="plays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d v="2014-06-30T15:20:26"/>
    <b v="0"/>
    <n v="37"/>
    <b v="1"/>
    <n v="1.532"/>
    <x v="1"/>
    <s v="plays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d v="2016-06-14T23:29:16"/>
    <b v="0"/>
    <n v="14"/>
    <b v="1"/>
    <n v="1.2833333333333334"/>
    <x v="1"/>
    <s v="plays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d v="2014-07-01T16:45:59"/>
    <b v="0"/>
    <n v="21"/>
    <b v="1"/>
    <n v="1.0071428571428571"/>
    <x v="1"/>
    <s v="plays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d v="2016-09-13T18:00:27"/>
    <b v="0"/>
    <n v="69"/>
    <b v="1"/>
    <n v="1.0065"/>
    <x v="1"/>
    <s v="plays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d v="2014-07-01T04:56:07"/>
    <b v="0"/>
    <n v="16"/>
    <b v="1"/>
    <n v="1.913"/>
    <x v="1"/>
    <s v="plays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d v="2015-01-12T16:57:37"/>
    <b v="0"/>
    <n v="55"/>
    <b v="1"/>
    <n v="1.4019999999999999"/>
    <x v="1"/>
    <s v="plays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d v="2015-01-07T04:51:43"/>
    <b v="0"/>
    <n v="27"/>
    <b v="1"/>
    <n v="1.2433537832310839"/>
    <x v="1"/>
    <s v="plays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d v="2016-04-20T11:31:00"/>
    <b v="0"/>
    <n v="36"/>
    <b v="1"/>
    <n v="1.262"/>
    <x v="1"/>
    <s v="plays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d v="2014-08-01T12:39:12"/>
    <b v="0"/>
    <n v="19"/>
    <b v="1"/>
    <n v="1.9"/>
    <x v="1"/>
    <s v="plays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d v="2016-09-30T15:11:19"/>
    <b v="0"/>
    <n v="12"/>
    <b v="1"/>
    <n v="1.39"/>
    <x v="1"/>
    <s v="plays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d v="2015-06-24T21:33:48"/>
    <b v="0"/>
    <n v="17"/>
    <b v="1"/>
    <n v="2.02"/>
    <x v="1"/>
    <s v="plays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d v="2016-08-30T22:03:05"/>
    <b v="0"/>
    <n v="114"/>
    <b v="1"/>
    <n v="1.0338000000000001"/>
    <x v="1"/>
    <s v="plays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d v="2016-07-24T03:07:17"/>
    <b v="0"/>
    <n v="93"/>
    <b v="1"/>
    <n v="1.023236"/>
    <x v="1"/>
    <s v="plays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d v="2015-07-15T15:01:12"/>
    <b v="0"/>
    <n v="36"/>
    <b v="1"/>
    <n v="1.03"/>
    <x v="1"/>
    <s v="plays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d v="2016-02-20T00:27:30"/>
    <b v="0"/>
    <n v="61"/>
    <b v="1"/>
    <n v="1.2714285714285714"/>
    <x v="1"/>
    <s v="plays"/>
    <x v="2"/>
  </r>
  <r>
    <n v="3467"/>
    <s v="Venus in Fur, Los Angeles."/>
    <s v="Venus in Fur, By David Ives."/>
    <n v="3000"/>
    <n v="3030"/>
    <x v="0"/>
    <s v="US"/>
    <s v="USD"/>
    <n v="1426864032"/>
    <n v="1424275632"/>
    <d v="2015-02-18T16:07:12"/>
    <b v="0"/>
    <n v="47"/>
    <b v="1"/>
    <n v="1.01"/>
    <x v="1"/>
    <s v="plays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d v="2016-08-23T18:22:09"/>
    <b v="0"/>
    <n v="17"/>
    <b v="1"/>
    <n v="1.2178"/>
    <x v="1"/>
    <s v="plays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d v="2016-03-29T15:24:05"/>
    <b v="0"/>
    <n v="63"/>
    <b v="1"/>
    <n v="1.1339285714285714"/>
    <x v="1"/>
    <s v="plays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d v="2016-06-08T00:31:42"/>
    <b v="0"/>
    <n v="9"/>
    <b v="1"/>
    <n v="1.5"/>
    <x v="1"/>
    <s v="plays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d v="2014-07-21T19:41:30"/>
    <b v="0"/>
    <n v="30"/>
    <b v="1"/>
    <n v="2.1459999999999999"/>
    <x v="1"/>
    <s v="plays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d v="2014-10-16T04:05:31"/>
    <b v="0"/>
    <n v="23"/>
    <b v="1"/>
    <n v="1.0205"/>
    <x v="1"/>
    <s v="plays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d v="2015-02-27T20:01:36"/>
    <b v="0"/>
    <n v="33"/>
    <b v="1"/>
    <n v="1"/>
    <x v="1"/>
    <s v="plays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d v="2016-06-20T12:02:11"/>
    <b v="0"/>
    <n v="39"/>
    <b v="1"/>
    <n v="1.01"/>
    <x v="1"/>
    <s v="plays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d v="2014-10-06T21:08:24"/>
    <b v="0"/>
    <n v="17"/>
    <b v="1"/>
    <n v="1.1333333333333333"/>
    <x v="1"/>
    <s v="plays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d v="2014-10-09T06:43:10"/>
    <b v="0"/>
    <n v="6"/>
    <b v="1"/>
    <n v="1.04"/>
    <x v="1"/>
    <s v="plays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d v="2015-05-04T17:40:43"/>
    <b v="0"/>
    <n v="39"/>
    <b v="1"/>
    <n v="1.1533333333333333"/>
    <x v="1"/>
    <s v="plays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d v="2015-02-18T22:00:22"/>
    <b v="0"/>
    <n v="57"/>
    <b v="1"/>
    <n v="1.1285000000000001"/>
    <x v="1"/>
    <s v="plays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d v="2014-05-22T20:31:20"/>
    <b v="0"/>
    <n v="56"/>
    <b v="1"/>
    <n v="1.2786666666666666"/>
    <x v="1"/>
    <s v="plays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d v="2015-06-16T07:37:07"/>
    <b v="0"/>
    <n v="13"/>
    <b v="1"/>
    <n v="1.4266666666666667"/>
    <x v="1"/>
    <s v="plays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d v="2014-12-16T05:56:28"/>
    <b v="0"/>
    <n v="95"/>
    <b v="1"/>
    <n v="1.1879999999999999"/>
    <x v="1"/>
    <s v="plays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d v="2014-06-06T18:31:06"/>
    <b v="0"/>
    <n v="80"/>
    <b v="1"/>
    <n v="1.3833333333333333"/>
    <x v="1"/>
    <s v="plays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d v="2014-06-03T16:03:01"/>
    <b v="0"/>
    <n v="133"/>
    <b v="1"/>
    <n v="1.599402985074627"/>
    <x v="1"/>
    <s v="plays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d v="2016-05-16T18:14:59"/>
    <b v="0"/>
    <n v="44"/>
    <b v="1"/>
    <n v="1.1424000000000001"/>
    <x v="1"/>
    <s v="plays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d v="2016-01-03T16:38:00"/>
    <b v="0"/>
    <n v="30"/>
    <b v="1"/>
    <n v="1.0060606060606061"/>
    <x v="1"/>
    <s v="plays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d v="2015-05-02T21:00:01"/>
    <b v="0"/>
    <n v="56"/>
    <b v="1"/>
    <n v="1.552"/>
    <x v="1"/>
    <s v="plays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d v="2015-05-25T22:34:12"/>
    <b v="0"/>
    <n v="66"/>
    <b v="1"/>
    <n v="1.2775000000000001"/>
    <x v="1"/>
    <s v="plays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d v="2015-03-24T18:26:00"/>
    <b v="0"/>
    <n v="29"/>
    <b v="1"/>
    <n v="1.212"/>
    <x v="1"/>
    <s v="plays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d v="2014-04-24T15:15:31"/>
    <b v="0"/>
    <n v="72"/>
    <b v="1"/>
    <n v="1.127"/>
    <x v="1"/>
    <s v="plays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d v="2016-03-14T19:15:24"/>
    <b v="0"/>
    <n v="27"/>
    <b v="1"/>
    <n v="1.2749999999999999"/>
    <x v="1"/>
    <s v="plays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d v="2015-04-27T05:59:44"/>
    <b v="0"/>
    <n v="10"/>
    <b v="1"/>
    <n v="1.5820000000000001"/>
    <x v="1"/>
    <s v="plays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d v="2015-09-21T00:13:17"/>
    <b v="0"/>
    <n v="35"/>
    <b v="1"/>
    <n v="1.0526894736842105"/>
    <x v="1"/>
    <s v="plays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d v="2014-07-28T20:47:16"/>
    <b v="0"/>
    <n v="29"/>
    <b v="1"/>
    <n v="1"/>
    <x v="1"/>
    <s v="plays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d v="2016-11-15T05:09:35"/>
    <b v="0"/>
    <n v="13"/>
    <b v="1"/>
    <n v="1"/>
    <x v="1"/>
    <s v="plays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d v="2014-10-03T18:18:29"/>
    <b v="0"/>
    <n v="72"/>
    <b v="1"/>
    <n v="1.0686"/>
    <x v="1"/>
    <s v="plays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d v="2016-08-02T20:19:26"/>
    <b v="0"/>
    <n v="78"/>
    <b v="1"/>
    <n v="1.244"/>
    <x v="1"/>
    <s v="plays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d v="2016-05-21T17:48:24"/>
    <b v="0"/>
    <n v="49"/>
    <b v="1"/>
    <n v="1.0870406189555126"/>
    <x v="1"/>
    <s v="plays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d v="2016-03-30T03:48:24"/>
    <b v="0"/>
    <n v="42"/>
    <b v="1"/>
    <n v="1.0242424242424242"/>
    <x v="1"/>
    <s v="plays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d v="2015-05-08T00:52:05"/>
    <b v="0"/>
    <n v="35"/>
    <b v="1"/>
    <n v="1.0549999999999999"/>
    <x v="1"/>
    <s v="plays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d v="2016-02-19T22:03:58"/>
    <b v="0"/>
    <n v="42"/>
    <b v="1"/>
    <n v="1.0629999999999999"/>
    <x v="1"/>
    <s v="plays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d v="2015-08-17T18:19:55"/>
    <b v="0"/>
    <n v="42"/>
    <b v="1"/>
    <n v="1.0066666666666666"/>
    <x v="1"/>
    <s v="plays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d v="2016-03-01T20:08:44"/>
    <b v="0"/>
    <n v="31"/>
    <b v="1"/>
    <n v="1.054"/>
    <x v="1"/>
    <s v="plays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d v="2016-06-24T11:28:48"/>
    <b v="0"/>
    <n v="38"/>
    <b v="1"/>
    <n v="1.0755999999999999"/>
    <x v="1"/>
    <s v="plays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d v="2015-10-20T17:58:11"/>
    <b v="0"/>
    <n v="8"/>
    <b v="1"/>
    <n v="1"/>
    <x v="1"/>
    <s v="plays"/>
    <x v="9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d v="2014-05-01T22:27:25"/>
    <b v="0"/>
    <n v="39"/>
    <b v="1"/>
    <n v="1.0376000000000001"/>
    <x v="1"/>
    <s v="plays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d v="2014-07-09T17:37:20"/>
    <b v="0"/>
    <n v="29"/>
    <b v="1"/>
    <n v="1.0149999999999999"/>
    <x v="1"/>
    <s v="plays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d v="2016-05-01T22:08:57"/>
    <b v="0"/>
    <n v="72"/>
    <b v="1"/>
    <n v="1.044"/>
    <x v="1"/>
    <s v="plays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d v="2016-04-17T17:30:53"/>
    <b v="0"/>
    <n v="15"/>
    <b v="1"/>
    <n v="1.8"/>
    <x v="1"/>
    <s v="plays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d v="2014-11-07T20:37:46"/>
    <b v="0"/>
    <n v="33"/>
    <b v="1"/>
    <n v="1.0633333333333332"/>
    <x v="1"/>
    <s v="plays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d v="2014-06-12T14:54:06"/>
    <b v="0"/>
    <n v="15"/>
    <b v="1"/>
    <n v="1.0055555555555555"/>
    <x v="1"/>
    <s v="plays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d v="2014-10-15T20:58:15"/>
    <b v="0"/>
    <n v="19"/>
    <b v="1"/>
    <n v="1.012"/>
    <x v="1"/>
    <s v="plays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d v="2015-02-22T12:53:12"/>
    <b v="0"/>
    <n v="17"/>
    <b v="1"/>
    <n v="1"/>
    <x v="1"/>
    <s v="plays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d v="2014-05-22T02:18:32"/>
    <b v="0"/>
    <n v="44"/>
    <b v="1"/>
    <n v="1.1839285714285714"/>
    <x v="1"/>
    <s v="plays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d v="2015-01-16T20:19:12"/>
    <b v="0"/>
    <n v="10"/>
    <b v="1"/>
    <n v="1.1000000000000001"/>
    <x v="1"/>
    <s v="plays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d v="2015-05-01T18:32:51"/>
    <b v="0"/>
    <n v="46"/>
    <b v="1"/>
    <n v="1.0266666666666666"/>
    <x v="1"/>
    <s v="plays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d v="2014-08-05T00:14:30"/>
    <b v="0"/>
    <n v="11"/>
    <b v="1"/>
    <n v="1"/>
    <x v="1"/>
    <s v="plays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d v="2014-06-04T19:37:14"/>
    <b v="0"/>
    <n v="13"/>
    <b v="1"/>
    <n v="1"/>
    <x v="1"/>
    <s v="plays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d v="2014-09-11T18:48:19"/>
    <b v="0"/>
    <n v="33"/>
    <b v="1"/>
    <n v="1.10046"/>
    <x v="1"/>
    <s v="plays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d v="2015-02-02T14:22:30"/>
    <b v="0"/>
    <n v="28"/>
    <b v="1"/>
    <n v="1.0135000000000001"/>
    <x v="1"/>
    <s v="plays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d v="2015-08-11T19:46:52"/>
    <b v="0"/>
    <n v="21"/>
    <b v="1"/>
    <n v="1.0075000000000001"/>
    <x v="1"/>
    <s v="plays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d v="2014-08-30T08:40:20"/>
    <b v="0"/>
    <n v="13"/>
    <b v="1"/>
    <n v="1.6942857142857144"/>
    <x v="1"/>
    <s v="plays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d v="2015-08-18T18:57:26"/>
    <b v="0"/>
    <n v="34"/>
    <b v="1"/>
    <n v="1"/>
    <x v="1"/>
    <s v="plays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d v="2016-07-30T09:32:28"/>
    <b v="0"/>
    <n v="80"/>
    <b v="1"/>
    <n v="1.1365000000000001"/>
    <x v="1"/>
    <s v="plays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d v="2014-08-29T18:19:33"/>
    <b v="0"/>
    <n v="74"/>
    <b v="1"/>
    <n v="1.0156000000000001"/>
    <x v="1"/>
    <s v="plays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d v="2015-07-29T16:41:46"/>
    <b v="0"/>
    <n v="7"/>
    <b v="1"/>
    <n v="1.06"/>
    <x v="1"/>
    <s v="plays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d v="2016-03-31T08:02:51"/>
    <b v="0"/>
    <n v="34"/>
    <b v="1"/>
    <n v="1.02"/>
    <x v="1"/>
    <s v="plays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d v="2015-06-12T00:33:25"/>
    <b v="0"/>
    <n v="86"/>
    <b v="1"/>
    <n v="1.1691666666666667"/>
    <x v="1"/>
    <s v="plays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d v="2016-12-29T12:01:58"/>
    <b v="0"/>
    <n v="37"/>
    <b v="1"/>
    <n v="1.0115151515151515"/>
    <x v="1"/>
    <s v="plays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d v="2015-06-22T18:16:58"/>
    <b v="0"/>
    <n v="18"/>
    <b v="1"/>
    <n v="1.32"/>
    <x v="1"/>
    <s v="plays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d v="2016-03-13T14:57:37"/>
    <b v="0"/>
    <n v="22"/>
    <b v="1"/>
    <n v="1"/>
    <x v="1"/>
    <s v="plays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d v="2016-05-31T15:42:14"/>
    <b v="0"/>
    <n v="26"/>
    <b v="1"/>
    <n v="1.28"/>
    <x v="1"/>
    <s v="plays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d v="2014-09-02T14:23:47"/>
    <b v="0"/>
    <n v="27"/>
    <b v="1"/>
    <n v="1.1895833333333334"/>
    <x v="1"/>
    <s v="plays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d v="2015-10-12T18:16:07"/>
    <b v="0"/>
    <n v="8"/>
    <b v="1"/>
    <n v="1.262"/>
    <x v="1"/>
    <s v="plays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d v="2015-08-27T15:00:23"/>
    <b v="0"/>
    <n v="204"/>
    <b v="1"/>
    <n v="1.5620000000000001"/>
    <x v="1"/>
    <s v="plays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d v="2015-09-01T15:21:50"/>
    <b v="0"/>
    <n v="46"/>
    <b v="1"/>
    <n v="1.0315000000000001"/>
    <x v="1"/>
    <s v="plays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d v="2015-11-20T17:27:05"/>
    <b v="0"/>
    <n v="17"/>
    <b v="1"/>
    <n v="1.5333333333333334"/>
    <x v="1"/>
    <s v="plays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d v="2014-10-11T08:30:16"/>
    <b v="0"/>
    <n v="28"/>
    <b v="1"/>
    <n v="1.8044444444444445"/>
    <x v="1"/>
    <s v="plays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d v="2016-07-20T10:05:40"/>
    <b v="0"/>
    <n v="83"/>
    <b v="1"/>
    <n v="1.2845"/>
    <x v="1"/>
    <s v="plays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d v="2016-08-18T18:08:42"/>
    <b v="0"/>
    <n v="13"/>
    <b v="1"/>
    <n v="1.1966666666666668"/>
    <x v="1"/>
    <s v="plays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d v="2016-05-27T00:04:51"/>
    <b v="0"/>
    <n v="8"/>
    <b v="1"/>
    <n v="1.23"/>
    <x v="1"/>
    <s v="plays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d v="2015-08-06T17:31:15"/>
    <b v="0"/>
    <n v="32"/>
    <b v="1"/>
    <n v="1.05"/>
    <x v="1"/>
    <s v="plays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d v="2014-07-09T14:23:42"/>
    <b v="0"/>
    <n v="85"/>
    <b v="1"/>
    <n v="1.0223636363636364"/>
    <x v="1"/>
    <s v="plays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d v="2015-05-26T18:07:39"/>
    <b v="0"/>
    <n v="29"/>
    <b v="1"/>
    <n v="1.0466666666666666"/>
    <x v="1"/>
    <s v="plays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d v="2015-02-05T19:57:37"/>
    <b v="0"/>
    <n v="24"/>
    <b v="1"/>
    <n v="1"/>
    <x v="1"/>
    <s v="plays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d v="2015-03-12T19:22:39"/>
    <b v="0"/>
    <n v="8"/>
    <b v="1"/>
    <n v="1.004"/>
    <x v="1"/>
    <s v="plays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d v="2015-03-10T15:51:24"/>
    <b v="0"/>
    <n v="19"/>
    <b v="1"/>
    <n v="1.0227272727272727"/>
    <x v="1"/>
    <s v="plays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d v="2016-04-20T01:53:21"/>
    <b v="0"/>
    <n v="336"/>
    <b v="1"/>
    <n v="1.1440928571428572"/>
    <x v="1"/>
    <s v="plays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d v="2016-02-11T22:36:54"/>
    <b v="0"/>
    <n v="13"/>
    <b v="1"/>
    <n v="1.019047619047619"/>
    <x v="1"/>
    <s v="plays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d v="2015-08-07T09:27:53"/>
    <b v="0"/>
    <n v="42"/>
    <b v="1"/>
    <n v="1.02"/>
    <x v="1"/>
    <s v="plays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d v="2016-04-02T21:26:38"/>
    <b v="0"/>
    <n v="64"/>
    <b v="1"/>
    <n v="1.048"/>
    <x v="1"/>
    <s v="plays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d v="2014-04-24T12:22:50"/>
    <b v="0"/>
    <n v="25"/>
    <b v="1"/>
    <n v="1.0183333333333333"/>
    <x v="1"/>
    <s v="plays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d v="2014-05-29T14:05:24"/>
    <b v="0"/>
    <n v="20"/>
    <b v="1"/>
    <n v="1"/>
    <x v="1"/>
    <s v="plays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d v="2015-07-11T00:41:20"/>
    <b v="0"/>
    <n v="104"/>
    <b v="1"/>
    <n v="1.0627272727272727"/>
    <x v="1"/>
    <s v="plays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d v="2015-01-12T01:12:39"/>
    <b v="0"/>
    <n v="53"/>
    <b v="1"/>
    <n v="1.1342219999999998"/>
    <x v="1"/>
    <s v="plays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d v="2016-10-18T10:36:34"/>
    <b v="0"/>
    <n v="14"/>
    <b v="1"/>
    <n v="1"/>
    <x v="1"/>
    <s v="plays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d v="2014-06-18T15:35:24"/>
    <b v="0"/>
    <n v="20"/>
    <b v="1"/>
    <n v="1.0045454545454546"/>
    <x v="1"/>
    <s v="plays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d v="2014-04-01T06:38:31"/>
    <b v="0"/>
    <n v="558"/>
    <b v="1"/>
    <n v="1.0003599999999999"/>
    <x v="1"/>
    <s v="plays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d v="2015-05-15T19:36:15"/>
    <b v="0"/>
    <n v="22"/>
    <b v="1"/>
    <n v="1.44"/>
    <x v="1"/>
    <s v="plays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d v="2015-07-09T02:18:28"/>
    <b v="0"/>
    <n v="24"/>
    <b v="1"/>
    <n v="1.0349999999999999"/>
    <x v="1"/>
    <s v="plays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d v="2015-04-21T21:21:06"/>
    <b v="0"/>
    <n v="74"/>
    <b v="1"/>
    <n v="1.0843750000000001"/>
    <x v="1"/>
    <s v="plays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d v="2015-07-18T16:19:38"/>
    <b v="0"/>
    <n v="54"/>
    <b v="1"/>
    <n v="1.024"/>
    <x v="1"/>
    <s v="plays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d v="2016-03-04T18:17:07"/>
    <b v="0"/>
    <n v="31"/>
    <b v="1"/>
    <n v="1.4888888888888889"/>
    <x v="1"/>
    <s v="plays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d v="2016-07-04T16:07:36"/>
    <b v="0"/>
    <n v="25"/>
    <b v="1"/>
    <n v="1.0549000000000002"/>
    <x v="1"/>
    <s v="plays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d v="2015-08-20T14:57:29"/>
    <b v="0"/>
    <n v="17"/>
    <b v="1"/>
    <n v="1.0049999999999999"/>
    <x v="1"/>
    <s v="plays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d v="2014-12-01T17:50:08"/>
    <b v="0"/>
    <n v="12"/>
    <b v="1"/>
    <n v="1.3055555555555556"/>
    <x v="1"/>
    <s v="plays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d v="2014-12-24T12:11:23"/>
    <b v="0"/>
    <n v="38"/>
    <b v="1"/>
    <n v="1.0475000000000001"/>
    <x v="1"/>
    <s v="plays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d v="2015-05-11T19:27:24"/>
    <b v="0"/>
    <n v="41"/>
    <b v="1"/>
    <n v="1.0880000000000001"/>
    <x v="1"/>
    <s v="plays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d v="2014-08-18T17:46:34"/>
    <b v="0"/>
    <n v="19"/>
    <b v="1"/>
    <n v="1.1100000000000001"/>
    <x v="1"/>
    <s v="plays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d v="2014-12-09T16:31:36"/>
    <b v="0"/>
    <n v="41"/>
    <b v="1"/>
    <n v="1.0047999999999999"/>
    <x v="1"/>
    <s v="plays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d v="2014-12-03T07:58:03"/>
    <b v="0"/>
    <n v="26"/>
    <b v="1"/>
    <n v="1.1435"/>
    <x v="1"/>
    <s v="plays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d v="2014-09-30T20:36:53"/>
    <b v="0"/>
    <n v="25"/>
    <b v="1"/>
    <n v="1.2206666666666666"/>
    <x v="1"/>
    <s v="plays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d v="2015-05-22T13:41:22"/>
    <b v="0"/>
    <n v="9"/>
    <b v="1"/>
    <n v="1"/>
    <x v="1"/>
    <s v="plays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d v="2014-10-09T09:00:46"/>
    <b v="0"/>
    <n v="78"/>
    <b v="1"/>
    <n v="1.028"/>
    <x v="1"/>
    <s v="plays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d v="2014-10-14T22:37:28"/>
    <b v="0"/>
    <n v="45"/>
    <b v="1"/>
    <n v="1.0612068965517241"/>
    <x v="1"/>
    <s v="plays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d v="2016-07-10T18:48:47"/>
    <b v="0"/>
    <n v="102"/>
    <b v="1"/>
    <n v="1.0133000000000001"/>
    <x v="1"/>
    <s v="plays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d v="2016-10-06T13:10:54"/>
    <b v="0"/>
    <n v="5"/>
    <b v="1"/>
    <n v="1"/>
    <x v="1"/>
    <s v="plays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d v="2015-03-30T18:53:03"/>
    <b v="0"/>
    <n v="27"/>
    <b v="1"/>
    <n v="1.3"/>
    <x v="1"/>
    <s v="plays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d v="2016-03-31T17:36:17"/>
    <b v="0"/>
    <n v="37"/>
    <b v="1"/>
    <n v="1.0001333333333333"/>
    <x v="1"/>
    <s v="plays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d v="2016-03-01T18:17:36"/>
    <b v="0"/>
    <n v="14"/>
    <b v="1"/>
    <n v="1"/>
    <x v="1"/>
    <s v="plays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d v="2015-01-22T04:13:42"/>
    <b v="0"/>
    <n v="27"/>
    <b v="1"/>
    <n v="1.1388888888888888"/>
    <x v="1"/>
    <s v="plays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d v="2014-07-16T11:18:30"/>
    <b v="0"/>
    <n v="45"/>
    <b v="1"/>
    <n v="1"/>
    <x v="1"/>
    <s v="plays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d v="2016-03-22T02:18:02"/>
    <b v="0"/>
    <n v="49"/>
    <b v="1"/>
    <n v="2.87"/>
    <x v="1"/>
    <s v="plays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d v="2016-02-18T10:13:25"/>
    <b v="0"/>
    <n v="24"/>
    <b v="1"/>
    <n v="1.085"/>
    <x v="1"/>
    <s v="plays"/>
    <x v="2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d v="2015-06-13T07:35:44"/>
    <b v="0"/>
    <n v="112"/>
    <b v="1"/>
    <n v="1.155"/>
    <x v="1"/>
    <s v="plays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d v="2014-11-21T17:11:30"/>
    <b v="0"/>
    <n v="23"/>
    <b v="1"/>
    <n v="1.1911764705882353"/>
    <x v="1"/>
    <s v="plays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d v="2016-07-25T16:44:30"/>
    <b v="0"/>
    <n v="54"/>
    <b v="1"/>
    <n v="1.0942666666666667"/>
    <x v="1"/>
    <s v="plays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d v="2016-05-13T12:57:34"/>
    <b v="0"/>
    <n v="28"/>
    <b v="1"/>
    <n v="1.266"/>
    <x v="1"/>
    <s v="plays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d v="2015-04-07T19:53:30"/>
    <b v="0"/>
    <n v="11"/>
    <b v="1"/>
    <n v="1.0049999999999999"/>
    <x v="1"/>
    <s v="plays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d v="2015-05-01T15:32:27"/>
    <b v="0"/>
    <n v="62"/>
    <b v="1"/>
    <n v="1.2749999999999999"/>
    <x v="1"/>
    <s v="plays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d v="2014-09-20T08:00:34"/>
    <b v="0"/>
    <n v="73"/>
    <b v="1"/>
    <n v="1.0005999999999999"/>
    <x v="1"/>
    <s v="plays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d v="2014-12-30T22:45:44"/>
    <b v="0"/>
    <n v="18"/>
    <b v="1"/>
    <n v="1.75"/>
    <x v="1"/>
    <s v="plays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d v="2014-12-15T19:55:07"/>
    <b v="0"/>
    <n v="35"/>
    <b v="1"/>
    <n v="1.2725"/>
    <x v="1"/>
    <s v="plays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d v="2014-12-01T21:33:59"/>
    <b v="0"/>
    <n v="43"/>
    <b v="1"/>
    <n v="1.1063333333333334"/>
    <x v="1"/>
    <s v="plays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d v="2016-08-10T01:36:22"/>
    <b v="0"/>
    <n v="36"/>
    <b v="1"/>
    <n v="1.2593749999999999"/>
    <x v="1"/>
    <s v="plays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d v="2015-02-15T00:12:03"/>
    <b v="0"/>
    <n v="62"/>
    <b v="1"/>
    <n v="1.1850000000000001"/>
    <x v="1"/>
    <s v="plays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d v="2014-08-05T17:09:42"/>
    <b v="0"/>
    <n v="15"/>
    <b v="1"/>
    <n v="1.0772727272727274"/>
    <x v="1"/>
    <s v="plays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d v="2016-02-17T14:03:10"/>
    <b v="0"/>
    <n v="33"/>
    <b v="1"/>
    <n v="1.026"/>
    <x v="1"/>
    <s v="plays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d v="2014-08-15T19:10:22"/>
    <b v="0"/>
    <n v="27"/>
    <b v="1"/>
    <n v="1.101"/>
    <x v="1"/>
    <s v="plays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d v="2015-08-04T19:04:37"/>
    <b v="0"/>
    <n v="17"/>
    <b v="1"/>
    <n v="2.02"/>
    <x v="1"/>
    <s v="plays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d v="2016-09-15T20:22:44"/>
    <b v="0"/>
    <n v="4"/>
    <b v="1"/>
    <n v="1.3"/>
    <x v="1"/>
    <s v="plays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d v="2014-12-17T23:58:02"/>
    <b v="0"/>
    <n v="53"/>
    <b v="1"/>
    <n v="1.0435000000000001"/>
    <x v="1"/>
    <s v="plays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d v="2016-03-18T21:27:59"/>
    <b v="0"/>
    <n v="49"/>
    <b v="1"/>
    <n v="1.0004999999999999"/>
    <x v="1"/>
    <s v="plays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d v="2015-10-06T20:44:40"/>
    <b v="0"/>
    <n v="57"/>
    <b v="1"/>
    <n v="1.7066666666666668"/>
    <x v="1"/>
    <s v="plays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d v="2016-04-23T00:22:36"/>
    <b v="0"/>
    <n v="69"/>
    <b v="1"/>
    <n v="1.1283333333333334"/>
    <x v="1"/>
    <s v="plays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d v="2016-01-14T19:02:06"/>
    <b v="0"/>
    <n v="15"/>
    <b v="1"/>
    <n v="1.84"/>
    <x v="1"/>
    <s v="plays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d v="2016-07-15T14:30:57"/>
    <b v="0"/>
    <n v="64"/>
    <b v="1"/>
    <n v="1.3026666666666666"/>
    <x v="1"/>
    <s v="plays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d v="2015-11-30T23:08:02"/>
    <b v="0"/>
    <n v="20"/>
    <b v="1"/>
    <n v="1.0545454545454545"/>
    <x v="1"/>
    <s v="plays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d v="2016-05-16T17:01:30"/>
    <b v="0"/>
    <n v="27"/>
    <b v="1"/>
    <n v="1"/>
    <x v="1"/>
    <s v="plays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d v="2016-02-29T23:48:05"/>
    <b v="0"/>
    <n v="21"/>
    <b v="1"/>
    <n v="1.5331632653061225"/>
    <x v="1"/>
    <s v="plays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d v="2015-07-18T10:22:16"/>
    <b v="0"/>
    <n v="31"/>
    <b v="1"/>
    <n v="1.623"/>
    <x v="1"/>
    <s v="plays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d v="2015-03-09T08:53:21"/>
    <b v="0"/>
    <n v="51"/>
    <b v="1"/>
    <n v="1.36"/>
    <x v="1"/>
    <s v="plays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d v="2014-05-30T17:26:51"/>
    <b v="0"/>
    <n v="57"/>
    <b v="1"/>
    <n v="1.444"/>
    <x v="1"/>
    <s v="plays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d v="2014-05-29T14:09:34"/>
    <b v="0"/>
    <n v="20"/>
    <b v="1"/>
    <n v="1"/>
    <x v="1"/>
    <s v="plays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d v="2015-05-20T01:00:16"/>
    <b v="0"/>
    <n v="71"/>
    <b v="1"/>
    <n v="1.008"/>
    <x v="1"/>
    <s v="plays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d v="2015-11-10T14:14:56"/>
    <b v="0"/>
    <n v="72"/>
    <b v="1"/>
    <n v="1.0680000000000001"/>
    <x v="1"/>
    <s v="plays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d v="2015-02-17T22:47:44"/>
    <b v="0"/>
    <n v="45"/>
    <b v="1"/>
    <n v="1.248"/>
    <x v="1"/>
    <s v="plays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d v="2017-02-13T14:38:49"/>
    <b v="0"/>
    <n v="51"/>
    <b v="1"/>
    <n v="1.1891891891891893"/>
    <x v="1"/>
    <s v="plays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d v="2015-05-04T15:04:10"/>
    <b v="0"/>
    <n v="56"/>
    <b v="1"/>
    <n v="1.01"/>
    <x v="1"/>
    <s v="plays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d v="2016-10-18T03:10:26"/>
    <b v="0"/>
    <n v="17"/>
    <b v="1"/>
    <n v="1.1299999999999999"/>
    <x v="1"/>
    <s v="plays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d v="2015-02-02T22:31:01"/>
    <b v="0"/>
    <n v="197"/>
    <b v="1"/>
    <n v="1.0519047619047619"/>
    <x v="1"/>
    <s v="plays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d v="2016-09-06T22:27:24"/>
    <b v="0"/>
    <n v="70"/>
    <b v="1"/>
    <n v="1.0973333333333333"/>
    <x v="1"/>
    <s v="plays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d v="2014-08-26T05:19:31"/>
    <b v="0"/>
    <n v="21"/>
    <b v="1"/>
    <n v="1.00099"/>
    <x v="1"/>
    <s v="plays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d v="2014-07-08T17:41:10"/>
    <b v="0"/>
    <n v="34"/>
    <b v="1"/>
    <n v="1.2"/>
    <x v="1"/>
    <s v="plays"/>
    <x v="3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d v="2016-06-24T18:34:50"/>
    <b v="0"/>
    <n v="39"/>
    <b v="1"/>
    <n v="1.0493333333333332"/>
    <x v="1"/>
    <s v="plays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d v="2015-06-02T15:39:37"/>
    <b v="0"/>
    <n v="78"/>
    <b v="1"/>
    <n v="1.0266666666666666"/>
    <x v="1"/>
    <s v="plays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d v="2014-07-26T16:00:57"/>
    <b v="0"/>
    <n v="48"/>
    <b v="1"/>
    <n v="1.0182500000000001"/>
    <x v="1"/>
    <s v="plays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d v="2016-03-31T17:48:07"/>
    <b v="0"/>
    <n v="29"/>
    <b v="1"/>
    <n v="1"/>
    <x v="1"/>
    <s v="plays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d v="2015-10-14T19:59:56"/>
    <b v="0"/>
    <n v="0"/>
    <b v="0"/>
    <n v="0"/>
    <x v="1"/>
    <s v="musical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d v="2016-03-08T02:16:04"/>
    <b v="0"/>
    <n v="2"/>
    <b v="0"/>
    <n v="1.9999999999999999E-6"/>
    <x v="1"/>
    <s v="musical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d v="2014-10-30T20:19:50"/>
    <b v="0"/>
    <n v="1"/>
    <b v="0"/>
    <n v="3.3333333333333332E-4"/>
    <x v="1"/>
    <s v="musical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d v="2014-08-29T18:04:57"/>
    <b v="0"/>
    <n v="59"/>
    <b v="0"/>
    <n v="0.51023391812865493"/>
    <x v="1"/>
    <s v="musical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d v="2014-11-03T22:29:09"/>
    <b v="0"/>
    <n v="1"/>
    <b v="0"/>
    <n v="0.2"/>
    <x v="1"/>
    <s v="musical"/>
    <x v="4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d v="2016-10-06T14:57:47"/>
    <b v="0"/>
    <n v="31"/>
    <b v="0"/>
    <n v="0.35239999999999999"/>
    <x v="1"/>
    <s v="musical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d v="2016-11-27T03:59:34"/>
    <b v="0"/>
    <n v="18"/>
    <b v="0"/>
    <n v="4.2466666666666666E-2"/>
    <x v="1"/>
    <s v="musical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d v="2016-03-21T21:11:16"/>
    <b v="0"/>
    <n v="10"/>
    <b v="0"/>
    <n v="0.36457142857142855"/>
    <x v="1"/>
    <s v="musical"/>
    <x v="7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d v="2015-08-10T16:40:29"/>
    <b v="0"/>
    <n v="0"/>
    <b v="0"/>
    <n v="0"/>
    <x v="1"/>
    <s v="musical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d v="2014-12-02T16:48:55"/>
    <b v="0"/>
    <n v="14"/>
    <b v="0"/>
    <n v="0.30866666666666664"/>
    <x v="1"/>
    <s v="musical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d v="2015-02-18T16:08:52"/>
    <b v="0"/>
    <n v="2"/>
    <b v="0"/>
    <n v="6.545454545454546E-2"/>
    <x v="1"/>
    <s v="musical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d v="2016-08-08T16:15:06"/>
    <b v="0"/>
    <n v="1"/>
    <b v="0"/>
    <n v="4.0000000000000003E-5"/>
    <x v="1"/>
    <s v="musical"/>
    <x v="1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d v="2015-04-10T18:45:30"/>
    <b v="0"/>
    <n v="3"/>
    <b v="0"/>
    <n v="5.5E-2"/>
    <x v="1"/>
    <s v="musical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d v="2014-09-17T15:02:59"/>
    <b v="0"/>
    <n v="0"/>
    <b v="0"/>
    <n v="0"/>
    <x v="1"/>
    <s v="musical"/>
    <x v="8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d v="2015-10-20T19:35:27"/>
    <b v="0"/>
    <n v="2"/>
    <b v="0"/>
    <n v="2.1428571428571429E-2"/>
    <x v="1"/>
    <s v="musical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d v="2015-10-08T03:27:19"/>
    <b v="0"/>
    <n v="0"/>
    <b v="0"/>
    <n v="0"/>
    <x v="1"/>
    <s v="musical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d v="2016-02-09T05:48:07"/>
    <b v="0"/>
    <n v="12"/>
    <b v="0"/>
    <n v="0.16420000000000001"/>
    <x v="1"/>
    <s v="musical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d v="2016-10-22T23:17:18"/>
    <b v="0"/>
    <n v="1"/>
    <b v="0"/>
    <n v="1E-3"/>
    <x v="1"/>
    <s v="musical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d v="2015-05-16T10:06:42"/>
    <b v="0"/>
    <n v="8"/>
    <b v="0"/>
    <n v="4.8099999999999997E-2"/>
    <x v="1"/>
    <s v="musical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d v="2016-08-16T17:58:47"/>
    <b v="0"/>
    <n v="2"/>
    <b v="0"/>
    <n v="0.06"/>
    <x v="1"/>
    <s v="musical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d v="2014-09-05T07:00:45"/>
    <b v="0"/>
    <n v="73"/>
    <b v="1"/>
    <n v="1.003825"/>
    <x v="1"/>
    <s v="plays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d v="2014-05-21T17:06:34"/>
    <b v="0"/>
    <n v="8"/>
    <b v="1"/>
    <n v="1.04"/>
    <x v="1"/>
    <s v="plays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d v="2016-01-12T11:29:44"/>
    <b v="0"/>
    <n v="17"/>
    <b v="1"/>
    <n v="1"/>
    <x v="1"/>
    <s v="plays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d v="2014-07-08T15:30:42"/>
    <b v="0"/>
    <n v="9"/>
    <b v="1"/>
    <n v="1.04"/>
    <x v="1"/>
    <s v="plays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d v="2016-08-14T15:28:22"/>
    <b v="0"/>
    <n v="17"/>
    <b v="1"/>
    <n v="2.5066666666666668"/>
    <x v="1"/>
    <s v="plays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d v="2015-07-06T08:43:27"/>
    <b v="0"/>
    <n v="33"/>
    <b v="1"/>
    <n v="1.0049999999999999"/>
    <x v="1"/>
    <s v="plays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d v="2016-03-11T09:59:46"/>
    <b v="0"/>
    <n v="38"/>
    <b v="1"/>
    <n v="1.744"/>
    <x v="1"/>
    <s v="plays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d v="2015-06-18T19:16:38"/>
    <b v="0"/>
    <n v="79"/>
    <b v="1"/>
    <n v="1.1626000000000001"/>
    <x v="1"/>
    <s v="plays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d v="2017-01-02T21:50:36"/>
    <b v="0"/>
    <n v="46"/>
    <b v="1"/>
    <n v="1.0582"/>
    <x v="1"/>
    <s v="plays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d v="2016-05-09T15:06:59"/>
    <b v="0"/>
    <n v="20"/>
    <b v="1"/>
    <n v="1.1074999999999999"/>
    <x v="1"/>
    <s v="plays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d v="2014-05-16T20:36:20"/>
    <b v="0"/>
    <n v="20"/>
    <b v="1"/>
    <n v="1.0066666666666666"/>
    <x v="1"/>
    <s v="plays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d v="2015-02-20T06:39:10"/>
    <b v="0"/>
    <n v="13"/>
    <b v="1"/>
    <n v="1.0203333333333333"/>
    <x v="1"/>
    <s v="plays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d v="2014-11-28T21:08:45"/>
    <b v="0"/>
    <n v="22"/>
    <b v="1"/>
    <n v="1"/>
    <x v="1"/>
    <s v="plays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d v="2016-03-18T21:31:12"/>
    <b v="0"/>
    <n v="36"/>
    <b v="1"/>
    <n v="1.1100000000000001"/>
    <x v="1"/>
    <s v="plays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d v="2015-03-01T05:16:54"/>
    <b v="0"/>
    <n v="40"/>
    <b v="1"/>
    <n v="1.0142500000000001"/>
    <x v="1"/>
    <s v="plays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d v="2016-10-22T10:50:30"/>
    <b v="0"/>
    <n v="9"/>
    <b v="1"/>
    <n v="1.04"/>
    <x v="1"/>
    <s v="plays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d v="2016-06-02T05:58:09"/>
    <b v="0"/>
    <n v="19"/>
    <b v="1"/>
    <n v="1.09375"/>
    <x v="1"/>
    <s v="plays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d v="2015-10-17T19:23:42"/>
    <b v="0"/>
    <n v="14"/>
    <b v="1"/>
    <n v="1.1516129032258065"/>
    <x v="1"/>
    <s v="plays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d v="2014-07-02T21:43:02"/>
    <b v="0"/>
    <n v="38"/>
    <b v="1"/>
    <n v="1"/>
    <x v="1"/>
    <s v="plays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d v="2015-06-18T23:16:59"/>
    <b v="0"/>
    <n v="58"/>
    <b v="1"/>
    <n v="1.0317033333333334"/>
    <x v="1"/>
    <s v="plays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d v="2015-06-30T13:20:52"/>
    <b v="0"/>
    <n v="28"/>
    <b v="1"/>
    <n v="1.0349999999999999"/>
    <x v="1"/>
    <s v="plays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d v="2015-05-12T16:12:17"/>
    <b v="0"/>
    <n v="17"/>
    <b v="1"/>
    <n v="1.3819999999999999"/>
    <x v="1"/>
    <s v="plays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d v="2015-05-18T12:20:11"/>
    <b v="0"/>
    <n v="12"/>
    <b v="1"/>
    <n v="1.0954545454545455"/>
    <x v="1"/>
    <s v="plays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d v="2014-06-30T15:04:27"/>
    <b v="0"/>
    <n v="40"/>
    <b v="1"/>
    <n v="1.0085714285714287"/>
    <x v="1"/>
    <s v="plays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d v="2014-08-27T22:43:04"/>
    <b v="0"/>
    <n v="57"/>
    <b v="1"/>
    <n v="1.0153333333333334"/>
    <x v="1"/>
    <s v="plays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d v="2014-10-02T07:04:57"/>
    <b v="0"/>
    <n v="114"/>
    <b v="1"/>
    <n v="1.13625"/>
    <x v="1"/>
    <s v="plays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d v="2016-07-05T20:57:09"/>
    <b v="0"/>
    <n v="31"/>
    <b v="1"/>
    <n v="1"/>
    <x v="1"/>
    <s v="plays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d v="2016-05-03T14:19:42"/>
    <b v="0"/>
    <n v="3"/>
    <b v="1"/>
    <n v="1.4"/>
    <x v="1"/>
    <s v="plays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d v="2014-08-25T19:34:44"/>
    <b v="0"/>
    <n v="16"/>
    <b v="1"/>
    <n v="1.2875000000000001"/>
    <x v="1"/>
    <s v="plays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d v="2014-06-12T13:46:58"/>
    <b v="0"/>
    <n v="199"/>
    <b v="1"/>
    <n v="1.0290416666666666"/>
    <x v="1"/>
    <s v="plays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d v="2015-04-26T12:44:58"/>
    <b v="0"/>
    <n v="31"/>
    <b v="1"/>
    <n v="1.0249999999999999"/>
    <x v="1"/>
    <s v="plays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d v="2014-05-27T18:16:21"/>
    <b v="0"/>
    <n v="30"/>
    <b v="1"/>
    <n v="1.101"/>
    <x v="1"/>
    <s v="plays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d v="2016-09-14T10:53:54"/>
    <b v="0"/>
    <n v="34"/>
    <b v="1"/>
    <n v="1.1276666666666666"/>
    <x v="1"/>
    <s v="plays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d v="2016-01-05T15:38:10"/>
    <b v="0"/>
    <n v="18"/>
    <b v="1"/>
    <n v="1.119"/>
    <x v="1"/>
    <s v="plays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d v="2014-05-13T16:26:58"/>
    <b v="0"/>
    <n v="67"/>
    <b v="1"/>
    <n v="1.3919999999999999"/>
    <x v="1"/>
    <s v="plays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d v="2016-09-20T02:48:16"/>
    <b v="0"/>
    <n v="66"/>
    <b v="1"/>
    <n v="1.1085714285714285"/>
    <x v="1"/>
    <s v="plays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d v="2015-08-03T04:19:46"/>
    <b v="0"/>
    <n v="23"/>
    <b v="1"/>
    <n v="1.3906666666666667"/>
    <x v="1"/>
    <s v="plays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d v="2014-04-24T14:14:19"/>
    <b v="0"/>
    <n v="126"/>
    <b v="1"/>
    <n v="1.0569999999999999"/>
    <x v="1"/>
    <s v="plays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d v="2015-08-14T15:54:20"/>
    <b v="0"/>
    <n v="6"/>
    <b v="1"/>
    <n v="1.0142857142857142"/>
    <x v="1"/>
    <s v="plays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d v="2014-05-28T05:14:15"/>
    <b v="0"/>
    <n v="25"/>
    <b v="1"/>
    <n v="1.0024500000000001"/>
    <x v="1"/>
    <s v="plays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d v="2014-07-09T18:53:24"/>
    <b v="0"/>
    <n v="39"/>
    <b v="1"/>
    <n v="1.0916666666666666"/>
    <x v="1"/>
    <s v="plays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d v="2015-05-23T19:50:39"/>
    <b v="0"/>
    <n v="62"/>
    <b v="1"/>
    <n v="1.1833333333333333"/>
    <x v="1"/>
    <s v="plays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d v="2014-10-28T14:21:23"/>
    <b v="0"/>
    <n v="31"/>
    <b v="1"/>
    <n v="1.2"/>
    <x v="1"/>
    <s v="plays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d v="2015-01-16T16:48:49"/>
    <b v="0"/>
    <n v="274"/>
    <b v="1"/>
    <n v="1.2796000000000001"/>
    <x v="1"/>
    <s v="plays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d v="2014-09-09T23:09:39"/>
    <b v="0"/>
    <n v="17"/>
    <b v="1"/>
    <n v="1.26"/>
    <x v="1"/>
    <s v="plays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d v="2015-11-01T04:35:29"/>
    <b v="0"/>
    <n v="14"/>
    <b v="1"/>
    <n v="1.2912912912912913"/>
    <x v="1"/>
    <s v="plays"/>
    <x v="4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d v="2016-04-30T03:12:47"/>
    <b v="0"/>
    <n v="60"/>
    <b v="1"/>
    <n v="1.0742857142857143"/>
    <x v="1"/>
    <s v="plays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d v="2014-12-22T20:53:30"/>
    <b v="0"/>
    <n v="33"/>
    <b v="1"/>
    <n v="1.00125"/>
    <x v="1"/>
    <s v="plays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d v="2014-12-15T14:48:36"/>
    <b v="0"/>
    <n v="78"/>
    <b v="1"/>
    <n v="1.55"/>
    <x v="1"/>
    <s v="plays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d v="2016-04-19T11:10:48"/>
    <b v="0"/>
    <n v="30"/>
    <b v="1"/>
    <n v="1.08"/>
    <x v="1"/>
    <s v="plays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d v="2016-02-01T19:21:27"/>
    <b v="0"/>
    <n v="136"/>
    <b v="1"/>
    <n v="1.1052"/>
    <x v="1"/>
    <s v="plays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d v="2014-09-15T14:26:56"/>
    <b v="0"/>
    <n v="40"/>
    <b v="1"/>
    <n v="1.008"/>
    <x v="1"/>
    <s v="plays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d v="2014-08-31T14:03:20"/>
    <b v="0"/>
    <n v="18"/>
    <b v="1"/>
    <n v="1.212"/>
    <x v="1"/>
    <s v="plays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d v="2015-05-05T12:59:53"/>
    <b v="0"/>
    <n v="39"/>
    <b v="1"/>
    <n v="1.0033333333333334"/>
    <x v="1"/>
    <s v="plays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d v="2016-06-03T12:54:44"/>
    <b v="0"/>
    <n v="21"/>
    <b v="1"/>
    <n v="1.0916666666666666"/>
    <x v="1"/>
    <s v="plays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d v="2016-07-05T12:06:28"/>
    <b v="0"/>
    <n v="30"/>
    <b v="1"/>
    <n v="1.2342857142857142"/>
    <x v="1"/>
    <s v="plays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d v="2016-04-01T16:33:14"/>
    <b v="0"/>
    <n v="27"/>
    <b v="1"/>
    <n v="1.3633666666666666"/>
    <x v="1"/>
    <s v="plays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d v="2014-06-02T13:01:54"/>
    <b v="0"/>
    <n v="35"/>
    <b v="1"/>
    <n v="1.0346657233816767"/>
    <x v="1"/>
    <s v="plays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d v="2014-08-28T21:55:49"/>
    <b v="0"/>
    <n v="13"/>
    <b v="1"/>
    <n v="1.2133333333333334"/>
    <x v="1"/>
    <s v="plays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d v="2016-07-01T01:09:38"/>
    <b v="0"/>
    <n v="23"/>
    <b v="1"/>
    <n v="1.86"/>
    <x v="1"/>
    <s v="plays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d v="2014-06-20T03:24:46"/>
    <b v="0"/>
    <n v="39"/>
    <b v="1"/>
    <n v="3"/>
    <x v="1"/>
    <s v="plays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d v="2014-05-26T16:59:06"/>
    <b v="0"/>
    <n v="35"/>
    <b v="1"/>
    <n v="1.0825"/>
    <x v="1"/>
    <s v="plays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d v="2015-03-09T13:49:48"/>
    <b v="0"/>
    <n v="27"/>
    <b v="1"/>
    <n v="1.4115384615384616"/>
    <x v="1"/>
    <s v="plays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d v="2014-05-20T17:22:53"/>
    <b v="0"/>
    <n v="21"/>
    <b v="1"/>
    <n v="1.1399999999999999"/>
    <x v="1"/>
    <s v="plays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d v="2015-05-10T04:07:47"/>
    <b v="0"/>
    <n v="104"/>
    <b v="1"/>
    <n v="1.5373333333333334"/>
    <x v="1"/>
    <s v="plays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d v="2016-05-15T17:42:46"/>
    <b v="0"/>
    <n v="19"/>
    <b v="1"/>
    <n v="1.0149999999999999"/>
    <x v="1"/>
    <s v="plays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d v="2015-04-24T13:21:07"/>
    <b v="0"/>
    <n v="97"/>
    <b v="1"/>
    <n v="1.0235000000000001"/>
    <x v="1"/>
    <s v="plays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d v="2015-02-01T23:53:39"/>
    <b v="0"/>
    <n v="27"/>
    <b v="1"/>
    <n v="1.0257142857142858"/>
    <x v="1"/>
    <s v="plays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d v="2015-12-22T21:18:29"/>
    <b v="0"/>
    <n v="24"/>
    <b v="1"/>
    <n v="1.5575000000000001"/>
    <x v="1"/>
    <s v="plays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d v="2015-04-08T20:47:29"/>
    <b v="0"/>
    <n v="13"/>
    <b v="1"/>
    <n v="1.0075000000000001"/>
    <x v="1"/>
    <s v="plays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d v="2015-01-28T17:11:15"/>
    <b v="0"/>
    <n v="46"/>
    <b v="1"/>
    <n v="2.3940000000000001"/>
    <x v="1"/>
    <s v="plays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d v="2015-05-23T17:31:06"/>
    <b v="0"/>
    <n v="4"/>
    <b v="1"/>
    <n v="2.1"/>
    <x v="1"/>
    <s v="plays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d v="2015-06-10T23:50:06"/>
    <b v="0"/>
    <n v="40"/>
    <b v="1"/>
    <n v="1.0451515151515152"/>
    <x v="1"/>
    <s v="plays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d v="2014-10-15T22:28:04"/>
    <b v="0"/>
    <n v="44"/>
    <b v="1"/>
    <n v="1.008"/>
    <x v="1"/>
    <s v="plays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d v="2016-01-12T16:07:27"/>
    <b v="0"/>
    <n v="35"/>
    <b v="1"/>
    <n v="1.1120000000000001"/>
    <x v="1"/>
    <s v="plays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d v="2014-10-31T18:04:22"/>
    <b v="0"/>
    <n v="63"/>
    <b v="1"/>
    <n v="1.0204444444444445"/>
    <x v="1"/>
    <s v="plays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d v="2016-04-05T11:47:40"/>
    <b v="0"/>
    <n v="89"/>
    <b v="1"/>
    <n v="1.0254767441860466"/>
    <x v="1"/>
    <s v="plays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d v="2016-02-01T22:41:07"/>
    <b v="0"/>
    <n v="15"/>
    <b v="1"/>
    <n v="1.27"/>
    <x v="1"/>
    <s v="plays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d v="2016-04-02T03:22:51"/>
    <b v="0"/>
    <n v="46"/>
    <b v="1"/>
    <n v="3.3870588235294119"/>
    <x v="1"/>
    <s v="plays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d v="2016-09-19T08:21:34"/>
    <b v="0"/>
    <n v="33"/>
    <b v="1"/>
    <n v="1.0075000000000001"/>
    <x v="1"/>
    <s v="plays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d v="2015-07-20T04:06:16"/>
    <b v="0"/>
    <n v="31"/>
    <b v="0"/>
    <n v="9.3100000000000002E-2"/>
    <x v="1"/>
    <s v="plays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d v="2015-02-06T04:55:12"/>
    <b v="0"/>
    <n v="5"/>
    <b v="0"/>
    <n v="7.2400000000000006E-2"/>
    <x v="1"/>
    <s v="plays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d v="2015-07-18T16:15:59"/>
    <b v="0"/>
    <n v="1"/>
    <b v="0"/>
    <n v="0.1"/>
    <x v="1"/>
    <s v="plays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d v="2014-12-10T18:04:06"/>
    <b v="0"/>
    <n v="12"/>
    <b v="0"/>
    <n v="0.11272727272727273"/>
    <x v="1"/>
    <s v="plays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d v="2014-11-25T16:15:33"/>
    <b v="0"/>
    <n v="4"/>
    <b v="0"/>
    <n v="0.15411764705882353"/>
    <x v="1"/>
    <s v="plays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d v="2015-04-09T00:35:08"/>
    <b v="0"/>
    <n v="0"/>
    <b v="0"/>
    <n v="0"/>
    <x v="1"/>
    <s v="plays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d v="2015-03-26T21:38:16"/>
    <b v="0"/>
    <n v="7"/>
    <b v="0"/>
    <n v="0.28466666666666668"/>
    <x v="1"/>
    <s v="plays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d v="2015-04-28T16:38:09"/>
    <b v="0"/>
    <n v="2"/>
    <b v="0"/>
    <n v="0.13333333333333333"/>
    <x v="1"/>
    <s v="plays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d v="2015-02-13T17:04:53"/>
    <b v="0"/>
    <n v="1"/>
    <b v="0"/>
    <n v="6.6666666666666671E-3"/>
    <x v="1"/>
    <s v="plays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d v="2015-10-20T16:35:03"/>
    <b v="0"/>
    <n v="4"/>
    <b v="0"/>
    <n v="0.21428571428571427"/>
    <x v="1"/>
    <s v="plays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d v="2014-06-23T22:31:45"/>
    <b v="0"/>
    <n v="6"/>
    <b v="0"/>
    <n v="0.18"/>
    <x v="1"/>
    <s v="plays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d v="2016-06-27T10:47:48"/>
    <b v="0"/>
    <n v="8"/>
    <b v="0"/>
    <n v="0.20125000000000001"/>
    <x v="1"/>
    <s v="plays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d v="2014-07-13T02:09:15"/>
    <b v="0"/>
    <n v="14"/>
    <b v="0"/>
    <n v="0.17899999999999999"/>
    <x v="1"/>
    <s v="plays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d v="2015-11-17T22:05:50"/>
    <b v="0"/>
    <n v="0"/>
    <b v="0"/>
    <n v="0"/>
    <x v="1"/>
    <s v="plays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d v="2014-08-07T05:09:04"/>
    <b v="0"/>
    <n v="4"/>
    <b v="0"/>
    <n v="0.02"/>
    <x v="1"/>
    <s v="plays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d v="2014-06-03T17:02:44"/>
    <b v="0"/>
    <n v="0"/>
    <b v="0"/>
    <n v="0"/>
    <x v="1"/>
    <s v="plays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d v="2014-06-03T19:32:32"/>
    <b v="0"/>
    <n v="0"/>
    <b v="0"/>
    <n v="0"/>
    <x v="1"/>
    <s v="plays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d v="2014-07-11T16:45:02"/>
    <b v="0"/>
    <n v="1"/>
    <b v="0"/>
    <n v="0.1"/>
    <x v="1"/>
    <s v="plays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d v="2016-09-08T09:20:39"/>
    <b v="0"/>
    <n v="1"/>
    <b v="0"/>
    <n v="2.3764705882352941E-2"/>
    <x v="1"/>
    <s v="plays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d v="2015-06-09T07:11:36"/>
    <b v="0"/>
    <n v="1"/>
    <b v="0"/>
    <n v="0.01"/>
    <x v="1"/>
    <s v="plays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d v="2016-01-26T16:57:16"/>
    <b v="0"/>
    <n v="52"/>
    <b v="1"/>
    <n v="1.0351999999999999"/>
    <x v="1"/>
    <s v="musical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d v="2016-03-29T03:03:08"/>
    <b v="0"/>
    <n v="7"/>
    <b v="1"/>
    <n v="1.05"/>
    <x v="1"/>
    <s v="musical"/>
    <x v="7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d v="2015-01-12T23:33:28"/>
    <b v="0"/>
    <n v="28"/>
    <b v="1"/>
    <n v="1.0044999999999999"/>
    <x v="1"/>
    <s v="musical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d v="2016-02-03T00:51:13"/>
    <b v="0"/>
    <n v="11"/>
    <b v="1"/>
    <n v="1.3260000000000001"/>
    <x v="1"/>
    <s v="musical"/>
    <x v="2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d v="2016-09-06T19:15:35"/>
    <b v="0"/>
    <n v="15"/>
    <b v="1"/>
    <n v="1.1299999999999999"/>
    <x v="1"/>
    <s v="musical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d v="2015-05-04T19:46:40"/>
    <b v="0"/>
    <n v="30"/>
    <b v="1"/>
    <n v="1.0334000000000001"/>
    <x v="1"/>
    <s v="musical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d v="2014-06-18T21:08:57"/>
    <b v="0"/>
    <n v="27"/>
    <b v="1"/>
    <n v="1.2"/>
    <x v="1"/>
    <s v="musical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d v="2016-03-16T20:48:27"/>
    <b v="0"/>
    <n v="28"/>
    <b v="1"/>
    <n v="1.2963636363636364"/>
    <x v="1"/>
    <s v="musical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d v="2014-05-12T19:33:18"/>
    <b v="0"/>
    <n v="17"/>
    <b v="1"/>
    <n v="1.0111111111111111"/>
    <x v="1"/>
    <s v="musical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d v="2014-11-11T20:25:15"/>
    <b v="0"/>
    <n v="50"/>
    <b v="1"/>
    <n v="1.0851428571428572"/>
    <x v="1"/>
    <s v="musical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d v="2014-04-18T11:18:58"/>
    <b v="0"/>
    <n v="26"/>
    <b v="1"/>
    <n v="1.0233333333333334"/>
    <x v="1"/>
    <s v="musical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d v="2015-06-27T02:35:53"/>
    <b v="0"/>
    <n v="88"/>
    <b v="1"/>
    <n v="1.1024425000000002"/>
    <x v="1"/>
    <s v="musical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d v="2014-04-10T12:36:26"/>
    <b v="0"/>
    <n v="91"/>
    <b v="1"/>
    <n v="1.010154"/>
    <x v="1"/>
    <s v="musical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d v="2015-06-18T11:12:17"/>
    <b v="0"/>
    <n v="3"/>
    <b v="1"/>
    <n v="1"/>
    <x v="1"/>
    <s v="musical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d v="2015-07-08T19:31:29"/>
    <b v="0"/>
    <n v="28"/>
    <b v="1"/>
    <n v="1.0624"/>
    <x v="1"/>
    <s v="musical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d v="2015-03-02T18:00:26"/>
    <b v="0"/>
    <n v="77"/>
    <b v="1"/>
    <n v="1"/>
    <x v="1"/>
    <s v="musical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d v="2016-05-09T20:13:52"/>
    <b v="0"/>
    <n v="27"/>
    <b v="1"/>
    <n v="1"/>
    <x v="1"/>
    <s v="musical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d v="2014-06-30T18:38:02"/>
    <b v="0"/>
    <n v="107"/>
    <b v="1"/>
    <n v="1.1345714285714286"/>
    <x v="1"/>
    <s v="musical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d v="2014-05-29T04:00:45"/>
    <b v="0"/>
    <n v="96"/>
    <b v="1"/>
    <n v="1.0265010000000001"/>
    <x v="1"/>
    <s v="musical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d v="2015-02-15T00:28:17"/>
    <b v="0"/>
    <n v="56"/>
    <b v="1"/>
    <n v="1.1675"/>
    <x v="1"/>
    <s v="musical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d v="2014-05-13T17:28:10"/>
    <b v="0"/>
    <n v="58"/>
    <b v="1"/>
    <n v="1.0765274999999999"/>
    <x v="1"/>
    <s v="musical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d v="2016-03-16T14:21:19"/>
    <b v="0"/>
    <n v="15"/>
    <b v="1"/>
    <n v="1"/>
    <x v="1"/>
    <s v="musical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d v="2015-05-14T22:20:10"/>
    <b v="0"/>
    <n v="20"/>
    <b v="1"/>
    <n v="1"/>
    <x v="1"/>
    <s v="musical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d v="2016-05-03T20:34:12"/>
    <b v="0"/>
    <n v="38"/>
    <b v="1"/>
    <n v="1.46"/>
    <x v="1"/>
    <s v="musical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d v="2016-11-08T14:48:26"/>
    <b v="0"/>
    <n v="33"/>
    <b v="1"/>
    <n v="1.1020000000000001"/>
    <x v="1"/>
    <s v="musical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d v="2016-10-13T00:07:27"/>
    <b v="0"/>
    <n v="57"/>
    <b v="1"/>
    <n v="1.0820000000000001"/>
    <x v="1"/>
    <s v="musical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d v="2015-03-24T19:00:55"/>
    <b v="0"/>
    <n v="25"/>
    <b v="1"/>
    <n v="1"/>
    <x v="1"/>
    <s v="musical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d v="2015-03-12T22:37:23"/>
    <b v="0"/>
    <n v="14"/>
    <b v="1"/>
    <n v="1.0024999999999999"/>
    <x v="1"/>
    <s v="musical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d v="2014-06-24T08:49:38"/>
    <b v="0"/>
    <n v="94"/>
    <b v="1"/>
    <n v="1.0671250000000001"/>
    <x v="1"/>
    <s v="musical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d v="2014-09-05T02:40:21"/>
    <b v="0"/>
    <n v="59"/>
    <b v="1"/>
    <n v="1.4319999999999999"/>
    <x v="1"/>
    <s v="musical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d v="2014-12-16T19:39:40"/>
    <b v="0"/>
    <n v="36"/>
    <b v="1"/>
    <n v="1.0504166666666668"/>
    <x v="1"/>
    <s v="musical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d v="2016-02-25T17:39:00"/>
    <b v="0"/>
    <n v="115"/>
    <b v="1"/>
    <n v="1.0398000000000001"/>
    <x v="1"/>
    <s v="musical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d v="2015-06-11T05:16:25"/>
    <b v="0"/>
    <n v="30"/>
    <b v="1"/>
    <n v="1.2"/>
    <x v="1"/>
    <s v="musical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d v="2014-08-14T21:11:25"/>
    <b v="0"/>
    <n v="52"/>
    <b v="1"/>
    <n v="1.0966666666666667"/>
    <x v="1"/>
    <s v="musical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d v="2016-06-25T20:41:37"/>
    <b v="0"/>
    <n v="27"/>
    <b v="1"/>
    <n v="1.0175000000000001"/>
    <x v="1"/>
    <s v="musical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d v="2016-02-20T03:22:00"/>
    <b v="0"/>
    <n v="24"/>
    <b v="1"/>
    <n v="1.2891666666666666"/>
    <x v="1"/>
    <s v="musical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d v="2016-06-10T23:32:12"/>
    <b v="0"/>
    <n v="10"/>
    <b v="1"/>
    <n v="1.1499999999999999"/>
    <x v="1"/>
    <s v="musical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d v="2016-06-27T15:19:29"/>
    <b v="0"/>
    <n v="30"/>
    <b v="1"/>
    <n v="1.5075000000000001"/>
    <x v="1"/>
    <s v="musical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d v="2016-04-27T00:54:35"/>
    <b v="0"/>
    <n v="71"/>
    <b v="1"/>
    <n v="1.1096666666666666"/>
    <x v="1"/>
    <s v="musical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d v="2015-06-12T12:50:06"/>
    <b v="0"/>
    <n v="10"/>
    <b v="1"/>
    <n v="1.0028571428571429"/>
    <x v="1"/>
    <s v="musical"/>
    <x v="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d v="2015-11-25T16:41:59"/>
    <b v="0"/>
    <n v="1"/>
    <b v="0"/>
    <n v="6.6666666666666671E-3"/>
    <x v="1"/>
    <s v="musical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d v="2015-05-14T19:10:18"/>
    <b v="0"/>
    <n v="4"/>
    <b v="0"/>
    <n v="3.267605633802817E-2"/>
    <x v="1"/>
    <s v="musical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d v="2016-10-23T16:00:23"/>
    <b v="0"/>
    <n v="0"/>
    <b v="0"/>
    <n v="0"/>
    <x v="1"/>
    <s v="musical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d v="2014-05-07T16:36:32"/>
    <b v="0"/>
    <n v="0"/>
    <b v="0"/>
    <n v="0"/>
    <x v="1"/>
    <s v="musical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d v="2015-06-15T10:43:42"/>
    <b v="0"/>
    <n v="2"/>
    <b v="0"/>
    <n v="2.8E-3"/>
    <x v="1"/>
    <s v="musical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d v="2014-11-25T22:32:09"/>
    <b v="0"/>
    <n v="24"/>
    <b v="0"/>
    <n v="0.59657142857142853"/>
    <x v="1"/>
    <s v="musical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d v="2015-05-08T13:55:54"/>
    <b v="0"/>
    <n v="1"/>
    <b v="0"/>
    <n v="0.01"/>
    <x v="1"/>
    <s v="musical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d v="2015-07-16T10:28:10"/>
    <b v="0"/>
    <n v="2"/>
    <b v="0"/>
    <n v="1.6666666666666666E-2"/>
    <x v="1"/>
    <s v="musical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d v="2016-11-15T00:42:36"/>
    <b v="0"/>
    <n v="1"/>
    <b v="0"/>
    <n v="4.4444444444444447E-5"/>
    <x v="1"/>
    <s v="musical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d v="2015-03-21T21:09:25"/>
    <b v="0"/>
    <n v="37"/>
    <b v="0"/>
    <n v="0.89666666666666661"/>
    <x v="1"/>
    <s v="musical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d v="2014-07-11T17:20:48"/>
    <b v="0"/>
    <n v="5"/>
    <b v="0"/>
    <n v="1.4642857142857143E-2"/>
    <x v="1"/>
    <s v="musical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d v="2016-02-10T22:20:43"/>
    <b v="0"/>
    <n v="4"/>
    <b v="0"/>
    <n v="4.02E-2"/>
    <x v="1"/>
    <s v="musical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d v="2014-12-09T17:41:23"/>
    <b v="0"/>
    <n v="16"/>
    <b v="0"/>
    <n v="4.0045454545454544E-2"/>
    <x v="1"/>
    <s v="musical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d v="2014-12-02T16:13:36"/>
    <b v="0"/>
    <n v="9"/>
    <b v="0"/>
    <n v="8.5199999999999998E-2"/>
    <x v="1"/>
    <s v="musical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d v="2015-09-22T03:01:46"/>
    <b v="0"/>
    <n v="0"/>
    <b v="0"/>
    <n v="0"/>
    <x v="1"/>
    <s v="musical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d v="2016-02-03T23:19:28"/>
    <b v="0"/>
    <n v="40"/>
    <b v="0"/>
    <n v="0.19650000000000001"/>
    <x v="1"/>
    <s v="musical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d v="2016-06-06T00:13:44"/>
    <b v="0"/>
    <n v="0"/>
    <b v="0"/>
    <n v="0"/>
    <x v="1"/>
    <s v="musical"/>
    <x v="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d v="2014-07-29T21:17:20"/>
    <b v="0"/>
    <n v="2"/>
    <b v="0"/>
    <n v="2.0000000000000002E-5"/>
    <x v="1"/>
    <s v="musical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d v="2014-06-09T06:13:01"/>
    <b v="0"/>
    <n v="1"/>
    <b v="0"/>
    <n v="6.6666666666666664E-4"/>
    <x v="1"/>
    <s v="musical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d v="2015-03-27T21:48:59"/>
    <b v="0"/>
    <n v="9"/>
    <b v="0"/>
    <n v="0.30333333333333334"/>
    <x v="1"/>
    <s v="musical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d v="2015-02-24T10:53:39"/>
    <b v="0"/>
    <n v="24"/>
    <b v="1"/>
    <n v="1"/>
    <x v="1"/>
    <s v="plays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d v="2014-06-10T12:38:27"/>
    <b v="0"/>
    <n v="38"/>
    <b v="1"/>
    <n v="1.0125"/>
    <x v="1"/>
    <s v="plays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d v="2015-02-19T20:22:38"/>
    <b v="0"/>
    <n v="26"/>
    <b v="1"/>
    <n v="1.2173333333333334"/>
    <x v="1"/>
    <s v="plays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d v="2016-04-27T15:02:53"/>
    <b v="0"/>
    <n v="19"/>
    <b v="1"/>
    <n v="3.3"/>
    <x v="1"/>
    <s v="plays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d v="2015-04-15T18:01:48"/>
    <b v="0"/>
    <n v="11"/>
    <b v="1"/>
    <n v="1.0954999999999999"/>
    <x v="1"/>
    <s v="plays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d v="2016-05-07T06:37:01"/>
    <b v="0"/>
    <n v="27"/>
    <b v="1"/>
    <n v="1.0095190476190474"/>
    <x v="1"/>
    <s v="plays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d v="2015-02-23T21:41:52"/>
    <b v="0"/>
    <n v="34"/>
    <b v="1"/>
    <n v="1.4013333333333333"/>
    <x v="1"/>
    <s v="plays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d v="2015-07-22T06:14:17"/>
    <b v="0"/>
    <n v="20"/>
    <b v="1"/>
    <n v="1.0000100000000001"/>
    <x v="1"/>
    <s v="plays"/>
    <x v="3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d v="2014-06-17T16:33:43"/>
    <b v="0"/>
    <n v="37"/>
    <b v="1"/>
    <n v="1.19238"/>
    <x v="1"/>
    <s v="plays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d v="2015-10-07T16:43:36"/>
    <b v="0"/>
    <n v="20"/>
    <b v="1"/>
    <n v="1.0725"/>
    <x v="1"/>
    <s v="plays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d v="2015-02-10T20:13:02"/>
    <b v="0"/>
    <n v="10"/>
    <b v="1"/>
    <n v="2.2799999999999998"/>
    <x v="1"/>
    <s v="plays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d v="2015-06-29T05:01:44"/>
    <b v="0"/>
    <n v="26"/>
    <b v="1"/>
    <n v="1.0640000000000001"/>
    <x v="1"/>
    <s v="plays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d v="2015-06-05T15:38:37"/>
    <b v="0"/>
    <n v="20"/>
    <b v="1"/>
    <n v="1.4333333333333333"/>
    <x v="1"/>
    <s v="plays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d v="2015-12-03T04:20:07"/>
    <b v="0"/>
    <n v="46"/>
    <b v="1"/>
    <n v="1.0454285714285714"/>
    <x v="1"/>
    <s v="plays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d v="2015-11-21T20:06:57"/>
    <b v="0"/>
    <n v="76"/>
    <b v="1"/>
    <n v="1.1002000000000001"/>
    <x v="1"/>
    <s v="plays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d v="2015-06-15T21:50:44"/>
    <b v="0"/>
    <n v="41"/>
    <b v="1"/>
    <n v="1.06"/>
    <x v="1"/>
    <s v="plays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d v="2016-07-20T15:01:43"/>
    <b v="0"/>
    <n v="7"/>
    <b v="1"/>
    <n v="1.08"/>
    <x v="1"/>
    <s v="plays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d v="2015-05-27T01:40:14"/>
    <b v="0"/>
    <n v="49"/>
    <b v="1"/>
    <n v="1.0542"/>
    <x v="1"/>
    <s v="plays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d v="2015-04-07T10:09:54"/>
    <b v="0"/>
    <n v="26"/>
    <b v="1"/>
    <n v="1.1916666666666667"/>
    <x v="1"/>
    <s v="plays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d v="2015-01-30T22:16:41"/>
    <b v="0"/>
    <n v="65"/>
    <b v="1"/>
    <n v="1.5266666666666666"/>
    <x v="1"/>
    <s v="plays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d v="2014-11-01T12:39:47"/>
    <b v="0"/>
    <n v="28"/>
    <b v="1"/>
    <n v="1"/>
    <x v="1"/>
    <s v="plays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d v="2016-08-11T20:46:11"/>
    <b v="0"/>
    <n v="8"/>
    <b v="1"/>
    <n v="1.002"/>
    <x v="1"/>
    <s v="plays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d v="2016-05-13T17:46:51"/>
    <b v="0"/>
    <n v="3"/>
    <b v="1"/>
    <n v="2.25"/>
    <x v="1"/>
    <s v="plays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d v="2014-10-15T20:22:25"/>
    <b v="0"/>
    <n v="9"/>
    <b v="1"/>
    <n v="1.0602199999999999"/>
    <x v="1"/>
    <s v="plays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d v="2016-01-06T02:45:35"/>
    <b v="0"/>
    <n v="9"/>
    <b v="1"/>
    <n v="1.0466666666666666"/>
    <x v="1"/>
    <s v="plays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d v="2014-11-20T20:56:12"/>
    <b v="0"/>
    <n v="20"/>
    <b v="1"/>
    <n v="1.1666666666666667"/>
    <x v="1"/>
    <s v="plays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d v="2015-05-19T10:41:07"/>
    <b v="0"/>
    <n v="57"/>
    <b v="1"/>
    <n v="1.0903333333333334"/>
    <x v="1"/>
    <s v="plays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d v="2016-03-31T22:36:48"/>
    <b v="0"/>
    <n v="8"/>
    <b v="1"/>
    <n v="1.6"/>
    <x v="1"/>
    <s v="plays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d v="2016-07-02T22:14:12"/>
    <b v="0"/>
    <n v="14"/>
    <b v="1"/>
    <n v="1.125"/>
    <x v="1"/>
    <s v="plays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d v="2015-05-28T18:22:38"/>
    <b v="0"/>
    <n v="17"/>
    <b v="1"/>
    <n v="1.0209999999999999"/>
    <x v="1"/>
    <s v="plays"/>
    <x v="5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d v="2015-04-22T17:03:29"/>
    <b v="0"/>
    <n v="100"/>
    <b v="1"/>
    <n v="1.00824"/>
    <x v="1"/>
    <s v="plays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d v="2015-05-31T03:25:24"/>
    <b v="0"/>
    <n v="32"/>
    <b v="1"/>
    <n v="1.0125"/>
    <x v="1"/>
    <s v="plays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d v="2016-03-03T16:50:29"/>
    <b v="0"/>
    <n v="3"/>
    <b v="1"/>
    <n v="65"/>
    <x v="1"/>
    <s v="plays"/>
    <x v="7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d v="2014-05-21T18:51:27"/>
    <b v="1"/>
    <n v="34"/>
    <b v="0"/>
    <n v="8.72E-2"/>
    <x v="1"/>
    <s v="plays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d v="2014-04-11T11:50:52"/>
    <b v="1"/>
    <n v="23"/>
    <b v="0"/>
    <n v="0.21940000000000001"/>
    <x v="1"/>
    <s v="plays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d v="2014-05-07T01:44:24"/>
    <b v="1"/>
    <n v="19"/>
    <b v="0"/>
    <n v="0.21299999999999999"/>
    <x v="1"/>
    <s v="plays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d v="2014-05-07T14:48:54"/>
    <b v="1"/>
    <n v="50"/>
    <b v="0"/>
    <n v="0.41489795918367345"/>
    <x v="1"/>
    <s v="plays"/>
    <x v="5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d v="2015-09-01T15:02:54"/>
    <b v="1"/>
    <n v="12"/>
    <b v="0"/>
    <n v="2.1049999999999999E-2"/>
    <x v="1"/>
    <s v="plays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d v="2014-09-03T05:19:02"/>
    <b v="1"/>
    <n v="8"/>
    <b v="0"/>
    <n v="2.7E-2"/>
    <x v="1"/>
    <s v="plays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d v="2015-06-04T05:23:11"/>
    <b v="1"/>
    <n v="9"/>
    <b v="0"/>
    <n v="0.16161904761904761"/>
    <x v="1"/>
    <s v="plays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d v="2015-09-18T19:36:29"/>
    <b v="1"/>
    <n v="43"/>
    <b v="0"/>
    <n v="0.16376923076923078"/>
    <x v="1"/>
    <s v="plays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d v="2015-05-12T18:24:44"/>
    <b v="1"/>
    <n v="28"/>
    <b v="0"/>
    <n v="7.0433333333333334E-2"/>
    <x v="1"/>
    <s v="plays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d v="2014-12-02T02:59:03"/>
    <b v="1"/>
    <n v="4"/>
    <b v="0"/>
    <n v="3.7999999999999999E-2"/>
    <x v="1"/>
    <s v="plays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d v="2015-06-17T10:32:59"/>
    <b v="1"/>
    <n v="24"/>
    <b v="0"/>
    <n v="0.34079999999999999"/>
    <x v="1"/>
    <s v="plays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d v="2015-03-02T04:34:36"/>
    <b v="0"/>
    <n v="2"/>
    <b v="0"/>
    <n v="2E-3"/>
    <x v="1"/>
    <s v="plays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d v="2014-07-28T20:09:38"/>
    <b v="0"/>
    <n v="2"/>
    <b v="0"/>
    <n v="2.5999999999999998E-4"/>
    <x v="1"/>
    <s v="plays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d v="2015-04-09T21:14:18"/>
    <b v="0"/>
    <n v="20"/>
    <b v="0"/>
    <n v="0.16254545454545455"/>
    <x v="1"/>
    <s v="plays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d v="2015-02-24T23:17:51"/>
    <b v="0"/>
    <n v="1"/>
    <b v="0"/>
    <n v="2.5000000000000001E-2"/>
    <x v="1"/>
    <s v="plays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d v="2015-02-06T17:50:03"/>
    <b v="0"/>
    <n v="1"/>
    <b v="0"/>
    <n v="2.0000000000000001E-4"/>
    <x v="1"/>
    <s v="plays"/>
    <x v="2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d v="2014-07-09T17:41:30"/>
    <b v="0"/>
    <n v="4"/>
    <b v="0"/>
    <n v="5.1999999999999998E-2"/>
    <x v="1"/>
    <s v="plays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d v="2015-05-04T10:20:44"/>
    <b v="0"/>
    <n v="1"/>
    <b v="0"/>
    <n v="0.02"/>
    <x v="1"/>
    <s v="plays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d v="2014-05-30T21:26:47"/>
    <b v="0"/>
    <n v="1"/>
    <b v="0"/>
    <n v="4.0000000000000002E-4"/>
    <x v="1"/>
    <s v="plays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d v="2014-07-13T15:51:50"/>
    <b v="0"/>
    <n v="13"/>
    <b v="0"/>
    <n v="0.17666666666666667"/>
    <x v="1"/>
    <s v="plays"/>
    <x v="3"/>
  </r>
  <r>
    <n v="3861"/>
    <s v="READY OR NOT HERE I COME"/>
    <s v="THE COMING OF THE LORD!"/>
    <n v="2000"/>
    <n v="100"/>
    <x v="2"/>
    <s v="US"/>
    <s v="USD"/>
    <n v="1415828820"/>
    <n v="1412258977"/>
    <d v="2014-10-02T14:09:37"/>
    <b v="0"/>
    <n v="1"/>
    <b v="0"/>
    <n v="0.05"/>
    <x v="1"/>
    <s v="plays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d v="2016-08-29T06:15:56"/>
    <b v="0"/>
    <n v="1"/>
    <b v="0"/>
    <n v="1.3333333333333334E-4"/>
    <x v="1"/>
    <s v="plays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d v="2015-09-06T15:11:45"/>
    <b v="0"/>
    <n v="0"/>
    <b v="0"/>
    <n v="0"/>
    <x v="1"/>
    <s v="plays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d v="2015-10-18T21:24:14"/>
    <b v="0"/>
    <n v="3"/>
    <b v="0"/>
    <n v="1.2E-2"/>
    <x v="1"/>
    <s v="plays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d v="2014-07-21T15:38:18"/>
    <b v="0"/>
    <n v="14"/>
    <b v="0"/>
    <n v="0.26937422295897223"/>
    <x v="1"/>
    <s v="plays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d v="2016-02-02T22:43:41"/>
    <b v="0"/>
    <n v="2"/>
    <b v="0"/>
    <n v="5.4999999999999997E-3"/>
    <x v="1"/>
    <s v="plays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d v="2016-05-19T19:32:19"/>
    <b v="0"/>
    <n v="5"/>
    <b v="0"/>
    <n v="0.1255"/>
    <x v="1"/>
    <s v="plays"/>
    <x v="5"/>
  </r>
  <r>
    <n v="3868"/>
    <s v="1000 words (Canceled)"/>
    <s v="New collection of music by Scott Evan Davis!"/>
    <n v="5000"/>
    <n v="10"/>
    <x v="1"/>
    <s v="GB"/>
    <s v="GBP"/>
    <n v="1410191405"/>
    <n v="1408031405"/>
    <d v="2014-08-14T15:50:05"/>
    <b v="0"/>
    <n v="1"/>
    <b v="0"/>
    <n v="2E-3"/>
    <x v="1"/>
    <s v="musical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d v="2015-02-12T17:23:12"/>
    <b v="0"/>
    <n v="15"/>
    <b v="0"/>
    <n v="3.44748684310884E-2"/>
    <x v="1"/>
    <s v="musical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d v="2014-06-03T04:07:58"/>
    <b v="0"/>
    <n v="10"/>
    <b v="0"/>
    <n v="0.15"/>
    <x v="1"/>
    <s v="musical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d v="2017-01-28T18:44:10"/>
    <b v="0"/>
    <n v="3"/>
    <b v="0"/>
    <n v="2.6666666666666668E-2"/>
    <x v="1"/>
    <s v="musical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d v="2015-06-25T03:29:56"/>
    <b v="0"/>
    <n v="0"/>
    <b v="0"/>
    <n v="0"/>
    <x v="1"/>
    <s v="musical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d v="2015-09-08T16:42:15"/>
    <b v="0"/>
    <n v="0"/>
    <b v="0"/>
    <n v="0"/>
    <x v="1"/>
    <s v="musical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d v="2015-01-03T00:23:42"/>
    <b v="0"/>
    <n v="0"/>
    <b v="0"/>
    <n v="0"/>
    <x v="1"/>
    <s v="musical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d v="2016-09-02T08:19:25"/>
    <b v="0"/>
    <n v="0"/>
    <b v="0"/>
    <n v="0"/>
    <x v="1"/>
    <s v="musical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d v="2016-01-03T14:58:48"/>
    <b v="0"/>
    <n v="46"/>
    <b v="0"/>
    <n v="0.52794871794871789"/>
    <x v="1"/>
    <s v="musical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d v="2016-11-08T16:15:52"/>
    <b v="0"/>
    <n v="14"/>
    <b v="0"/>
    <n v="4.9639999999999997E-2"/>
    <x v="1"/>
    <s v="musical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d v="2015-05-30T19:39:06"/>
    <b v="0"/>
    <n v="1"/>
    <b v="0"/>
    <n v="5.5555555555555556E-4"/>
    <x v="1"/>
    <s v="musical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d v="2014-12-26T20:39:56"/>
    <b v="0"/>
    <n v="0"/>
    <b v="0"/>
    <n v="0"/>
    <x v="1"/>
    <s v="musical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d v="2014-06-25T19:33:40"/>
    <b v="0"/>
    <n v="17"/>
    <b v="0"/>
    <n v="0.13066666666666665"/>
    <x v="1"/>
    <s v="musical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d v="2017-01-21T00:26:39"/>
    <b v="0"/>
    <n v="1"/>
    <b v="0"/>
    <n v="0.05"/>
    <x v="1"/>
    <s v="musical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d v="2016-01-04T23:36:10"/>
    <b v="0"/>
    <n v="0"/>
    <b v="0"/>
    <n v="0"/>
    <x v="1"/>
    <s v="musical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d v="2014-08-03T14:27:49"/>
    <b v="0"/>
    <n v="0"/>
    <b v="0"/>
    <n v="0"/>
    <x v="1"/>
    <s v="musical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d v="2015-03-02T18:59:52"/>
    <b v="0"/>
    <n v="0"/>
    <b v="0"/>
    <n v="0"/>
    <x v="1"/>
    <s v="musical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d v="2016-04-09T22:49:51"/>
    <b v="0"/>
    <n v="0"/>
    <b v="0"/>
    <n v="0"/>
    <x v="1"/>
    <s v="musical"/>
    <x v="6"/>
  </r>
  <r>
    <n v="3886"/>
    <s v="a (Canceled)"/>
    <n v="1"/>
    <n v="10000"/>
    <n v="0"/>
    <x v="1"/>
    <s v="AU"/>
    <s v="AUD"/>
    <n v="1418275702"/>
    <n v="1415683702"/>
    <d v="2014-11-11T05:28:22"/>
    <b v="0"/>
    <n v="0"/>
    <b v="0"/>
    <n v="0"/>
    <x v="1"/>
    <s v="musical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d v="2015-03-16T20:35:29"/>
    <b v="0"/>
    <n v="2"/>
    <b v="0"/>
    <n v="1.7500000000000002E-2"/>
    <x v="1"/>
    <s v="musical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d v="2017-01-27T13:05:58"/>
    <b v="0"/>
    <n v="14"/>
    <b v="0"/>
    <n v="0.27100000000000002"/>
    <x v="1"/>
    <s v="plays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d v="2014-12-04T00:07:10"/>
    <b v="0"/>
    <n v="9"/>
    <b v="0"/>
    <n v="1.4749999999999999E-2"/>
    <x v="1"/>
    <s v="plays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d v="2015-06-16T18:12:24"/>
    <b v="0"/>
    <n v="8"/>
    <b v="0"/>
    <n v="0.16826666666666668"/>
    <x v="1"/>
    <s v="plays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d v="2015-02-21T03:10:44"/>
    <b v="0"/>
    <n v="7"/>
    <b v="0"/>
    <n v="0.32500000000000001"/>
    <x v="1"/>
    <s v="plays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d v="2014-08-16T15:39:17"/>
    <b v="0"/>
    <n v="0"/>
    <b v="0"/>
    <n v="0"/>
    <x v="1"/>
    <s v="plays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d v="2014-05-20T15:47:20"/>
    <b v="0"/>
    <n v="84"/>
    <b v="0"/>
    <n v="0.2155"/>
    <x v="1"/>
    <s v="plays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d v="2016-11-05T23:00:12"/>
    <b v="0"/>
    <n v="11"/>
    <b v="0"/>
    <n v="3.4666666666666665E-2"/>
    <x v="1"/>
    <s v="plays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d v="2015-01-28T06:00:18"/>
    <b v="0"/>
    <n v="1"/>
    <b v="0"/>
    <n v="0.05"/>
    <x v="1"/>
    <s v="plays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d v="2014-06-03T04:36:18"/>
    <b v="0"/>
    <n v="4"/>
    <b v="0"/>
    <n v="0.10625"/>
    <x v="1"/>
    <s v="plays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d v="2014-12-09T20:58:03"/>
    <b v="0"/>
    <n v="10"/>
    <b v="0"/>
    <n v="0.17599999999999999"/>
    <x v="1"/>
    <s v="plays"/>
    <x v="11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d v="2015-07-08T11:34:30"/>
    <b v="0"/>
    <n v="16"/>
    <b v="0"/>
    <n v="0.3256"/>
    <x v="1"/>
    <s v="plays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d v="2014-07-23T18:36:01"/>
    <b v="0"/>
    <n v="2"/>
    <b v="0"/>
    <n v="1.2500000000000001E-2"/>
    <x v="1"/>
    <s v="plays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d v="2015-05-12T02:13:11"/>
    <b v="0"/>
    <n v="5"/>
    <b v="0"/>
    <n v="5.3999999999999999E-2"/>
    <x v="1"/>
    <s v="plays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d v="2015-11-09T19:49:59"/>
    <b v="0"/>
    <n v="1"/>
    <b v="0"/>
    <n v="8.3333333333333332E-3"/>
    <x v="1"/>
    <s v="plays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d v="2016-10-20T11:14:02"/>
    <b v="0"/>
    <n v="31"/>
    <b v="0"/>
    <n v="0.48833333333333334"/>
    <x v="1"/>
    <s v="plays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d v="2015-07-01T00:16:05"/>
    <b v="0"/>
    <n v="0"/>
    <b v="0"/>
    <n v="0"/>
    <x v="1"/>
    <s v="plays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d v="2015-04-01T05:30:00"/>
    <b v="0"/>
    <n v="2"/>
    <b v="0"/>
    <n v="2.9999999999999997E-4"/>
    <x v="1"/>
    <s v="plays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d v="2015-04-30T14:58:23"/>
    <b v="0"/>
    <n v="7"/>
    <b v="0"/>
    <n v="0.11533333333333333"/>
    <x v="1"/>
    <s v="plays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d v="2015-05-19T22:01:33"/>
    <b v="0"/>
    <n v="16"/>
    <b v="0"/>
    <n v="0.67333333333333334"/>
    <x v="1"/>
    <s v="plays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d v="2014-09-24T19:40:06"/>
    <b v="0"/>
    <n v="4"/>
    <b v="0"/>
    <n v="0.153"/>
    <x v="1"/>
    <s v="plays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d v="2014-07-14T03:14:56"/>
    <b v="0"/>
    <n v="4"/>
    <b v="0"/>
    <n v="8.666666666666667E-2"/>
    <x v="1"/>
    <s v="plays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d v="2014-08-12T08:37:22"/>
    <b v="0"/>
    <n v="4"/>
    <b v="0"/>
    <n v="2.2499999999999998E-3"/>
    <x v="1"/>
    <s v="plays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d v="2015-08-08T18:09:57"/>
    <b v="0"/>
    <n v="3"/>
    <b v="0"/>
    <n v="3.0833333333333334E-2"/>
    <x v="1"/>
    <s v="plays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d v="2014-10-27T19:29:37"/>
    <b v="0"/>
    <n v="36"/>
    <b v="0"/>
    <n v="0.37412499999999999"/>
    <x v="1"/>
    <s v="plays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d v="2015-02-24T06:28:50"/>
    <b v="0"/>
    <n v="1"/>
    <b v="0"/>
    <n v="6.666666666666667E-5"/>
    <x v="1"/>
    <s v="plays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d v="2015-10-31T05:04:09"/>
    <b v="0"/>
    <n v="7"/>
    <b v="0"/>
    <n v="0.1"/>
    <x v="1"/>
    <s v="plays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d v="2015-04-20T19:39:16"/>
    <b v="0"/>
    <n v="27"/>
    <b v="0"/>
    <n v="0.36359999999999998"/>
    <x v="1"/>
    <s v="plays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d v="2016-05-02T23:38:29"/>
    <b v="0"/>
    <n v="1"/>
    <b v="0"/>
    <n v="3.3333333333333335E-3"/>
    <x v="1"/>
    <s v="plays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d v="2016-05-04T11:19:12"/>
    <b v="0"/>
    <n v="0"/>
    <b v="0"/>
    <n v="0"/>
    <x v="1"/>
    <s v="plays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d v="2014-08-12T12:39:21"/>
    <b v="0"/>
    <n v="1"/>
    <b v="0"/>
    <n v="2.8571428571428571E-3"/>
    <x v="1"/>
    <s v="plays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d v="2014-07-23T15:57:03"/>
    <b v="0"/>
    <n v="3"/>
    <b v="0"/>
    <n v="2E-3"/>
    <x v="1"/>
    <s v="plays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d v="2015-12-20T16:26:13"/>
    <b v="0"/>
    <n v="3"/>
    <b v="0"/>
    <n v="1.7999999999999999E-2"/>
    <x v="1"/>
    <s v="plays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d v="2016-10-14T09:17:40"/>
    <b v="0"/>
    <n v="3"/>
    <b v="0"/>
    <n v="5.3999999999999999E-2"/>
    <x v="1"/>
    <s v="plays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d v="2014-10-14T13:00:55"/>
    <b v="0"/>
    <n v="0"/>
    <b v="0"/>
    <n v="0"/>
    <x v="1"/>
    <s v="plays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d v="2015-01-16T18:26:50"/>
    <b v="0"/>
    <n v="6"/>
    <b v="0"/>
    <n v="8.1333333333333327E-2"/>
    <x v="1"/>
    <s v="plays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d v="2015-03-12T23:31:11"/>
    <b v="0"/>
    <n v="17"/>
    <b v="0"/>
    <n v="0.12034782608695652"/>
    <x v="1"/>
    <s v="plays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d v="2014-05-27T23:02:02"/>
    <b v="0"/>
    <n v="40"/>
    <b v="0"/>
    <n v="0.15266666666666667"/>
    <x v="1"/>
    <s v="plays"/>
    <x v="5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d v="2014-06-30T20:53:59"/>
    <b v="0"/>
    <n v="3"/>
    <b v="0"/>
    <n v="0.1"/>
    <x v="1"/>
    <s v="plays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d v="2014-11-27T02:02:28"/>
    <b v="0"/>
    <n v="1"/>
    <b v="0"/>
    <n v="3.0000000000000001E-3"/>
    <x v="1"/>
    <s v="plays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d v="2014-07-10T06:25:04"/>
    <b v="0"/>
    <n v="2"/>
    <b v="0"/>
    <n v="0.01"/>
    <x v="1"/>
    <s v="plays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d v="2015-09-18T16:23:47"/>
    <b v="0"/>
    <n v="7"/>
    <b v="0"/>
    <n v="0.13020000000000001"/>
    <x v="1"/>
    <s v="plays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d v="2016-08-19T19:51:05"/>
    <b v="0"/>
    <n v="14"/>
    <b v="0"/>
    <n v="2.265E-2"/>
    <x v="1"/>
    <s v="plays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d v="2016-03-04T08:07:48"/>
    <b v="0"/>
    <n v="0"/>
    <b v="0"/>
    <n v="0"/>
    <x v="1"/>
    <s v="plays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d v="2015-08-12T03:38:27"/>
    <b v="0"/>
    <n v="0"/>
    <b v="0"/>
    <n v="0"/>
    <x v="1"/>
    <s v="plays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d v="2016-02-15T04:02:44"/>
    <b v="0"/>
    <n v="1"/>
    <b v="0"/>
    <n v="8.3333333333333331E-5"/>
    <x v="1"/>
    <s v="plays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d v="2016-06-17T23:14:22"/>
    <b v="0"/>
    <n v="12"/>
    <b v="0"/>
    <n v="0.15742857142857142"/>
    <x v="1"/>
    <s v="plays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d v="2015-08-17T16:07:19"/>
    <b v="0"/>
    <n v="12"/>
    <b v="0"/>
    <n v="0.11"/>
    <x v="1"/>
    <s v="plays"/>
    <x v="1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d v="2015-08-05T15:45:46"/>
    <b v="0"/>
    <n v="23"/>
    <b v="0"/>
    <n v="0.43833333333333335"/>
    <x v="1"/>
    <s v="plays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d v="2016-11-01T06:18:40"/>
    <b v="0"/>
    <n v="0"/>
    <b v="0"/>
    <n v="0"/>
    <x v="1"/>
    <s v="plays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d v="2016-06-13T15:09:20"/>
    <b v="0"/>
    <n v="10"/>
    <b v="0"/>
    <n v="0.86135181975736563"/>
    <x v="1"/>
    <s v="plays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d v="2015-05-27T21:44:14"/>
    <b v="0"/>
    <n v="5"/>
    <b v="0"/>
    <n v="0.12196620583717357"/>
    <x v="1"/>
    <s v="plays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d v="2014-10-03T09:36:19"/>
    <b v="0"/>
    <n v="1"/>
    <b v="0"/>
    <n v="1E-3"/>
    <x v="1"/>
    <s v="plays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d v="2014-11-18T11:49:11"/>
    <b v="0"/>
    <n v="2"/>
    <b v="0"/>
    <n v="2.2000000000000001E-3"/>
    <x v="1"/>
    <s v="plays"/>
    <x v="4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d v="2014-10-28T14:05:37"/>
    <b v="0"/>
    <n v="2"/>
    <b v="0"/>
    <n v="9.0909090909090905E-3"/>
    <x v="1"/>
    <s v="plays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d v="2015-04-17T21:41:54"/>
    <b v="0"/>
    <n v="0"/>
    <b v="0"/>
    <n v="0"/>
    <x v="1"/>
    <s v="plays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d v="2015-10-02T18:41:08"/>
    <b v="0"/>
    <n v="13"/>
    <b v="0"/>
    <n v="0.35639999999999999"/>
    <x v="1"/>
    <s v="plays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d v="2015-07-28T15:54:35"/>
    <b v="0"/>
    <n v="0"/>
    <b v="0"/>
    <n v="0"/>
    <x v="1"/>
    <s v="plays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d v="2015-04-15T19:14:28"/>
    <b v="0"/>
    <n v="1"/>
    <b v="0"/>
    <n v="2.5000000000000001E-3"/>
    <x v="1"/>
    <s v="plays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d v="2015-01-27T20:00:22"/>
    <b v="0"/>
    <n v="5"/>
    <b v="0"/>
    <n v="3.2500000000000001E-2"/>
    <x v="1"/>
    <s v="plays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d v="2016-09-02T03:25:44"/>
    <b v="0"/>
    <n v="2"/>
    <b v="0"/>
    <n v="3.3666666666666664E-2"/>
    <x v="1"/>
    <s v="plays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d v="2014-07-09T07:48:43"/>
    <b v="0"/>
    <n v="0"/>
    <b v="0"/>
    <n v="0"/>
    <x v="1"/>
    <s v="plays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d v="2015-01-12T02:53:41"/>
    <b v="0"/>
    <n v="32"/>
    <b v="0"/>
    <n v="0.15770000000000001"/>
    <x v="1"/>
    <s v="plays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d v="2016-03-10T16:51:20"/>
    <b v="0"/>
    <n v="1"/>
    <b v="0"/>
    <n v="6.2500000000000003E-3"/>
    <x v="1"/>
    <s v="plays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d v="2016-03-04T19:49:02"/>
    <b v="0"/>
    <n v="1"/>
    <b v="0"/>
    <n v="5.0000000000000004E-6"/>
    <x v="1"/>
    <s v="plays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d v="2015-08-27T18:58:10"/>
    <b v="0"/>
    <n v="1"/>
    <b v="0"/>
    <n v="9.6153846153846159E-4"/>
    <x v="1"/>
    <s v="plays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d v="2016-06-29T01:09:46"/>
    <b v="0"/>
    <n v="0"/>
    <b v="0"/>
    <n v="0"/>
    <x v="1"/>
    <s v="plays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d v="2014-05-15T15:37:44"/>
    <b v="0"/>
    <n v="0"/>
    <b v="0"/>
    <n v="0"/>
    <x v="1"/>
    <s v="plays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d v="2015-10-29T20:22:21"/>
    <b v="0"/>
    <n v="8"/>
    <b v="0"/>
    <n v="0.24285714285714285"/>
    <x v="1"/>
    <s v="plays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d v="2016-03-28T22:22:07"/>
    <b v="0"/>
    <n v="0"/>
    <b v="0"/>
    <n v="0"/>
    <x v="1"/>
    <s v="plays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d v="2016-05-23T23:25:54"/>
    <b v="0"/>
    <n v="1"/>
    <b v="0"/>
    <n v="2.5000000000000001E-4"/>
    <x v="1"/>
    <s v="plays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d v="2014-06-26T22:48:32"/>
    <b v="0"/>
    <n v="16"/>
    <b v="0"/>
    <n v="0.32050000000000001"/>
    <x v="1"/>
    <s v="plays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d v="2014-08-29T18:55:56"/>
    <b v="0"/>
    <n v="12"/>
    <b v="0"/>
    <n v="0.24333333333333335"/>
    <x v="1"/>
    <s v="plays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d v="2015-12-04T20:17:36"/>
    <b v="0"/>
    <n v="4"/>
    <b v="0"/>
    <n v="1.4999999999999999E-2"/>
    <x v="1"/>
    <s v="plays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d v="2014-04-16T21:23:30"/>
    <b v="0"/>
    <n v="2"/>
    <b v="0"/>
    <n v="4.1999999999999997E-3"/>
    <x v="1"/>
    <s v="plays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d v="2015-11-03T14:54:54"/>
    <b v="0"/>
    <n v="3"/>
    <b v="0"/>
    <n v="3.214285714285714E-2"/>
    <x v="1"/>
    <s v="plays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d v="2015-10-19T03:41:57"/>
    <b v="0"/>
    <n v="0"/>
    <b v="0"/>
    <n v="0"/>
    <x v="1"/>
    <s v="plays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d v="2015-02-18T17:19:46"/>
    <b v="0"/>
    <n v="3"/>
    <b v="0"/>
    <n v="6.3E-2"/>
    <x v="1"/>
    <s v="plays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d v="2016-02-14T05:39:40"/>
    <b v="0"/>
    <n v="4"/>
    <b v="0"/>
    <n v="0.14249999999999999"/>
    <x v="1"/>
    <s v="plays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d v="2014-06-11T17:04:38"/>
    <b v="0"/>
    <n v="2"/>
    <b v="0"/>
    <n v="6.0000000000000001E-3"/>
    <x v="1"/>
    <s v="plays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d v="2017-02-04T06:58:27"/>
    <b v="0"/>
    <n v="10"/>
    <b v="0"/>
    <n v="0.2411764705882353"/>
    <x v="1"/>
    <s v="plays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d v="2016-03-23T19:34:33"/>
    <b v="0"/>
    <n v="11"/>
    <b v="0"/>
    <n v="0.10539999999999999"/>
    <x v="1"/>
    <s v="plays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d v="2016-08-19T20:30:46"/>
    <b v="0"/>
    <n v="6"/>
    <b v="0"/>
    <n v="7.4690265486725665E-2"/>
    <x v="1"/>
    <s v="plays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d v="2016-03-18T20:43:31"/>
    <b v="0"/>
    <n v="2"/>
    <b v="0"/>
    <n v="7.3333333333333334E-4"/>
    <x v="1"/>
    <s v="plays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d v="2014-06-21T12:52:06"/>
    <b v="0"/>
    <n v="6"/>
    <b v="0"/>
    <n v="9.7142857142857135E-3"/>
    <x v="1"/>
    <s v="plays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d v="2014-12-08T01:37:14"/>
    <b v="0"/>
    <n v="8"/>
    <b v="0"/>
    <n v="0.21099999999999999"/>
    <x v="1"/>
    <s v="plays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d v="2016-04-09T16:25:10"/>
    <b v="0"/>
    <n v="37"/>
    <b v="0"/>
    <n v="0.78100000000000003"/>
    <x v="1"/>
    <s v="plays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d v="2016-05-03T13:07:28"/>
    <b v="0"/>
    <n v="11"/>
    <b v="0"/>
    <n v="0.32"/>
    <x v="1"/>
    <s v="plays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d v="2016-06-13T20:48:18"/>
    <b v="0"/>
    <n v="0"/>
    <b v="0"/>
    <n v="0"/>
    <x v="1"/>
    <s v="plays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d v="2014-07-10T20:36:01"/>
    <b v="0"/>
    <n v="10"/>
    <b v="0"/>
    <n v="0.47692307692307695"/>
    <x v="1"/>
    <s v="plays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d v="2016-06-22T18:55:32"/>
    <b v="0"/>
    <n v="6"/>
    <b v="0"/>
    <n v="1.4500000000000001E-2"/>
    <x v="1"/>
    <s v="plays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d v="2014-12-02T15:25:53"/>
    <b v="0"/>
    <n v="8"/>
    <b v="0"/>
    <n v="0.107"/>
    <x v="1"/>
    <s v="plays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d v="2015-03-06T21:40:57"/>
    <b v="0"/>
    <n v="6"/>
    <b v="0"/>
    <n v="1.8333333333333333E-2"/>
    <x v="1"/>
    <s v="plays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d v="2014-06-05T14:22:27"/>
    <b v="0"/>
    <n v="7"/>
    <b v="0"/>
    <n v="0.18"/>
    <x v="1"/>
    <s v="plays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d v="2016-05-18T04:19:09"/>
    <b v="0"/>
    <n v="7"/>
    <b v="0"/>
    <n v="4.0833333333333333E-2"/>
    <x v="1"/>
    <s v="plays"/>
    <x v="5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d v="2015-05-08T19:26:20"/>
    <b v="0"/>
    <n v="5"/>
    <b v="0"/>
    <n v="0.2"/>
    <x v="1"/>
    <s v="plays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d v="2014-04-18T20:52:36"/>
    <b v="0"/>
    <n v="46"/>
    <b v="0"/>
    <n v="0.34802513464991025"/>
    <x v="1"/>
    <s v="plays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d v="2014-10-08T23:07:24"/>
    <b v="0"/>
    <n v="10"/>
    <b v="0"/>
    <n v="6.3333333333333339E-2"/>
    <x v="1"/>
    <s v="plays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d v="2016-01-30T16:58:40"/>
    <b v="0"/>
    <n v="19"/>
    <b v="0"/>
    <n v="0.32050000000000001"/>
    <x v="1"/>
    <s v="plays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d v="2016-04-07T13:09:54"/>
    <b v="0"/>
    <n v="13"/>
    <b v="0"/>
    <n v="9.7600000000000006E-2"/>
    <x v="1"/>
    <s v="plays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d v="2014-05-06T22:11:30"/>
    <b v="0"/>
    <n v="13"/>
    <b v="0"/>
    <n v="0.3775"/>
    <x v="1"/>
    <s v="plays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d v="2015-08-14T01:56:53"/>
    <b v="0"/>
    <n v="4"/>
    <b v="0"/>
    <n v="2.1333333333333333E-2"/>
    <x v="1"/>
    <s v="plays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d v="2015-10-09T17:59:41"/>
    <b v="0"/>
    <n v="0"/>
    <b v="0"/>
    <n v="0"/>
    <x v="1"/>
    <s v="plays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d v="2016-02-01T16:08:13"/>
    <b v="0"/>
    <n v="3"/>
    <b v="0"/>
    <n v="4.1818181818181817E-2"/>
    <x v="1"/>
    <s v="plays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d v="2015-05-01T15:28:02"/>
    <b v="0"/>
    <n v="1"/>
    <b v="0"/>
    <n v="0.2"/>
    <x v="1"/>
    <s v="plays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d v="2015-10-12T22:34:19"/>
    <b v="0"/>
    <n v="9"/>
    <b v="0"/>
    <n v="5.4100000000000002E-2"/>
    <x v="1"/>
    <s v="plays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d v="2015-04-13T20:45:12"/>
    <b v="0"/>
    <n v="1"/>
    <b v="0"/>
    <n v="6.0000000000000002E-5"/>
    <x v="1"/>
    <s v="plays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d v="2014-06-19T09:21:30"/>
    <b v="0"/>
    <n v="1"/>
    <b v="0"/>
    <n v="2.5000000000000001E-3"/>
    <x v="1"/>
    <s v="plays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d v="2015-01-15T16:24:37"/>
    <b v="0"/>
    <n v="4"/>
    <b v="0"/>
    <n v="0.35"/>
    <x v="1"/>
    <s v="plays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d v="2014-11-07T06:24:24"/>
    <b v="0"/>
    <n v="17"/>
    <b v="0"/>
    <n v="0.16566666666666666"/>
    <x v="1"/>
    <s v="plays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d v="2015-03-06T09:23:41"/>
    <b v="0"/>
    <n v="0"/>
    <b v="0"/>
    <n v="0"/>
    <x v="1"/>
    <s v="plays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d v="2015-02-26T23:07:06"/>
    <b v="0"/>
    <n v="12"/>
    <b v="0"/>
    <n v="0.57199999999999995"/>
    <x v="1"/>
    <s v="plays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d v="2014-07-22T19:53:18"/>
    <b v="0"/>
    <n v="14"/>
    <b v="0"/>
    <n v="0.16514285714285715"/>
    <x v="1"/>
    <s v="plays"/>
    <x v="3"/>
  </r>
  <r>
    <n v="4000"/>
    <s v="The Escorts"/>
    <s v="An Enticing Trip into the World of Assisted Dying"/>
    <n v="8000"/>
    <n v="10"/>
    <x v="2"/>
    <s v="US"/>
    <s v="USD"/>
    <n v="1462631358"/>
    <n v="1457450958"/>
    <d v="2016-03-08T15:29:18"/>
    <b v="0"/>
    <n v="1"/>
    <b v="0"/>
    <n v="1.25E-3"/>
    <x v="1"/>
    <s v="plays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d v="2017-02-09T23:08:28"/>
    <b v="0"/>
    <n v="14"/>
    <b v="0"/>
    <n v="0.3775"/>
    <x v="1"/>
    <s v="plays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d v="2014-08-28T01:02:41"/>
    <b v="0"/>
    <n v="4"/>
    <b v="0"/>
    <n v="1.84E-2"/>
    <x v="1"/>
    <s v="plays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d v="2015-01-16T14:05:47"/>
    <b v="0"/>
    <n v="2"/>
    <b v="0"/>
    <n v="0.10050000000000001"/>
    <x v="1"/>
    <s v="plays"/>
    <x v="1"/>
  </r>
  <r>
    <n v="4004"/>
    <s v="South Florida Tours"/>
    <s v="Help Launch The Queen Into South Florida!"/>
    <n v="500"/>
    <n v="1"/>
    <x v="2"/>
    <s v="US"/>
    <s v="USD"/>
    <n v="1412740457"/>
    <n v="1410148457"/>
    <d v="2014-09-08T03:54:17"/>
    <b v="0"/>
    <n v="1"/>
    <b v="0"/>
    <n v="2E-3"/>
    <x v="1"/>
    <s v="plays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d v="2014-08-21T19:23:05"/>
    <b v="0"/>
    <n v="2"/>
    <b v="0"/>
    <n v="1.3333333333333334E-2"/>
    <x v="1"/>
    <s v="plays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d v="2016-01-22T18:33:07"/>
    <b v="0"/>
    <n v="1"/>
    <b v="0"/>
    <n v="6.666666666666667E-5"/>
    <x v="1"/>
    <s v="plays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d v="2014-07-28T18:33:01"/>
    <b v="0"/>
    <n v="1"/>
    <b v="0"/>
    <n v="2.5000000000000001E-3"/>
    <x v="1"/>
    <s v="plays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d v="2015-06-22T23:08:27"/>
    <b v="0"/>
    <n v="4"/>
    <b v="0"/>
    <n v="0.06"/>
    <x v="1"/>
    <s v="plays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d v="2014-07-31T16:49:20"/>
    <b v="0"/>
    <n v="3"/>
    <b v="0"/>
    <n v="3.8860103626943004E-2"/>
    <x v="1"/>
    <s v="plays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d v="2014-10-09T18:29:26"/>
    <b v="0"/>
    <n v="38"/>
    <b v="0"/>
    <n v="0.24194444444444443"/>
    <x v="1"/>
    <s v="plays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d v="2014-12-29T13:04:38"/>
    <b v="0"/>
    <n v="4"/>
    <b v="0"/>
    <n v="7.5999999999999998E-2"/>
    <x v="1"/>
    <s v="plays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d v="2015-04-02T13:04:09"/>
    <b v="0"/>
    <n v="0"/>
    <b v="0"/>
    <n v="0"/>
    <x v="1"/>
    <s v="plays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d v="2015-01-17T07:13:43"/>
    <b v="0"/>
    <n v="2"/>
    <b v="0"/>
    <n v="1.2999999999999999E-2"/>
    <x v="1"/>
    <s v="plays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d v="2016-02-19T05:54:29"/>
    <b v="0"/>
    <n v="0"/>
    <b v="0"/>
    <n v="0"/>
    <x v="1"/>
    <s v="plays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d v="2015-06-19T18:44:23"/>
    <b v="0"/>
    <n v="1"/>
    <b v="0"/>
    <n v="1.4285714285714287E-4"/>
    <x v="1"/>
    <s v="plays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d v="2014-08-18T20:56:40"/>
    <b v="0"/>
    <n v="7"/>
    <b v="0"/>
    <n v="0.14000000000000001"/>
    <x v="1"/>
    <s v="plays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d v="2014-08-05T16:07:54"/>
    <b v="0"/>
    <n v="2"/>
    <b v="0"/>
    <n v="1.0500000000000001E-2"/>
    <x v="1"/>
    <s v="plays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d v="2016-09-07T21:51:48"/>
    <b v="0"/>
    <n v="4"/>
    <b v="0"/>
    <n v="8.666666666666667E-2"/>
    <x v="1"/>
    <s v="plays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d v="2016-02-17T16:13:16"/>
    <b v="0"/>
    <n v="4"/>
    <b v="0"/>
    <n v="8.2857142857142851E-3"/>
    <x v="1"/>
    <s v="plays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d v="2015-02-22T04:34:59"/>
    <b v="0"/>
    <n v="3"/>
    <b v="0"/>
    <n v="0.16666666666666666"/>
    <x v="1"/>
    <s v="plays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d v="2014-08-27T21:52:38"/>
    <b v="0"/>
    <n v="2"/>
    <b v="0"/>
    <n v="8.3333333333333332E-3"/>
    <x v="1"/>
    <s v="plays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d v="2014-12-17T14:01:07"/>
    <b v="0"/>
    <n v="197"/>
    <b v="0"/>
    <n v="0.69561111111111107"/>
    <x v="1"/>
    <s v="plays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d v="2016-02-08T23:59:23"/>
    <b v="0"/>
    <n v="0"/>
    <b v="0"/>
    <n v="0"/>
    <x v="1"/>
    <s v="plays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d v="2015-08-01T16:04:57"/>
    <b v="0"/>
    <n v="1"/>
    <b v="0"/>
    <n v="1.2500000000000001E-2"/>
    <x v="1"/>
    <s v="plays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d v="2015-05-27T05:42:16"/>
    <b v="0"/>
    <n v="4"/>
    <b v="0"/>
    <n v="0.05"/>
    <x v="1"/>
    <s v="plays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d v="2015-10-05T15:43:59"/>
    <b v="0"/>
    <n v="0"/>
    <b v="0"/>
    <n v="0"/>
    <x v="1"/>
    <s v="plays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d v="2017-02-02T23:18:01"/>
    <b v="0"/>
    <n v="7"/>
    <b v="0"/>
    <n v="7.166666666666667E-2"/>
    <x v="1"/>
    <s v="plays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d v="2014-05-06T22:31:40"/>
    <b v="0"/>
    <n v="11"/>
    <b v="0"/>
    <n v="0.28050000000000003"/>
    <x v="1"/>
    <s v="plays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d v="2015-11-14T00:36:10"/>
    <b v="0"/>
    <n v="0"/>
    <b v="0"/>
    <n v="0"/>
    <x v="1"/>
    <s v="plays"/>
    <x v="4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d v="2016-01-05T15:43:19"/>
    <b v="0"/>
    <n v="6"/>
    <b v="0"/>
    <n v="0.16"/>
    <x v="1"/>
    <s v="plays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d v="2014-10-29T14:02:44"/>
    <b v="0"/>
    <n v="0"/>
    <b v="0"/>
    <n v="0"/>
    <x v="1"/>
    <s v="plays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d v="2015-10-16T19:25:16"/>
    <b v="0"/>
    <n v="7"/>
    <b v="0"/>
    <n v="6.8287037037037035E-2"/>
    <x v="1"/>
    <s v="plays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d v="2016-09-01T06:27:04"/>
    <b v="0"/>
    <n v="94"/>
    <b v="0"/>
    <n v="0.25698702928870293"/>
    <x v="1"/>
    <s v="plays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d v="2015-03-04T22:44:10"/>
    <b v="0"/>
    <n v="2"/>
    <b v="0"/>
    <n v="1.4814814814814815E-2"/>
    <x v="1"/>
    <s v="plays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d v="2014-09-21T21:11:27"/>
    <b v="0"/>
    <n v="25"/>
    <b v="0"/>
    <n v="0.36849999999999999"/>
    <x v="1"/>
    <s v="plays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d v="2014-06-14T22:29:24"/>
    <b v="0"/>
    <n v="17"/>
    <b v="0"/>
    <n v="0.47049999999999997"/>
    <x v="1"/>
    <s v="plays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d v="2016-05-07T01:41:55"/>
    <b v="0"/>
    <n v="2"/>
    <b v="0"/>
    <n v="0.11428571428571428"/>
    <x v="1"/>
    <s v="plays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d v="2014-08-18T19:10:10"/>
    <b v="0"/>
    <n v="4"/>
    <b v="0"/>
    <n v="0.12039999999999999"/>
    <x v="1"/>
    <s v="plays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d v="2015-10-28T16:06:07"/>
    <b v="0"/>
    <n v="5"/>
    <b v="0"/>
    <n v="0.6"/>
    <x v="1"/>
    <s v="plays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d v="2015-05-20T05:33:24"/>
    <b v="0"/>
    <n v="2"/>
    <b v="0"/>
    <n v="0.3125"/>
    <x v="1"/>
    <s v="plays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d v="2016-07-08T11:22:34"/>
    <b v="0"/>
    <n v="2"/>
    <b v="0"/>
    <n v="4.1999999999999997E-3"/>
    <x v="1"/>
    <s v="plays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d v="2014-12-22T02:01:04"/>
    <b v="0"/>
    <n v="3"/>
    <b v="0"/>
    <n v="2.0999999999999999E-3"/>
    <x v="1"/>
    <s v="plays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d v="2014-11-05T22:58:45"/>
    <b v="0"/>
    <n v="0"/>
    <b v="0"/>
    <n v="0"/>
    <x v="1"/>
    <s v="plays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d v="2015-03-11T05:16:22"/>
    <b v="0"/>
    <n v="4"/>
    <b v="0"/>
    <n v="0.375"/>
    <x v="1"/>
    <s v="plays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d v="2014-07-22T04:49:49"/>
    <b v="0"/>
    <n v="1"/>
    <b v="0"/>
    <n v="2.0000000000000001E-4"/>
    <x v="1"/>
    <s v="plays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d v="2014-09-22T15:36:50"/>
    <b v="0"/>
    <n v="12"/>
    <b v="0"/>
    <n v="8.2142857142857142E-2"/>
    <x v="1"/>
    <s v="plays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d v="2014-12-18T00:32:23"/>
    <b v="0"/>
    <n v="4"/>
    <b v="0"/>
    <n v="2.1999999999999999E-2"/>
    <x v="1"/>
    <s v="plays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d v="2016-03-07T12:13:07"/>
    <b v="0"/>
    <n v="91"/>
    <b v="0"/>
    <n v="0.17652941176470588"/>
    <x v="1"/>
    <s v="plays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d v="2015-06-14T23:00:15"/>
    <b v="0"/>
    <n v="1"/>
    <b v="0"/>
    <n v="8.0000000000000004E-4"/>
    <x v="1"/>
    <s v="plays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d v="2014-09-23T15:16:31"/>
    <b v="0"/>
    <n v="1"/>
    <b v="0"/>
    <n v="6.6666666666666664E-4"/>
    <x v="1"/>
    <s v="plays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d v="2014-05-02T19:26:37"/>
    <b v="0"/>
    <n v="0"/>
    <b v="0"/>
    <n v="0"/>
    <x v="1"/>
    <s v="plays"/>
    <x v="5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d v="2014-08-14T21:05:16"/>
    <b v="0"/>
    <n v="13"/>
    <b v="0"/>
    <n v="0.37533333333333335"/>
    <x v="1"/>
    <s v="plays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d v="2014-10-16T16:33:48"/>
    <b v="0"/>
    <n v="2"/>
    <b v="0"/>
    <n v="0.22"/>
    <x v="1"/>
    <s v="plays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d v="2016-08-31T20:11:25"/>
    <b v="0"/>
    <n v="0"/>
    <b v="0"/>
    <n v="0"/>
    <x v="1"/>
    <s v="plays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d v="2014-05-20T15:33:51"/>
    <b v="0"/>
    <n v="21"/>
    <b v="0"/>
    <n v="0.1762"/>
    <x v="1"/>
    <s v="plays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d v="2016-06-13T22:23:59"/>
    <b v="0"/>
    <n v="9"/>
    <b v="0"/>
    <n v="0.53"/>
    <x v="1"/>
    <s v="plays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d v="2015-11-02T23:14:40"/>
    <b v="0"/>
    <n v="6"/>
    <b v="0"/>
    <n v="0.22142857142857142"/>
    <x v="1"/>
    <s v="plays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d v="2016-03-17T01:27:24"/>
    <b v="0"/>
    <n v="4"/>
    <b v="0"/>
    <n v="2.5333333333333333E-2"/>
    <x v="1"/>
    <s v="plays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d v="2014-08-15T15:22:32"/>
    <b v="0"/>
    <n v="7"/>
    <b v="0"/>
    <n v="2.5000000000000001E-2"/>
    <x v="1"/>
    <s v="plays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d v="2014-05-20T16:40:56"/>
    <b v="0"/>
    <n v="5"/>
    <b v="0"/>
    <n v="2.8500000000000001E-2"/>
    <x v="1"/>
    <s v="plays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d v="2016-02-21T03:23:43"/>
    <b v="0"/>
    <n v="0"/>
    <b v="0"/>
    <n v="0"/>
    <x v="1"/>
    <s v="plays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d v="2016-06-02T17:44:28"/>
    <b v="0"/>
    <n v="3"/>
    <b v="0"/>
    <n v="2.4500000000000001E-2"/>
    <x v="1"/>
    <s v="plays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d v="2014-05-28T16:21:24"/>
    <b v="0"/>
    <n v="9"/>
    <b v="0"/>
    <n v="1.4210526315789474E-2"/>
    <x v="1"/>
    <s v="plays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d v="2015-03-30T14:07:06"/>
    <b v="0"/>
    <n v="6"/>
    <b v="0"/>
    <n v="0.1925"/>
    <x v="1"/>
    <s v="plays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d v="2014-07-13T22:50:11"/>
    <b v="0"/>
    <n v="4"/>
    <b v="0"/>
    <n v="6.7499999999999999E-3"/>
    <x v="1"/>
    <s v="plays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d v="2016-04-19T00:56:28"/>
    <b v="0"/>
    <n v="1"/>
    <b v="0"/>
    <n v="1.6666666666666668E-3"/>
    <x v="1"/>
    <s v="plays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d v="2015-08-19T02:49:10"/>
    <b v="0"/>
    <n v="17"/>
    <b v="0"/>
    <n v="0.60899999999999999"/>
    <x v="1"/>
    <s v="plays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d v="2016-12-14T23:07:35"/>
    <b v="0"/>
    <n v="1"/>
    <b v="0"/>
    <n v="0.01"/>
    <x v="1"/>
    <s v="plays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d v="2015-01-18T15:52:36"/>
    <b v="0"/>
    <n v="13"/>
    <b v="0"/>
    <n v="0.34399999999999997"/>
    <x v="1"/>
    <s v="plays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d v="2015-01-27T16:00:20"/>
    <b v="0"/>
    <n v="6"/>
    <b v="0"/>
    <n v="0.16500000000000001"/>
    <x v="1"/>
    <s v="plays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d v="2016-11-26T19:18:51"/>
    <b v="0"/>
    <n v="0"/>
    <b v="0"/>
    <n v="0"/>
    <x v="1"/>
    <s v="plays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d v="2014-06-22T18:35:11"/>
    <b v="0"/>
    <n v="2"/>
    <b v="0"/>
    <n v="4.0000000000000001E-3"/>
    <x v="1"/>
    <s v="plays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d v="2015-03-15T08:17:06"/>
    <b v="0"/>
    <n v="2"/>
    <b v="0"/>
    <n v="1.0571428571428572E-2"/>
    <x v="1"/>
    <s v="plays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d v="2015-10-06T13:16:15"/>
    <b v="0"/>
    <n v="21"/>
    <b v="0"/>
    <n v="0.26727272727272727"/>
    <x v="1"/>
    <s v="plays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d v="2014-05-20T01:06:09"/>
    <b v="0"/>
    <n v="13"/>
    <b v="0"/>
    <n v="0.28799999999999998"/>
    <x v="1"/>
    <s v="plays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d v="2014-09-23T19:05:49"/>
    <b v="0"/>
    <n v="0"/>
    <b v="0"/>
    <n v="0"/>
    <x v="1"/>
    <s v="plays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d v="2016-11-21T17:03:14"/>
    <b v="0"/>
    <n v="6"/>
    <b v="0"/>
    <n v="8.8999999999999996E-2"/>
    <x v="1"/>
    <s v="plays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d v="2016-12-28T18:54:02"/>
    <b v="0"/>
    <n v="0"/>
    <b v="0"/>
    <n v="0"/>
    <x v="1"/>
    <s v="plays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d v="2016-05-20T22:32:01"/>
    <b v="0"/>
    <n v="1"/>
    <b v="0"/>
    <n v="1.6666666666666668E-3"/>
    <x v="1"/>
    <s v="plays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d v="2016-05-21T16:45:16"/>
    <b v="0"/>
    <n v="0"/>
    <b v="0"/>
    <n v="0"/>
    <x v="1"/>
    <s v="plays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d v="2015-02-06T13:57:05"/>
    <b v="0"/>
    <n v="12"/>
    <b v="0"/>
    <n v="0.15737410071942445"/>
    <x v="1"/>
    <s v="plays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d v="2015-10-30T04:32:33"/>
    <b v="0"/>
    <n v="2"/>
    <b v="0"/>
    <n v="0.02"/>
    <x v="1"/>
    <s v="plays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d v="2015-12-15T18:16:56"/>
    <b v="0"/>
    <n v="6"/>
    <b v="0"/>
    <n v="0.21685714285714286"/>
    <x v="1"/>
    <s v="plays"/>
    <x v="11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d v="2016-09-09T10:28:26"/>
    <b v="0"/>
    <n v="1"/>
    <b v="0"/>
    <n v="3.3333333333333335E-3"/>
    <x v="1"/>
    <s v="plays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d v="2015-02-23T14:29:35"/>
    <b v="0"/>
    <n v="1"/>
    <b v="0"/>
    <n v="2.8571428571428571E-3"/>
    <x v="1"/>
    <s v="plays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d v="2015-10-27T22:34:59"/>
    <b v="0"/>
    <n v="5"/>
    <b v="0"/>
    <n v="4.7E-2"/>
    <x v="1"/>
    <s v="plays"/>
    <x v="9"/>
  </r>
  <r>
    <n v="4087"/>
    <s v="Stage Production &quot;The Nail Shop&quot;"/>
    <s v="Comedy Stage Play"/>
    <n v="9600"/>
    <n v="0"/>
    <x v="2"/>
    <s v="US"/>
    <s v="USD"/>
    <n v="1468777786"/>
    <n v="1466185786"/>
    <d v="2016-06-17T17:49:46"/>
    <b v="0"/>
    <n v="0"/>
    <b v="0"/>
    <n v="0"/>
    <x v="1"/>
    <s v="plays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d v="2014-12-17T14:42:04"/>
    <b v="0"/>
    <n v="3"/>
    <b v="0"/>
    <n v="0.108"/>
    <x v="1"/>
    <s v="plays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d v="2015-04-28T17:34:48"/>
    <b v="0"/>
    <n v="8"/>
    <b v="0"/>
    <n v="4.8000000000000001E-2"/>
    <x v="1"/>
    <s v="plays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d v="2015-07-24T16:08:57"/>
    <b v="0"/>
    <n v="3"/>
    <b v="0"/>
    <n v="3.2000000000000001E-2"/>
    <x v="1"/>
    <s v="plays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d v="2014-12-17T12:09:11"/>
    <b v="0"/>
    <n v="8"/>
    <b v="0"/>
    <n v="0.1275"/>
    <x v="1"/>
    <s v="plays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d v="2015-02-04T04:40:47"/>
    <b v="0"/>
    <n v="1"/>
    <b v="0"/>
    <n v="1.8181818181818181E-4"/>
    <x v="1"/>
    <s v="plays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d v="2015-06-23T19:34:53"/>
    <b v="0"/>
    <n v="4"/>
    <b v="0"/>
    <n v="2.4E-2"/>
    <x v="1"/>
    <s v="plays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d v="2014-09-08T02:05:00"/>
    <b v="0"/>
    <n v="8"/>
    <b v="0"/>
    <n v="0.36499999999999999"/>
    <x v="1"/>
    <s v="plays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d v="2016-11-19T00:45:50"/>
    <b v="0"/>
    <n v="1"/>
    <b v="0"/>
    <n v="2.6666666666666668E-2"/>
    <x v="1"/>
    <s v="plays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d v="2017-01-15T12:43:39"/>
    <b v="0"/>
    <n v="5"/>
    <b v="0"/>
    <n v="0.11428571428571428"/>
    <x v="1"/>
    <s v="plays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d v="2015-12-06T19:47:17"/>
    <b v="0"/>
    <n v="0"/>
    <b v="0"/>
    <n v="0"/>
    <x v="1"/>
    <s v="plays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d v="2016-05-05T17:19:57"/>
    <b v="0"/>
    <n v="0"/>
    <b v="0"/>
    <n v="0"/>
    <x v="1"/>
    <s v="plays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d v="2016-07-19T20:24:33"/>
    <b v="0"/>
    <n v="1"/>
    <b v="0"/>
    <n v="1.1111111111111112E-2"/>
    <x v="1"/>
    <s v="plays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d v="2014-10-15T02:59:50"/>
    <b v="0"/>
    <n v="0"/>
    <b v="0"/>
    <n v="0"/>
    <x v="1"/>
    <s v="plays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d v="2016-12-26T21:41:22"/>
    <b v="0"/>
    <n v="0"/>
    <b v="0"/>
    <n v="0"/>
    <x v="1"/>
    <s v="plays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d v="2016-04-15T20:21:13"/>
    <b v="0"/>
    <n v="6"/>
    <b v="0"/>
    <n v="0.27400000000000002"/>
    <x v="1"/>
    <s v="plays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d v="2015-07-03T19:59:26"/>
    <b v="0"/>
    <n v="6"/>
    <b v="0"/>
    <n v="0.1"/>
    <x v="1"/>
    <s v="plays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d v="2016-09-27T06:40:34"/>
    <b v="0"/>
    <n v="14"/>
    <b v="0"/>
    <n v="0.21366666666666667"/>
    <x v="1"/>
    <s v="plays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d v="2016-11-23T00:15:09"/>
    <b v="0"/>
    <n v="6"/>
    <b v="0"/>
    <n v="6.9696969696969702E-2"/>
    <x v="1"/>
    <s v="plays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d v="2015-02-18T01:11:06"/>
    <b v="0"/>
    <n v="33"/>
    <b v="0"/>
    <n v="0.70599999999999996"/>
    <x v="1"/>
    <s v="plays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d v="2014-09-01T22:00:01"/>
    <b v="0"/>
    <n v="4"/>
    <b v="0"/>
    <n v="2.0500000000000001E-2"/>
    <x v="1"/>
    <s v="plays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d v="2017-02-01T00:45:37"/>
    <b v="0"/>
    <n v="1"/>
    <b v="0"/>
    <n v="1.9666666666666666E-2"/>
    <x v="1"/>
    <s v="plays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d v="2015-10-30T12:56:44"/>
    <b v="0"/>
    <n v="0"/>
    <b v="0"/>
    <n v="0"/>
    <x v="1"/>
    <s v="plays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d v="2016-05-22T15:02:31"/>
    <b v="0"/>
    <n v="6"/>
    <b v="0"/>
    <n v="0.28666666666666668"/>
    <x v="1"/>
    <s v="plays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d v="2015-01-25T03:15:40"/>
    <b v="0"/>
    <n v="6"/>
    <b v="0"/>
    <n v="3.1333333333333331E-2"/>
    <x v="1"/>
    <s v="plays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d v="2016-01-31T22:43:06"/>
    <b v="0"/>
    <n v="1"/>
    <b v="0"/>
    <n v="4.0000000000000002E-4"/>
    <x v="1"/>
    <s v="plays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d v="2015-12-20T13:45:23"/>
    <b v="0"/>
    <n v="3"/>
    <b v="0"/>
    <n v="2E-3"/>
    <x v="1"/>
    <s v="plays"/>
    <x v="11"/>
  </r>
  <r>
    <m/>
    <m/>
    <m/>
    <m/>
    <m/>
    <x v="4"/>
    <m/>
    <m/>
    <m/>
    <m/>
    <m/>
    <m/>
    <m/>
    <m/>
    <m/>
    <x v="9"/>
    <m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compact="0" outline="1" outlineData="1" compactData="0" multipleFieldFilters="0">
  <location ref="A4:E18" firstHeaderRow="1" firstDataRow="2" firstDataCol="1" rowPageCount="1" colPageCount="1"/>
  <pivotFields count="19">
    <pivotField compact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dataField="1" compact="0" showAll="0" insertBlankRow="1" sortType="descending" defaultSubtotal="0">
      <items count="5">
        <item h="1" sd="0" x="4"/>
        <item sd="0" x="0"/>
        <item h="1" sd="0" x="3"/>
        <item sd="0" x="2"/>
        <item sd="0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multipleItemSelectionAllowed="1" showAll="0" insertBlankRow="1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insertBlankRow="1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h="1" x="1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7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1">
    <pageField fld="15" hier="-1"/>
  </pageFields>
  <dataFields count="1">
    <dataField name="Count of outcomes" fld="5" subtotal="count" baseField="1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 enableFormatConditionsCalculation="0"/>
  <dimension ref="A1:T4115"/>
  <sheetViews>
    <sheetView zoomScale="95" zoomScaleNormal="95" workbookViewId="0">
      <selection activeCell="F1" sqref="F1:F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7.83203125" style="11" customWidth="1"/>
    <col min="12" max="12" width="15.5" customWidth="1"/>
    <col min="13" max="13" width="24.5" customWidth="1"/>
    <col min="14" max="15" width="36.5" customWidth="1"/>
    <col min="16" max="17" width="41.1640625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0" t="s">
        <v>8314</v>
      </c>
      <c r="L1" s="1" t="s">
        <v>8260</v>
      </c>
      <c r="M1" s="1" t="s">
        <v>8261</v>
      </c>
      <c r="N1" s="1" t="s">
        <v>8262</v>
      </c>
      <c r="O1" s="1" t="s">
        <v>8319</v>
      </c>
      <c r="P1" s="1" t="s">
        <v>8315</v>
      </c>
      <c r="Q1" s="1" t="s">
        <v>8316</v>
      </c>
      <c r="R1" s="1" t="s">
        <v>8318</v>
      </c>
    </row>
    <row r="2" spans="1:20" ht="45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s="11">
        <f>(J2/86400)+DATE(1970,1,1)</f>
        <v>42177.007071759261</v>
      </c>
      <c r="L2" t="b">
        <v>0</v>
      </c>
      <c r="M2">
        <v>182</v>
      </c>
      <c r="N2" t="b">
        <v>1</v>
      </c>
      <c r="O2" s="13">
        <f>E2/D2</f>
        <v>1.3685882352941177</v>
      </c>
      <c r="P2" t="s">
        <v>8264</v>
      </c>
      <c r="Q2" t="s">
        <v>8265</v>
      </c>
      <c r="R2" t="str">
        <f>TEXT(K2,"mmmm")</f>
        <v>June</v>
      </c>
      <c r="T2" s="9"/>
    </row>
    <row r="3" spans="1:20" ht="30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s="11">
        <f t="shared" ref="K3:K66" si="0">(J3/86400)+DATE(1970,1,1)</f>
        <v>42766.600497685184</v>
      </c>
      <c r="L3" t="b">
        <v>0</v>
      </c>
      <c r="M3">
        <v>79</v>
      </c>
      <c r="N3" t="b">
        <v>1</v>
      </c>
      <c r="O3" s="13">
        <f t="shared" ref="O3:O66" si="1">E3/D3</f>
        <v>1.4260827250608272</v>
      </c>
      <c r="P3" t="s">
        <v>8264</v>
      </c>
      <c r="Q3" t="s">
        <v>8265</v>
      </c>
      <c r="R3" t="str">
        <f t="shared" ref="R3:R66" si="2">TEXT(K3,"mmmm")</f>
        <v>January</v>
      </c>
    </row>
    <row r="4" spans="1:20" ht="45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s="11">
        <f t="shared" si="0"/>
        <v>42405.702349537038</v>
      </c>
      <c r="L4" t="b">
        <v>0</v>
      </c>
      <c r="M4">
        <v>35</v>
      </c>
      <c r="N4" t="b">
        <v>1</v>
      </c>
      <c r="O4" s="13">
        <f t="shared" si="1"/>
        <v>1.05</v>
      </c>
      <c r="P4" t="s">
        <v>8264</v>
      </c>
      <c r="Q4" t="s">
        <v>8265</v>
      </c>
      <c r="R4" t="str">
        <f t="shared" si="2"/>
        <v>February</v>
      </c>
    </row>
    <row r="5" spans="1:20" ht="30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s="11">
        <f t="shared" si="0"/>
        <v>41828.515127314815</v>
      </c>
      <c r="L5" t="b">
        <v>0</v>
      </c>
      <c r="M5">
        <v>150</v>
      </c>
      <c r="N5" t="b">
        <v>1</v>
      </c>
      <c r="O5" s="13">
        <f t="shared" si="1"/>
        <v>1.0389999999999999</v>
      </c>
      <c r="P5" t="s">
        <v>8264</v>
      </c>
      <c r="Q5" t="s">
        <v>8265</v>
      </c>
      <c r="R5" t="str">
        <f t="shared" si="2"/>
        <v>July</v>
      </c>
    </row>
    <row r="6" spans="1:20" ht="60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f>COUNTIFS(Kickstarter!D:D,"&lt;=1000",Kickstarter!F:F,"Successful",Kickstarter!Q:Q,"Plays")</f>
        <v>188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s="11">
        <f t="shared" si="0"/>
        <v>42327.834247685183</v>
      </c>
      <c r="L6" t="b">
        <v>0</v>
      </c>
      <c r="M6">
        <v>284</v>
      </c>
      <c r="N6" t="b">
        <v>1</v>
      </c>
      <c r="O6" s="13">
        <f t="shared" si="1"/>
        <v>4.2727272727272727E-3</v>
      </c>
      <c r="P6" t="s">
        <v>8264</v>
      </c>
      <c r="Q6" t="s">
        <v>8265</v>
      </c>
      <c r="R6" t="str">
        <f t="shared" si="2"/>
        <v>November</v>
      </c>
    </row>
    <row r="7" spans="1:20" ht="45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s="11">
        <f t="shared" si="0"/>
        <v>42563.932951388888</v>
      </c>
      <c r="L7" t="b">
        <v>0</v>
      </c>
      <c r="M7">
        <v>47</v>
      </c>
      <c r="N7" t="b">
        <v>1</v>
      </c>
      <c r="O7" s="13">
        <f t="shared" si="1"/>
        <v>1.0977744436109027</v>
      </c>
      <c r="P7" t="s">
        <v>8264</v>
      </c>
      <c r="Q7" t="s">
        <v>8265</v>
      </c>
      <c r="R7" t="str">
        <f t="shared" si="2"/>
        <v>July</v>
      </c>
    </row>
    <row r="8" spans="1:20" ht="45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s="11">
        <f t="shared" si="0"/>
        <v>41794.072337962964</v>
      </c>
      <c r="L8" t="b">
        <v>0</v>
      </c>
      <c r="M8">
        <v>58</v>
      </c>
      <c r="N8" t="b">
        <v>1</v>
      </c>
      <c r="O8" s="13">
        <f t="shared" si="1"/>
        <v>1.064875</v>
      </c>
      <c r="P8" t="s">
        <v>8264</v>
      </c>
      <c r="Q8" t="s">
        <v>8265</v>
      </c>
      <c r="R8" t="str">
        <f t="shared" si="2"/>
        <v>June</v>
      </c>
    </row>
    <row r="9" spans="1:20" ht="45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s="11">
        <f t="shared" si="0"/>
        <v>42516.047071759254</v>
      </c>
      <c r="L9" t="b">
        <v>0</v>
      </c>
      <c r="M9">
        <v>57</v>
      </c>
      <c r="N9" t="b">
        <v>1</v>
      </c>
      <c r="O9" s="13">
        <f t="shared" si="1"/>
        <v>1.0122222222222221</v>
      </c>
      <c r="P9" t="s">
        <v>8264</v>
      </c>
      <c r="Q9" t="s">
        <v>8265</v>
      </c>
      <c r="R9" t="str">
        <f t="shared" si="2"/>
        <v>May</v>
      </c>
    </row>
    <row r="10" spans="1:20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s="11">
        <f t="shared" si="0"/>
        <v>42468.94458333333</v>
      </c>
      <c r="L10" t="b">
        <v>0</v>
      </c>
      <c r="M10">
        <v>12</v>
      </c>
      <c r="N10" t="b">
        <v>1</v>
      </c>
      <c r="O10" s="13">
        <f t="shared" si="1"/>
        <v>1.0004342857142856</v>
      </c>
      <c r="P10" t="s">
        <v>8264</v>
      </c>
      <c r="Q10" t="s">
        <v>8265</v>
      </c>
      <c r="R10" t="str">
        <f t="shared" si="2"/>
        <v>April</v>
      </c>
    </row>
    <row r="11" spans="1:20" ht="45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s="11">
        <f t="shared" si="0"/>
        <v>42447.103518518517</v>
      </c>
      <c r="L11" t="b">
        <v>0</v>
      </c>
      <c r="M11">
        <v>20</v>
      </c>
      <c r="N11" t="b">
        <v>1</v>
      </c>
      <c r="O11" s="13">
        <f t="shared" si="1"/>
        <v>1.2599800000000001</v>
      </c>
      <c r="P11" t="s">
        <v>8264</v>
      </c>
      <c r="Q11" t="s">
        <v>8265</v>
      </c>
      <c r="R11" t="str">
        <f t="shared" si="2"/>
        <v>March</v>
      </c>
    </row>
    <row r="12" spans="1:20" ht="45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s="11">
        <f t="shared" si="0"/>
        <v>41780.068043981482</v>
      </c>
      <c r="L12" t="b">
        <v>0</v>
      </c>
      <c r="M12">
        <v>19</v>
      </c>
      <c r="N12" t="b">
        <v>1</v>
      </c>
      <c r="O12" s="13">
        <f t="shared" si="1"/>
        <v>1.0049999999999999</v>
      </c>
      <c r="P12" t="s">
        <v>8264</v>
      </c>
      <c r="Q12" t="s">
        <v>8265</v>
      </c>
      <c r="R12" t="str">
        <f t="shared" si="2"/>
        <v>May</v>
      </c>
    </row>
    <row r="13" spans="1:20" ht="45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s="11">
        <f t="shared" si="0"/>
        <v>42572.778495370367</v>
      </c>
      <c r="L13" t="b">
        <v>0</v>
      </c>
      <c r="M13">
        <v>75</v>
      </c>
      <c r="N13" t="b">
        <v>1</v>
      </c>
      <c r="O13" s="13">
        <f t="shared" si="1"/>
        <v>1.2050000000000001</v>
      </c>
      <c r="P13" t="s">
        <v>8264</v>
      </c>
      <c r="Q13" t="s">
        <v>8265</v>
      </c>
      <c r="R13" t="str">
        <f t="shared" si="2"/>
        <v>July</v>
      </c>
    </row>
    <row r="14" spans="1:20" ht="45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s="11">
        <f t="shared" si="0"/>
        <v>41791.713252314818</v>
      </c>
      <c r="L14" t="b">
        <v>0</v>
      </c>
      <c r="M14">
        <v>827</v>
      </c>
      <c r="N14" t="b">
        <v>1</v>
      </c>
      <c r="O14" s="13">
        <f t="shared" si="1"/>
        <v>1.6529333333333334</v>
      </c>
      <c r="P14" t="s">
        <v>8264</v>
      </c>
      <c r="Q14" t="s">
        <v>8265</v>
      </c>
      <c r="R14" t="str">
        <f t="shared" si="2"/>
        <v>June</v>
      </c>
    </row>
    <row r="15" spans="1:20" ht="30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s="11">
        <f t="shared" si="0"/>
        <v>42508.677187499998</v>
      </c>
      <c r="L15" t="b">
        <v>0</v>
      </c>
      <c r="M15">
        <v>51</v>
      </c>
      <c r="N15" t="b">
        <v>1</v>
      </c>
      <c r="O15" s="13">
        <f t="shared" si="1"/>
        <v>1.5997142857142856</v>
      </c>
      <c r="P15" t="s">
        <v>8264</v>
      </c>
      <c r="Q15" t="s">
        <v>8265</v>
      </c>
      <c r="R15" t="str">
        <f t="shared" si="2"/>
        <v>May</v>
      </c>
    </row>
    <row r="16" spans="1:20" ht="30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s="11">
        <f t="shared" si="0"/>
        <v>41808.02648148148</v>
      </c>
      <c r="L16" t="b">
        <v>0</v>
      </c>
      <c r="M16">
        <v>41</v>
      </c>
      <c r="N16" t="b">
        <v>1</v>
      </c>
      <c r="O16" s="13">
        <f t="shared" si="1"/>
        <v>1.0093333333333334</v>
      </c>
      <c r="P16" t="s">
        <v>8264</v>
      </c>
      <c r="Q16" t="s">
        <v>8265</v>
      </c>
      <c r="R16" t="str">
        <f t="shared" si="2"/>
        <v>June</v>
      </c>
    </row>
    <row r="17" spans="1:18" ht="45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s="11">
        <f t="shared" si="0"/>
        <v>42256.391875000001</v>
      </c>
      <c r="L17" t="b">
        <v>0</v>
      </c>
      <c r="M17">
        <v>98</v>
      </c>
      <c r="N17" t="b">
        <v>1</v>
      </c>
      <c r="O17" s="13">
        <f t="shared" si="1"/>
        <v>1.0660000000000001</v>
      </c>
      <c r="P17" t="s">
        <v>8264</v>
      </c>
      <c r="Q17" t="s">
        <v>8265</v>
      </c>
      <c r="R17" t="str">
        <f t="shared" si="2"/>
        <v>September</v>
      </c>
    </row>
    <row r="18" spans="1:18" ht="45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s="11">
        <f t="shared" si="0"/>
        <v>41760.796423611115</v>
      </c>
      <c r="L18" t="b">
        <v>0</v>
      </c>
      <c r="M18">
        <v>70</v>
      </c>
      <c r="N18" t="b">
        <v>1</v>
      </c>
      <c r="O18" s="13">
        <f t="shared" si="1"/>
        <v>1.0024166666666667</v>
      </c>
      <c r="P18" t="s">
        <v>8264</v>
      </c>
      <c r="Q18" t="s">
        <v>8265</v>
      </c>
      <c r="R18" t="str">
        <f t="shared" si="2"/>
        <v>May</v>
      </c>
    </row>
    <row r="19" spans="1:18" ht="45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s="11">
        <f t="shared" si="0"/>
        <v>41917.731736111113</v>
      </c>
      <c r="L19" t="b">
        <v>0</v>
      </c>
      <c r="M19">
        <v>36</v>
      </c>
      <c r="N19" t="b">
        <v>1</v>
      </c>
      <c r="O19" s="13">
        <f t="shared" si="1"/>
        <v>1.0066666666666666</v>
      </c>
      <c r="P19" t="s">
        <v>8264</v>
      </c>
      <c r="Q19" t="s">
        <v>8265</v>
      </c>
      <c r="R19" t="str">
        <f t="shared" si="2"/>
        <v>October</v>
      </c>
    </row>
    <row r="20" spans="1:18" ht="45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s="11">
        <f t="shared" si="0"/>
        <v>41869.542314814811</v>
      </c>
      <c r="L20" t="b">
        <v>0</v>
      </c>
      <c r="M20">
        <v>342</v>
      </c>
      <c r="N20" t="b">
        <v>1</v>
      </c>
      <c r="O20" s="13">
        <f t="shared" si="1"/>
        <v>1.0632110000000001</v>
      </c>
      <c r="P20" t="s">
        <v>8264</v>
      </c>
      <c r="Q20" t="s">
        <v>8265</v>
      </c>
      <c r="R20" t="str">
        <f t="shared" si="2"/>
        <v>August</v>
      </c>
    </row>
    <row r="21" spans="1:18" ht="45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s="11">
        <f t="shared" si="0"/>
        <v>42175.816365740742</v>
      </c>
      <c r="L21" t="b">
        <v>0</v>
      </c>
      <c r="M21">
        <v>22</v>
      </c>
      <c r="N21" t="b">
        <v>1</v>
      </c>
      <c r="O21" s="13">
        <f t="shared" si="1"/>
        <v>1.4529411764705882</v>
      </c>
      <c r="P21" t="s">
        <v>8264</v>
      </c>
      <c r="Q21" t="s">
        <v>8265</v>
      </c>
      <c r="R21" t="str">
        <f t="shared" si="2"/>
        <v>June</v>
      </c>
    </row>
    <row r="22" spans="1:18" ht="45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s="11">
        <f t="shared" si="0"/>
        <v>42200.758240740739</v>
      </c>
      <c r="L22" t="b">
        <v>0</v>
      </c>
      <c r="M22">
        <v>25</v>
      </c>
      <c r="N22" t="b">
        <v>1</v>
      </c>
      <c r="O22" s="13">
        <f t="shared" si="1"/>
        <v>1.002</v>
      </c>
      <c r="P22" t="s">
        <v>8264</v>
      </c>
      <c r="Q22" t="s">
        <v>8265</v>
      </c>
      <c r="R22" t="str">
        <f t="shared" si="2"/>
        <v>July</v>
      </c>
    </row>
    <row r="23" spans="1:18" ht="45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s="11">
        <f t="shared" si="0"/>
        <v>41878.627187500002</v>
      </c>
      <c r="L23" t="b">
        <v>0</v>
      </c>
      <c r="M23">
        <v>101</v>
      </c>
      <c r="N23" t="b">
        <v>1</v>
      </c>
      <c r="O23" s="13">
        <f t="shared" si="1"/>
        <v>1.0913513513513513</v>
      </c>
      <c r="P23" t="s">
        <v>8264</v>
      </c>
      <c r="Q23" t="s">
        <v>8265</v>
      </c>
      <c r="R23" t="str">
        <f t="shared" si="2"/>
        <v>August</v>
      </c>
    </row>
    <row r="24" spans="1:18" ht="30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s="11">
        <f t="shared" si="0"/>
        <v>41989.91134259259</v>
      </c>
      <c r="L24" t="b">
        <v>0</v>
      </c>
      <c r="M24">
        <v>8</v>
      </c>
      <c r="N24" t="b">
        <v>1</v>
      </c>
      <c r="O24" s="13">
        <f t="shared" si="1"/>
        <v>1.1714285714285715</v>
      </c>
      <c r="P24" t="s">
        <v>8264</v>
      </c>
      <c r="Q24" t="s">
        <v>8265</v>
      </c>
      <c r="R24" t="str">
        <f t="shared" si="2"/>
        <v>December</v>
      </c>
    </row>
    <row r="25" spans="1:18" ht="45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s="11">
        <f t="shared" si="0"/>
        <v>42097.778946759259</v>
      </c>
      <c r="L25" t="b">
        <v>0</v>
      </c>
      <c r="M25">
        <v>23</v>
      </c>
      <c r="N25" t="b">
        <v>1</v>
      </c>
      <c r="O25" s="13">
        <f t="shared" si="1"/>
        <v>1.1850000000000001</v>
      </c>
      <c r="P25" t="s">
        <v>8264</v>
      </c>
      <c r="Q25" t="s">
        <v>8265</v>
      </c>
      <c r="R25" t="str">
        <f t="shared" si="2"/>
        <v>April</v>
      </c>
    </row>
    <row r="26" spans="1:18" ht="30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s="11">
        <f t="shared" si="0"/>
        <v>42229.820173611108</v>
      </c>
      <c r="L26" t="b">
        <v>0</v>
      </c>
      <c r="M26">
        <v>574</v>
      </c>
      <c r="N26" t="b">
        <v>1</v>
      </c>
      <c r="O26" s="13">
        <f t="shared" si="1"/>
        <v>1.0880768571428572</v>
      </c>
      <c r="P26" t="s">
        <v>8264</v>
      </c>
      <c r="Q26" t="s">
        <v>8265</v>
      </c>
      <c r="R26" t="str">
        <f t="shared" si="2"/>
        <v>August</v>
      </c>
    </row>
    <row r="27" spans="1:18" ht="45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s="11">
        <f t="shared" si="0"/>
        <v>42318.025011574078</v>
      </c>
      <c r="L27" t="b">
        <v>0</v>
      </c>
      <c r="M27">
        <v>14</v>
      </c>
      <c r="N27" t="b">
        <v>1</v>
      </c>
      <c r="O27" s="13">
        <f t="shared" si="1"/>
        <v>1.3333333333333333</v>
      </c>
      <c r="P27" t="s">
        <v>8264</v>
      </c>
      <c r="Q27" t="s">
        <v>8265</v>
      </c>
      <c r="R27" t="str">
        <f t="shared" si="2"/>
        <v>November</v>
      </c>
    </row>
    <row r="28" spans="1:18" ht="30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s="11">
        <f t="shared" si="0"/>
        <v>41828.515555555554</v>
      </c>
      <c r="L28" t="b">
        <v>0</v>
      </c>
      <c r="M28">
        <v>19</v>
      </c>
      <c r="N28" t="b">
        <v>1</v>
      </c>
      <c r="O28" s="13">
        <f t="shared" si="1"/>
        <v>1.552</v>
      </c>
      <c r="P28" t="s">
        <v>8264</v>
      </c>
      <c r="Q28" t="s">
        <v>8265</v>
      </c>
      <c r="R28" t="str">
        <f t="shared" si="2"/>
        <v>July</v>
      </c>
    </row>
    <row r="29" spans="1:18" ht="45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s="11">
        <f t="shared" si="0"/>
        <v>41929.164733796293</v>
      </c>
      <c r="L29" t="b">
        <v>0</v>
      </c>
      <c r="M29">
        <v>150</v>
      </c>
      <c r="N29" t="b">
        <v>1</v>
      </c>
      <c r="O29" s="13">
        <f t="shared" si="1"/>
        <v>1.1172500000000001</v>
      </c>
      <c r="P29" t="s">
        <v>8264</v>
      </c>
      <c r="Q29" t="s">
        <v>8265</v>
      </c>
      <c r="R29" t="str">
        <f t="shared" si="2"/>
        <v>October</v>
      </c>
    </row>
    <row r="30" spans="1:18" ht="30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s="11">
        <f t="shared" si="0"/>
        <v>42324.96393518518</v>
      </c>
      <c r="L30" t="b">
        <v>0</v>
      </c>
      <c r="M30">
        <v>71</v>
      </c>
      <c r="N30" t="b">
        <v>1</v>
      </c>
      <c r="O30" s="13">
        <f t="shared" si="1"/>
        <v>1.0035000000000001</v>
      </c>
      <c r="P30" t="s">
        <v>8264</v>
      </c>
      <c r="Q30" t="s">
        <v>8265</v>
      </c>
      <c r="R30" t="str">
        <f t="shared" si="2"/>
        <v>November</v>
      </c>
    </row>
    <row r="31" spans="1:18" ht="45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s="11">
        <f t="shared" si="0"/>
        <v>41812.67324074074</v>
      </c>
      <c r="L31" t="b">
        <v>0</v>
      </c>
      <c r="M31">
        <v>117</v>
      </c>
      <c r="N31" t="b">
        <v>1</v>
      </c>
      <c r="O31" s="13">
        <f t="shared" si="1"/>
        <v>1.2333333333333334</v>
      </c>
      <c r="P31" t="s">
        <v>8264</v>
      </c>
      <c r="Q31" t="s">
        <v>8265</v>
      </c>
      <c r="R31" t="str">
        <f t="shared" si="2"/>
        <v>June</v>
      </c>
    </row>
    <row r="32" spans="1:18" ht="45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s="11">
        <f t="shared" si="0"/>
        <v>41842.292997685188</v>
      </c>
      <c r="L32" t="b">
        <v>0</v>
      </c>
      <c r="M32">
        <v>53</v>
      </c>
      <c r="N32" t="b">
        <v>1</v>
      </c>
      <c r="O32" s="13">
        <f t="shared" si="1"/>
        <v>1.0129975</v>
      </c>
      <c r="P32" t="s">
        <v>8264</v>
      </c>
      <c r="Q32" t="s">
        <v>8265</v>
      </c>
      <c r="R32" t="str">
        <f t="shared" si="2"/>
        <v>July</v>
      </c>
    </row>
    <row r="33" spans="1:18" ht="45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s="11">
        <f t="shared" si="0"/>
        <v>42376.79206018518</v>
      </c>
      <c r="L33" t="b">
        <v>0</v>
      </c>
      <c r="M33">
        <v>1</v>
      </c>
      <c r="N33" t="b">
        <v>1</v>
      </c>
      <c r="O33" s="13">
        <f t="shared" si="1"/>
        <v>1</v>
      </c>
      <c r="P33" t="s">
        <v>8264</v>
      </c>
      <c r="Q33" t="s">
        <v>8265</v>
      </c>
      <c r="R33" t="str">
        <f t="shared" si="2"/>
        <v>January</v>
      </c>
    </row>
    <row r="34" spans="1:18" ht="45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s="11">
        <f t="shared" si="0"/>
        <v>42461.627511574072</v>
      </c>
      <c r="L34" t="b">
        <v>0</v>
      </c>
      <c r="M34">
        <v>89</v>
      </c>
      <c r="N34" t="b">
        <v>1</v>
      </c>
      <c r="O34" s="13">
        <f t="shared" si="1"/>
        <v>1.0024604569420035</v>
      </c>
      <c r="P34" t="s">
        <v>8264</v>
      </c>
      <c r="Q34" t="s">
        <v>8265</v>
      </c>
      <c r="R34" t="str">
        <f t="shared" si="2"/>
        <v>April</v>
      </c>
    </row>
    <row r="35" spans="1:18" ht="45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s="11">
        <f t="shared" si="0"/>
        <v>42286.660891203705</v>
      </c>
      <c r="L35" t="b">
        <v>0</v>
      </c>
      <c r="M35">
        <v>64</v>
      </c>
      <c r="N35" t="b">
        <v>1</v>
      </c>
      <c r="O35" s="13">
        <f t="shared" si="1"/>
        <v>1.0209523809523811</v>
      </c>
      <c r="P35" t="s">
        <v>8264</v>
      </c>
      <c r="Q35" t="s">
        <v>8265</v>
      </c>
      <c r="R35" t="str">
        <f t="shared" si="2"/>
        <v>October</v>
      </c>
    </row>
    <row r="36" spans="1:18" ht="45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s="11">
        <f t="shared" si="0"/>
        <v>41841.321770833332</v>
      </c>
      <c r="L36" t="b">
        <v>0</v>
      </c>
      <c r="M36">
        <v>68</v>
      </c>
      <c r="N36" t="b">
        <v>1</v>
      </c>
      <c r="O36" s="13">
        <f t="shared" si="1"/>
        <v>1.3046153846153845</v>
      </c>
      <c r="P36" t="s">
        <v>8264</v>
      </c>
      <c r="Q36" t="s">
        <v>8265</v>
      </c>
      <c r="R36" t="str">
        <f t="shared" si="2"/>
        <v>July</v>
      </c>
    </row>
    <row r="37" spans="1:18" ht="30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s="11">
        <f t="shared" si="0"/>
        <v>42098.291828703703</v>
      </c>
      <c r="L37" t="b">
        <v>0</v>
      </c>
      <c r="M37">
        <v>28</v>
      </c>
      <c r="N37" t="b">
        <v>1</v>
      </c>
      <c r="O37" s="13">
        <f t="shared" si="1"/>
        <v>1.665</v>
      </c>
      <c r="P37" t="s">
        <v>8264</v>
      </c>
      <c r="Q37" t="s">
        <v>8265</v>
      </c>
      <c r="R37" t="str">
        <f t="shared" si="2"/>
        <v>April</v>
      </c>
    </row>
    <row r="38" spans="1:18" ht="30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s="11">
        <f t="shared" si="0"/>
        <v>42068.307002314818</v>
      </c>
      <c r="L38" t="b">
        <v>0</v>
      </c>
      <c r="M38">
        <v>44</v>
      </c>
      <c r="N38" t="b">
        <v>1</v>
      </c>
      <c r="O38" s="13">
        <f t="shared" si="1"/>
        <v>1.4215</v>
      </c>
      <c r="P38" t="s">
        <v>8264</v>
      </c>
      <c r="Q38" t="s">
        <v>8265</v>
      </c>
      <c r="R38" t="str">
        <f t="shared" si="2"/>
        <v>March</v>
      </c>
    </row>
    <row r="39" spans="1:18" ht="45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s="11">
        <f t="shared" si="0"/>
        <v>42032.693043981482</v>
      </c>
      <c r="L39" t="b">
        <v>0</v>
      </c>
      <c r="M39">
        <v>253</v>
      </c>
      <c r="N39" t="b">
        <v>1</v>
      </c>
      <c r="O39" s="13">
        <f t="shared" si="1"/>
        <v>1.8344090909090909</v>
      </c>
      <c r="P39" t="s">
        <v>8264</v>
      </c>
      <c r="Q39" t="s">
        <v>8265</v>
      </c>
      <c r="R39" t="str">
        <f t="shared" si="2"/>
        <v>January</v>
      </c>
    </row>
    <row r="40" spans="1:18" ht="45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s="11">
        <f t="shared" si="0"/>
        <v>41375.057222222225</v>
      </c>
      <c r="L40" t="b">
        <v>0</v>
      </c>
      <c r="M40">
        <v>66</v>
      </c>
      <c r="N40" t="b">
        <v>1</v>
      </c>
      <c r="O40" s="13">
        <f t="shared" si="1"/>
        <v>1.1004</v>
      </c>
      <c r="P40" t="s">
        <v>8264</v>
      </c>
      <c r="Q40" t="s">
        <v>8265</v>
      </c>
      <c r="R40" t="str">
        <f t="shared" si="2"/>
        <v>April</v>
      </c>
    </row>
    <row r="41" spans="1:18" ht="45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s="11">
        <f t="shared" si="0"/>
        <v>41754.047083333331</v>
      </c>
      <c r="L41" t="b">
        <v>0</v>
      </c>
      <c r="M41">
        <v>217</v>
      </c>
      <c r="N41" t="b">
        <v>1</v>
      </c>
      <c r="O41" s="13">
        <f t="shared" si="1"/>
        <v>1.3098000000000001</v>
      </c>
      <c r="P41" t="s">
        <v>8264</v>
      </c>
      <c r="Q41" t="s">
        <v>8265</v>
      </c>
      <c r="R41" t="str">
        <f t="shared" si="2"/>
        <v>April</v>
      </c>
    </row>
    <row r="42" spans="1:18" ht="45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s="11">
        <f t="shared" si="0"/>
        <v>41789.21398148148</v>
      </c>
      <c r="L42" t="b">
        <v>0</v>
      </c>
      <c r="M42">
        <v>16</v>
      </c>
      <c r="N42" t="b">
        <v>1</v>
      </c>
      <c r="O42" s="13">
        <f t="shared" si="1"/>
        <v>1.0135000000000001</v>
      </c>
      <c r="P42" t="s">
        <v>8264</v>
      </c>
      <c r="Q42" t="s">
        <v>8265</v>
      </c>
      <c r="R42" t="str">
        <f t="shared" si="2"/>
        <v>May</v>
      </c>
    </row>
    <row r="43" spans="1:18" ht="45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s="11">
        <f t="shared" si="0"/>
        <v>41887.568912037037</v>
      </c>
      <c r="L43" t="b">
        <v>0</v>
      </c>
      <c r="M43">
        <v>19</v>
      </c>
      <c r="N43" t="b">
        <v>1</v>
      </c>
      <c r="O43" s="13">
        <f t="shared" si="1"/>
        <v>1</v>
      </c>
      <c r="P43" t="s">
        <v>8264</v>
      </c>
      <c r="Q43" t="s">
        <v>8265</v>
      </c>
      <c r="R43" t="str">
        <f t="shared" si="2"/>
        <v>September</v>
      </c>
    </row>
    <row r="44" spans="1:18" ht="45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s="11">
        <f t="shared" si="0"/>
        <v>41971.639189814814</v>
      </c>
      <c r="L44" t="b">
        <v>0</v>
      </c>
      <c r="M44">
        <v>169</v>
      </c>
      <c r="N44" t="b">
        <v>1</v>
      </c>
      <c r="O44" s="13">
        <f t="shared" si="1"/>
        <v>1.4185714285714286</v>
      </c>
      <c r="P44" t="s">
        <v>8264</v>
      </c>
      <c r="Q44" t="s">
        <v>8265</v>
      </c>
      <c r="R44" t="str">
        <f t="shared" si="2"/>
        <v>November</v>
      </c>
    </row>
    <row r="45" spans="1:18" ht="45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s="11">
        <f t="shared" si="0"/>
        <v>41802.790347222224</v>
      </c>
      <c r="L45" t="b">
        <v>0</v>
      </c>
      <c r="M45">
        <v>263</v>
      </c>
      <c r="N45" t="b">
        <v>1</v>
      </c>
      <c r="O45" s="13">
        <f t="shared" si="1"/>
        <v>3.0865999999999998</v>
      </c>
      <c r="P45" t="s">
        <v>8264</v>
      </c>
      <c r="Q45" t="s">
        <v>8265</v>
      </c>
      <c r="R45" t="str">
        <f t="shared" si="2"/>
        <v>June</v>
      </c>
    </row>
    <row r="46" spans="1:18" ht="45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s="11">
        <f t="shared" si="0"/>
        <v>41874.098807870367</v>
      </c>
      <c r="L46" t="b">
        <v>0</v>
      </c>
      <c r="M46">
        <v>15</v>
      </c>
      <c r="N46" t="b">
        <v>1</v>
      </c>
      <c r="O46" s="13">
        <f t="shared" si="1"/>
        <v>1</v>
      </c>
      <c r="P46" t="s">
        <v>8264</v>
      </c>
      <c r="Q46" t="s">
        <v>8265</v>
      </c>
      <c r="R46" t="str">
        <f t="shared" si="2"/>
        <v>August</v>
      </c>
    </row>
    <row r="47" spans="1:18" ht="45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s="11">
        <f t="shared" si="0"/>
        <v>42457.623923611114</v>
      </c>
      <c r="L47" t="b">
        <v>0</v>
      </c>
      <c r="M47">
        <v>61</v>
      </c>
      <c r="N47" t="b">
        <v>1</v>
      </c>
      <c r="O47" s="13">
        <f t="shared" si="1"/>
        <v>1.2</v>
      </c>
      <c r="P47" t="s">
        <v>8264</v>
      </c>
      <c r="Q47" t="s">
        <v>8265</v>
      </c>
      <c r="R47" t="str">
        <f t="shared" si="2"/>
        <v>March</v>
      </c>
    </row>
    <row r="48" spans="1:18" ht="45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s="11">
        <f t="shared" si="0"/>
        <v>42323.96497685185</v>
      </c>
      <c r="L48" t="b">
        <v>0</v>
      </c>
      <c r="M48">
        <v>45</v>
      </c>
      <c r="N48" t="b">
        <v>1</v>
      </c>
      <c r="O48" s="13">
        <f t="shared" si="1"/>
        <v>1.0416666666666667</v>
      </c>
      <c r="P48" t="s">
        <v>8264</v>
      </c>
      <c r="Q48" t="s">
        <v>8265</v>
      </c>
      <c r="R48" t="str">
        <f t="shared" si="2"/>
        <v>November</v>
      </c>
    </row>
    <row r="49" spans="1:18" ht="45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s="11">
        <f t="shared" si="0"/>
        <v>41932.819525462961</v>
      </c>
      <c r="L49" t="b">
        <v>0</v>
      </c>
      <c r="M49">
        <v>70</v>
      </c>
      <c r="N49" t="b">
        <v>1</v>
      </c>
      <c r="O49" s="13">
        <f t="shared" si="1"/>
        <v>1.0761100000000001</v>
      </c>
      <c r="P49" t="s">
        <v>8264</v>
      </c>
      <c r="Q49" t="s">
        <v>8265</v>
      </c>
      <c r="R49" t="str">
        <f t="shared" si="2"/>
        <v>October</v>
      </c>
    </row>
    <row r="50" spans="1:18" ht="45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s="11">
        <f t="shared" si="0"/>
        <v>42033.516898148147</v>
      </c>
      <c r="L50" t="b">
        <v>0</v>
      </c>
      <c r="M50">
        <v>38</v>
      </c>
      <c r="N50" t="b">
        <v>1</v>
      </c>
      <c r="O50" s="13">
        <f t="shared" si="1"/>
        <v>1.0794999999999999</v>
      </c>
      <c r="P50" t="s">
        <v>8264</v>
      </c>
      <c r="Q50" t="s">
        <v>8265</v>
      </c>
      <c r="R50" t="str">
        <f t="shared" si="2"/>
        <v>January</v>
      </c>
    </row>
    <row r="51" spans="1:18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s="11">
        <f t="shared" si="0"/>
        <v>42271.176446759258</v>
      </c>
      <c r="L51" t="b">
        <v>0</v>
      </c>
      <c r="M51">
        <v>87</v>
      </c>
      <c r="N51" t="b">
        <v>1</v>
      </c>
      <c r="O51" s="13">
        <f t="shared" si="1"/>
        <v>1</v>
      </c>
      <c r="P51" t="s">
        <v>8264</v>
      </c>
      <c r="Q51" t="s">
        <v>8265</v>
      </c>
      <c r="R51" t="str">
        <f t="shared" si="2"/>
        <v>September</v>
      </c>
    </row>
    <row r="52" spans="1:18" ht="45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s="11">
        <f t="shared" si="0"/>
        <v>41995.752986111111</v>
      </c>
      <c r="L52" t="b">
        <v>0</v>
      </c>
      <c r="M52">
        <v>22</v>
      </c>
      <c r="N52" t="b">
        <v>1</v>
      </c>
      <c r="O52" s="13">
        <f t="shared" si="1"/>
        <v>1</v>
      </c>
      <c r="P52" t="s">
        <v>8264</v>
      </c>
      <c r="Q52" t="s">
        <v>8265</v>
      </c>
      <c r="R52" t="str">
        <f t="shared" si="2"/>
        <v>December</v>
      </c>
    </row>
    <row r="53" spans="1:18" ht="45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s="11">
        <f t="shared" si="0"/>
        <v>42196.928668981476</v>
      </c>
      <c r="L53" t="b">
        <v>0</v>
      </c>
      <c r="M53">
        <v>119</v>
      </c>
      <c r="N53" t="b">
        <v>1</v>
      </c>
      <c r="O53" s="13">
        <f t="shared" si="1"/>
        <v>1.2801818181818181</v>
      </c>
      <c r="P53" t="s">
        <v>8264</v>
      </c>
      <c r="Q53" t="s">
        <v>8265</v>
      </c>
      <c r="R53" t="str">
        <f t="shared" si="2"/>
        <v>July</v>
      </c>
    </row>
    <row r="54" spans="1:18" ht="45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s="11">
        <f t="shared" si="0"/>
        <v>41807.701921296299</v>
      </c>
      <c r="L54" t="b">
        <v>0</v>
      </c>
      <c r="M54">
        <v>52</v>
      </c>
      <c r="N54" t="b">
        <v>1</v>
      </c>
      <c r="O54" s="13">
        <f t="shared" si="1"/>
        <v>1.1620999999999999</v>
      </c>
      <c r="P54" t="s">
        <v>8264</v>
      </c>
      <c r="Q54" t="s">
        <v>8265</v>
      </c>
      <c r="R54" t="str">
        <f t="shared" si="2"/>
        <v>June</v>
      </c>
    </row>
    <row r="55" spans="1:18" ht="30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s="11">
        <f t="shared" si="0"/>
        <v>41719.549131944441</v>
      </c>
      <c r="L55" t="b">
        <v>0</v>
      </c>
      <c r="M55">
        <v>117</v>
      </c>
      <c r="N55" t="b">
        <v>1</v>
      </c>
      <c r="O55" s="13">
        <f t="shared" si="1"/>
        <v>1.0963333333333334</v>
      </c>
      <c r="P55" t="s">
        <v>8264</v>
      </c>
      <c r="Q55" t="s">
        <v>8265</v>
      </c>
      <c r="R55" t="str">
        <f t="shared" si="2"/>
        <v>March</v>
      </c>
    </row>
    <row r="56" spans="1:18" ht="45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s="11">
        <f t="shared" si="0"/>
        <v>42333.713206018518</v>
      </c>
      <c r="L56" t="b">
        <v>0</v>
      </c>
      <c r="M56">
        <v>52</v>
      </c>
      <c r="N56" t="b">
        <v>1</v>
      </c>
      <c r="O56" s="13">
        <f t="shared" si="1"/>
        <v>1.01</v>
      </c>
      <c r="P56" t="s">
        <v>8264</v>
      </c>
      <c r="Q56" t="s">
        <v>8265</v>
      </c>
      <c r="R56" t="str">
        <f t="shared" si="2"/>
        <v>November</v>
      </c>
    </row>
    <row r="57" spans="1:18" ht="45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s="11">
        <f t="shared" si="0"/>
        <v>42496.968935185185</v>
      </c>
      <c r="L57" t="b">
        <v>0</v>
      </c>
      <c r="M57">
        <v>86</v>
      </c>
      <c r="N57" t="b">
        <v>1</v>
      </c>
      <c r="O57" s="13">
        <f t="shared" si="1"/>
        <v>1.2895348837209302</v>
      </c>
      <c r="P57" t="s">
        <v>8264</v>
      </c>
      <c r="Q57" t="s">
        <v>8265</v>
      </c>
      <c r="R57" t="str">
        <f t="shared" si="2"/>
        <v>May</v>
      </c>
    </row>
    <row r="58" spans="1:18" ht="30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s="11">
        <f t="shared" si="0"/>
        <v>42149.548888888894</v>
      </c>
      <c r="L58" t="b">
        <v>0</v>
      </c>
      <c r="M58">
        <v>174</v>
      </c>
      <c r="N58" t="b">
        <v>1</v>
      </c>
      <c r="O58" s="13">
        <f t="shared" si="1"/>
        <v>1.0726249999999999</v>
      </c>
      <c r="P58" t="s">
        <v>8264</v>
      </c>
      <c r="Q58" t="s">
        <v>8265</v>
      </c>
      <c r="R58" t="str">
        <f t="shared" si="2"/>
        <v>May</v>
      </c>
    </row>
    <row r="59" spans="1:18" ht="45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s="11">
        <f t="shared" si="0"/>
        <v>42089.83289351852</v>
      </c>
      <c r="L59" t="b">
        <v>0</v>
      </c>
      <c r="M59">
        <v>69</v>
      </c>
      <c r="N59" t="b">
        <v>1</v>
      </c>
      <c r="O59" s="13">
        <f t="shared" si="1"/>
        <v>1.0189999999999999</v>
      </c>
      <c r="P59" t="s">
        <v>8264</v>
      </c>
      <c r="Q59" t="s">
        <v>8265</v>
      </c>
      <c r="R59" t="str">
        <f t="shared" si="2"/>
        <v>March</v>
      </c>
    </row>
    <row r="60" spans="1:18" ht="30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s="11">
        <f t="shared" si="0"/>
        <v>41932.745046296295</v>
      </c>
      <c r="L60" t="b">
        <v>0</v>
      </c>
      <c r="M60">
        <v>75</v>
      </c>
      <c r="N60" t="b">
        <v>1</v>
      </c>
      <c r="O60" s="13">
        <f t="shared" si="1"/>
        <v>1.0290999999999999</v>
      </c>
      <c r="P60" t="s">
        <v>8264</v>
      </c>
      <c r="Q60" t="s">
        <v>8265</v>
      </c>
      <c r="R60" t="str">
        <f t="shared" si="2"/>
        <v>October</v>
      </c>
    </row>
    <row r="61" spans="1:18" ht="45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s="11">
        <f t="shared" si="0"/>
        <v>42230.235833333332</v>
      </c>
      <c r="L61" t="b">
        <v>0</v>
      </c>
      <c r="M61">
        <v>33</v>
      </c>
      <c r="N61" t="b">
        <v>1</v>
      </c>
      <c r="O61" s="13">
        <f t="shared" si="1"/>
        <v>1.0012570000000001</v>
      </c>
      <c r="P61" t="s">
        <v>8264</v>
      </c>
      <c r="Q61" t="s">
        <v>8265</v>
      </c>
      <c r="R61" t="str">
        <f t="shared" si="2"/>
        <v>August</v>
      </c>
    </row>
    <row r="62" spans="1:18" ht="45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s="11">
        <f t="shared" si="0"/>
        <v>41701.901817129634</v>
      </c>
      <c r="L62" t="b">
        <v>0</v>
      </c>
      <c r="M62">
        <v>108</v>
      </c>
      <c r="N62" t="b">
        <v>1</v>
      </c>
      <c r="O62" s="13">
        <f t="shared" si="1"/>
        <v>1.0329622222222221</v>
      </c>
      <c r="P62" t="s">
        <v>8264</v>
      </c>
      <c r="Q62" t="s">
        <v>8266</v>
      </c>
      <c r="R62" t="str">
        <f t="shared" si="2"/>
        <v>March</v>
      </c>
    </row>
    <row r="63" spans="1:18" ht="45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s="11">
        <f t="shared" si="0"/>
        <v>41409.814317129625</v>
      </c>
      <c r="L63" t="b">
        <v>0</v>
      </c>
      <c r="M63">
        <v>23</v>
      </c>
      <c r="N63" t="b">
        <v>1</v>
      </c>
      <c r="O63" s="13">
        <f t="shared" si="1"/>
        <v>1.4830000000000001</v>
      </c>
      <c r="P63" t="s">
        <v>8264</v>
      </c>
      <c r="Q63" t="s">
        <v>8266</v>
      </c>
      <c r="R63" t="str">
        <f t="shared" si="2"/>
        <v>May</v>
      </c>
    </row>
    <row r="64" spans="1:18" ht="45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s="11">
        <f t="shared" si="0"/>
        <v>41311.799513888887</v>
      </c>
      <c r="L64" t="b">
        <v>0</v>
      </c>
      <c r="M64">
        <v>48</v>
      </c>
      <c r="N64" t="b">
        <v>1</v>
      </c>
      <c r="O64" s="13">
        <f t="shared" si="1"/>
        <v>1.5473333333333332</v>
      </c>
      <c r="P64" t="s">
        <v>8264</v>
      </c>
      <c r="Q64" t="s">
        <v>8266</v>
      </c>
      <c r="R64" t="str">
        <f t="shared" si="2"/>
        <v>February</v>
      </c>
    </row>
    <row r="65" spans="1:18" ht="45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s="11">
        <f t="shared" si="0"/>
        <v>41612.912187499998</v>
      </c>
      <c r="L65" t="b">
        <v>0</v>
      </c>
      <c r="M65">
        <v>64</v>
      </c>
      <c r="N65" t="b">
        <v>1</v>
      </c>
      <c r="O65" s="13">
        <f t="shared" si="1"/>
        <v>1.1351849999999999</v>
      </c>
      <c r="P65" t="s">
        <v>8264</v>
      </c>
      <c r="Q65" t="s">
        <v>8266</v>
      </c>
      <c r="R65" t="str">
        <f t="shared" si="2"/>
        <v>December</v>
      </c>
    </row>
    <row r="66" spans="1:18" ht="45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s="11">
        <f t="shared" si="0"/>
        <v>41433.01829861111</v>
      </c>
      <c r="L66" t="b">
        <v>0</v>
      </c>
      <c r="M66">
        <v>24</v>
      </c>
      <c r="N66" t="b">
        <v>1</v>
      </c>
      <c r="O66" s="13">
        <f t="shared" si="1"/>
        <v>1.7333333333333334</v>
      </c>
      <c r="P66" t="s">
        <v>8264</v>
      </c>
      <c r="Q66" t="s">
        <v>8266</v>
      </c>
      <c r="R66" t="str">
        <f t="shared" si="2"/>
        <v>June</v>
      </c>
    </row>
    <row r="67" spans="1:18" ht="30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s="11">
        <f t="shared" ref="K67:K130" si="3">(J67/86400)+DATE(1970,1,1)</f>
        <v>41835.821226851855</v>
      </c>
      <c r="L67" t="b">
        <v>0</v>
      </c>
      <c r="M67">
        <v>57</v>
      </c>
      <c r="N67" t="b">
        <v>1</v>
      </c>
      <c r="O67" s="13">
        <f t="shared" ref="O67:O130" si="4">E67/D67</f>
        <v>1.0752857142857142</v>
      </c>
      <c r="P67" t="s">
        <v>8264</v>
      </c>
      <c r="Q67" t="s">
        <v>8266</v>
      </c>
      <c r="R67" t="str">
        <f t="shared" ref="R67:R130" si="5">TEXT(K67,"mmmm")</f>
        <v>July</v>
      </c>
    </row>
    <row r="68" spans="1:18" ht="30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s="11">
        <f t="shared" si="3"/>
        <v>42539.849768518514</v>
      </c>
      <c r="L68" t="b">
        <v>0</v>
      </c>
      <c r="M68">
        <v>26</v>
      </c>
      <c r="N68" t="b">
        <v>1</v>
      </c>
      <c r="O68" s="13">
        <f t="shared" si="4"/>
        <v>1.1859999999999999</v>
      </c>
      <c r="P68" t="s">
        <v>8264</v>
      </c>
      <c r="Q68" t="s">
        <v>8266</v>
      </c>
      <c r="R68" t="str">
        <f t="shared" si="5"/>
        <v>June</v>
      </c>
    </row>
    <row r="69" spans="1:18" ht="45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s="11">
        <f t="shared" si="3"/>
        <v>41075.583379629628</v>
      </c>
      <c r="L69" t="b">
        <v>0</v>
      </c>
      <c r="M69">
        <v>20</v>
      </c>
      <c r="N69" t="b">
        <v>1</v>
      </c>
      <c r="O69" s="13">
        <f t="shared" si="4"/>
        <v>1.1625000000000001</v>
      </c>
      <c r="P69" t="s">
        <v>8264</v>
      </c>
      <c r="Q69" t="s">
        <v>8266</v>
      </c>
      <c r="R69" t="str">
        <f t="shared" si="5"/>
        <v>June</v>
      </c>
    </row>
    <row r="70" spans="1:18" ht="60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s="11">
        <f t="shared" si="3"/>
        <v>41663.569340277776</v>
      </c>
      <c r="L70" t="b">
        <v>0</v>
      </c>
      <c r="M70">
        <v>36</v>
      </c>
      <c r="N70" t="b">
        <v>1</v>
      </c>
      <c r="O70" s="13">
        <f t="shared" si="4"/>
        <v>1.2716666666666667</v>
      </c>
      <c r="P70" t="s">
        <v>8264</v>
      </c>
      <c r="Q70" t="s">
        <v>8266</v>
      </c>
      <c r="R70" t="str">
        <f t="shared" si="5"/>
        <v>January</v>
      </c>
    </row>
    <row r="71" spans="1:18" ht="45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s="11">
        <f t="shared" si="3"/>
        <v>40786.187789351854</v>
      </c>
      <c r="L71" t="b">
        <v>0</v>
      </c>
      <c r="M71">
        <v>178</v>
      </c>
      <c r="N71" t="b">
        <v>1</v>
      </c>
      <c r="O71" s="13">
        <f t="shared" si="4"/>
        <v>1.109423</v>
      </c>
      <c r="P71" t="s">
        <v>8264</v>
      </c>
      <c r="Q71" t="s">
        <v>8266</v>
      </c>
      <c r="R71" t="str">
        <f t="shared" si="5"/>
        <v>August</v>
      </c>
    </row>
    <row r="72" spans="1:18" ht="45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s="11">
        <f t="shared" si="3"/>
        <v>40730.896354166667</v>
      </c>
      <c r="L72" t="b">
        <v>0</v>
      </c>
      <c r="M72">
        <v>17</v>
      </c>
      <c r="N72" t="b">
        <v>1</v>
      </c>
      <c r="O72" s="13">
        <f t="shared" si="4"/>
        <v>1.272</v>
      </c>
      <c r="P72" t="s">
        <v>8264</v>
      </c>
      <c r="Q72" t="s">
        <v>8266</v>
      </c>
      <c r="R72" t="str">
        <f t="shared" si="5"/>
        <v>July</v>
      </c>
    </row>
    <row r="73" spans="1:18" ht="45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s="11">
        <f t="shared" si="3"/>
        <v>40997.271493055552</v>
      </c>
      <c r="L73" t="b">
        <v>0</v>
      </c>
      <c r="M73">
        <v>32</v>
      </c>
      <c r="N73" t="b">
        <v>1</v>
      </c>
      <c r="O73" s="13">
        <f t="shared" si="4"/>
        <v>1.2394444444444443</v>
      </c>
      <c r="P73" t="s">
        <v>8264</v>
      </c>
      <c r="Q73" t="s">
        <v>8266</v>
      </c>
      <c r="R73" t="str">
        <f t="shared" si="5"/>
        <v>March</v>
      </c>
    </row>
    <row r="74" spans="1:18" ht="45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s="11">
        <f t="shared" si="3"/>
        <v>41208.010196759264</v>
      </c>
      <c r="L74" t="b">
        <v>0</v>
      </c>
      <c r="M74">
        <v>41</v>
      </c>
      <c r="N74" t="b">
        <v>1</v>
      </c>
      <c r="O74" s="13">
        <f t="shared" si="4"/>
        <v>1.084090909090909</v>
      </c>
      <c r="P74" t="s">
        <v>8264</v>
      </c>
      <c r="Q74" t="s">
        <v>8266</v>
      </c>
      <c r="R74" t="str">
        <f t="shared" si="5"/>
        <v>October</v>
      </c>
    </row>
    <row r="75" spans="1:18" ht="45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s="11">
        <f t="shared" si="3"/>
        <v>40587.75675925926</v>
      </c>
      <c r="L75" t="b">
        <v>0</v>
      </c>
      <c r="M75">
        <v>18</v>
      </c>
      <c r="N75" t="b">
        <v>1</v>
      </c>
      <c r="O75" s="13">
        <f t="shared" si="4"/>
        <v>1</v>
      </c>
      <c r="P75" t="s">
        <v>8264</v>
      </c>
      <c r="Q75" t="s">
        <v>8266</v>
      </c>
      <c r="R75" t="str">
        <f t="shared" si="5"/>
        <v>February</v>
      </c>
    </row>
    <row r="76" spans="1:18" ht="45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s="11">
        <f t="shared" si="3"/>
        <v>42360.487210648149</v>
      </c>
      <c r="L76" t="b">
        <v>0</v>
      </c>
      <c r="M76">
        <v>29</v>
      </c>
      <c r="N76" t="b">
        <v>1</v>
      </c>
      <c r="O76" s="13">
        <f t="shared" si="4"/>
        <v>1.1293199999999999</v>
      </c>
      <c r="P76" t="s">
        <v>8264</v>
      </c>
      <c r="Q76" t="s">
        <v>8266</v>
      </c>
      <c r="R76" t="str">
        <f t="shared" si="5"/>
        <v>December</v>
      </c>
    </row>
    <row r="77" spans="1:18" ht="45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s="11">
        <f t="shared" si="3"/>
        <v>41357.209166666667</v>
      </c>
      <c r="L77" t="b">
        <v>0</v>
      </c>
      <c r="M77">
        <v>47</v>
      </c>
      <c r="N77" t="b">
        <v>1</v>
      </c>
      <c r="O77" s="13">
        <f t="shared" si="4"/>
        <v>1.1542857142857144</v>
      </c>
      <c r="P77" t="s">
        <v>8264</v>
      </c>
      <c r="Q77" t="s">
        <v>8266</v>
      </c>
      <c r="R77" t="str">
        <f t="shared" si="5"/>
        <v>March</v>
      </c>
    </row>
    <row r="78" spans="1:18" ht="45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s="11">
        <f t="shared" si="3"/>
        <v>40844.691643518519</v>
      </c>
      <c r="L78" t="b">
        <v>0</v>
      </c>
      <c r="M78">
        <v>15</v>
      </c>
      <c r="N78" t="b">
        <v>1</v>
      </c>
      <c r="O78" s="13">
        <f t="shared" si="4"/>
        <v>1.5333333333333334</v>
      </c>
      <c r="P78" t="s">
        <v>8264</v>
      </c>
      <c r="Q78" t="s">
        <v>8266</v>
      </c>
      <c r="R78" t="str">
        <f t="shared" si="5"/>
        <v>October</v>
      </c>
    </row>
    <row r="79" spans="1:18" ht="45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s="11">
        <f t="shared" si="3"/>
        <v>40997.144872685181</v>
      </c>
      <c r="L79" t="b">
        <v>0</v>
      </c>
      <c r="M79">
        <v>26</v>
      </c>
      <c r="N79" t="b">
        <v>1</v>
      </c>
      <c r="O79" s="13">
        <f t="shared" si="4"/>
        <v>3.9249999999999998</v>
      </c>
      <c r="P79" t="s">
        <v>8264</v>
      </c>
      <c r="Q79" t="s">
        <v>8266</v>
      </c>
      <c r="R79" t="str">
        <f t="shared" si="5"/>
        <v>March</v>
      </c>
    </row>
    <row r="80" spans="1:18" ht="90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s="11">
        <f t="shared" si="3"/>
        <v>42604.730567129634</v>
      </c>
      <c r="L80" t="b">
        <v>0</v>
      </c>
      <c r="M80">
        <v>35</v>
      </c>
      <c r="N80" t="b">
        <v>1</v>
      </c>
      <c r="O80" s="13">
        <f t="shared" si="4"/>
        <v>27.02</v>
      </c>
      <c r="P80" t="s">
        <v>8264</v>
      </c>
      <c r="Q80" t="s">
        <v>8266</v>
      </c>
      <c r="R80" t="str">
        <f t="shared" si="5"/>
        <v>August</v>
      </c>
    </row>
    <row r="81" spans="1:18" ht="45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s="11">
        <f t="shared" si="3"/>
        <v>41724.776539351849</v>
      </c>
      <c r="L81" t="b">
        <v>0</v>
      </c>
      <c r="M81">
        <v>41</v>
      </c>
      <c r="N81" t="b">
        <v>1</v>
      </c>
      <c r="O81" s="13">
        <f t="shared" si="4"/>
        <v>1.27</v>
      </c>
      <c r="P81" t="s">
        <v>8264</v>
      </c>
      <c r="Q81" t="s">
        <v>8266</v>
      </c>
      <c r="R81" t="str">
        <f t="shared" si="5"/>
        <v>March</v>
      </c>
    </row>
    <row r="82" spans="1:18" ht="45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s="11">
        <f t="shared" si="3"/>
        <v>41583.083981481483</v>
      </c>
      <c r="L82" t="b">
        <v>0</v>
      </c>
      <c r="M82">
        <v>47</v>
      </c>
      <c r="N82" t="b">
        <v>1</v>
      </c>
      <c r="O82" s="13">
        <f t="shared" si="4"/>
        <v>1.0725</v>
      </c>
      <c r="P82" t="s">
        <v>8264</v>
      </c>
      <c r="Q82" t="s">
        <v>8266</v>
      </c>
      <c r="R82" t="str">
        <f t="shared" si="5"/>
        <v>November</v>
      </c>
    </row>
    <row r="83" spans="1:18" ht="45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s="11">
        <f t="shared" si="3"/>
        <v>41100.158877314811</v>
      </c>
      <c r="L83" t="b">
        <v>0</v>
      </c>
      <c r="M83">
        <v>28</v>
      </c>
      <c r="N83" t="b">
        <v>1</v>
      </c>
      <c r="O83" s="13">
        <f t="shared" si="4"/>
        <v>1.98</v>
      </c>
      <c r="P83" t="s">
        <v>8264</v>
      </c>
      <c r="Q83" t="s">
        <v>8266</v>
      </c>
      <c r="R83" t="str">
        <f t="shared" si="5"/>
        <v>July</v>
      </c>
    </row>
    <row r="84" spans="1:18" ht="45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s="11">
        <f t="shared" si="3"/>
        <v>40795.820150462961</v>
      </c>
      <c r="L84" t="b">
        <v>0</v>
      </c>
      <c r="M84">
        <v>100</v>
      </c>
      <c r="N84" t="b">
        <v>1</v>
      </c>
      <c r="O84" s="13">
        <f t="shared" si="4"/>
        <v>1.0001249999999999</v>
      </c>
      <c r="P84" t="s">
        <v>8264</v>
      </c>
      <c r="Q84" t="s">
        <v>8266</v>
      </c>
      <c r="R84" t="str">
        <f t="shared" si="5"/>
        <v>September</v>
      </c>
    </row>
    <row r="85" spans="1:18" ht="45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s="11">
        <f t="shared" si="3"/>
        <v>42042.615613425922</v>
      </c>
      <c r="L85" t="b">
        <v>0</v>
      </c>
      <c r="M85">
        <v>13</v>
      </c>
      <c r="N85" t="b">
        <v>1</v>
      </c>
      <c r="O85" s="13">
        <f t="shared" si="4"/>
        <v>1.0249999999999999</v>
      </c>
      <c r="P85" t="s">
        <v>8264</v>
      </c>
      <c r="Q85" t="s">
        <v>8266</v>
      </c>
      <c r="R85" t="str">
        <f t="shared" si="5"/>
        <v>February</v>
      </c>
    </row>
    <row r="86" spans="1:18" ht="45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s="11">
        <f t="shared" si="3"/>
        <v>40648.757939814815</v>
      </c>
      <c r="L86" t="b">
        <v>0</v>
      </c>
      <c r="M86">
        <v>7</v>
      </c>
      <c r="N86" t="b">
        <v>1</v>
      </c>
      <c r="O86" s="13">
        <f t="shared" si="4"/>
        <v>1</v>
      </c>
      <c r="P86" t="s">
        <v>8264</v>
      </c>
      <c r="Q86" t="s">
        <v>8266</v>
      </c>
      <c r="R86" t="str">
        <f t="shared" si="5"/>
        <v>April</v>
      </c>
    </row>
    <row r="87" spans="1:18" ht="45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s="11">
        <f t="shared" si="3"/>
        <v>40779.125428240739</v>
      </c>
      <c r="L87" t="b">
        <v>0</v>
      </c>
      <c r="M87">
        <v>21</v>
      </c>
      <c r="N87" t="b">
        <v>1</v>
      </c>
      <c r="O87" s="13">
        <f t="shared" si="4"/>
        <v>1.2549999999999999</v>
      </c>
      <c r="P87" t="s">
        <v>8264</v>
      </c>
      <c r="Q87" t="s">
        <v>8266</v>
      </c>
      <c r="R87" t="str">
        <f t="shared" si="5"/>
        <v>August</v>
      </c>
    </row>
    <row r="88" spans="1:18" ht="45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s="11">
        <f t="shared" si="3"/>
        <v>42291.556076388893</v>
      </c>
      <c r="L88" t="b">
        <v>0</v>
      </c>
      <c r="M88">
        <v>17</v>
      </c>
      <c r="N88" t="b">
        <v>1</v>
      </c>
      <c r="O88" s="13">
        <f t="shared" si="4"/>
        <v>1.0646666666666667</v>
      </c>
      <c r="P88" t="s">
        <v>8264</v>
      </c>
      <c r="Q88" t="s">
        <v>8266</v>
      </c>
      <c r="R88" t="str">
        <f t="shared" si="5"/>
        <v>October</v>
      </c>
    </row>
    <row r="89" spans="1:18" ht="45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s="11">
        <f t="shared" si="3"/>
        <v>40322.539386574077</v>
      </c>
      <c r="L89" t="b">
        <v>0</v>
      </c>
      <c r="M89">
        <v>25</v>
      </c>
      <c r="N89" t="b">
        <v>1</v>
      </c>
      <c r="O89" s="13">
        <f t="shared" si="4"/>
        <v>1.046</v>
      </c>
      <c r="P89" t="s">
        <v>8264</v>
      </c>
      <c r="Q89" t="s">
        <v>8266</v>
      </c>
      <c r="R89" t="str">
        <f t="shared" si="5"/>
        <v>May</v>
      </c>
    </row>
    <row r="90" spans="1:18" ht="45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s="11">
        <f t="shared" si="3"/>
        <v>41786.65892361111</v>
      </c>
      <c r="L90" t="b">
        <v>0</v>
      </c>
      <c r="M90">
        <v>60</v>
      </c>
      <c r="N90" t="b">
        <v>1</v>
      </c>
      <c r="O90" s="13">
        <f t="shared" si="4"/>
        <v>1.0285714285714285</v>
      </c>
      <c r="P90" t="s">
        <v>8264</v>
      </c>
      <c r="Q90" t="s">
        <v>8266</v>
      </c>
      <c r="R90" t="str">
        <f t="shared" si="5"/>
        <v>May</v>
      </c>
    </row>
    <row r="91" spans="1:18" ht="45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s="11">
        <f t="shared" si="3"/>
        <v>41402.752222222218</v>
      </c>
      <c r="L91" t="b">
        <v>0</v>
      </c>
      <c r="M91">
        <v>56</v>
      </c>
      <c r="N91" t="b">
        <v>1</v>
      </c>
      <c r="O91" s="13">
        <f t="shared" si="4"/>
        <v>1.1506666666666667</v>
      </c>
      <c r="P91" t="s">
        <v>8264</v>
      </c>
      <c r="Q91" t="s">
        <v>8266</v>
      </c>
      <c r="R91" t="str">
        <f t="shared" si="5"/>
        <v>May</v>
      </c>
    </row>
    <row r="92" spans="1:18" ht="30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s="11">
        <f t="shared" si="3"/>
        <v>40706.297442129631</v>
      </c>
      <c r="L92" t="b">
        <v>0</v>
      </c>
      <c r="M92">
        <v>16</v>
      </c>
      <c r="N92" t="b">
        <v>1</v>
      </c>
      <c r="O92" s="13">
        <f t="shared" si="4"/>
        <v>1.004</v>
      </c>
      <c r="P92" t="s">
        <v>8264</v>
      </c>
      <c r="Q92" t="s">
        <v>8266</v>
      </c>
      <c r="R92" t="str">
        <f t="shared" si="5"/>
        <v>June</v>
      </c>
    </row>
    <row r="93" spans="1:18" ht="45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s="11">
        <f t="shared" si="3"/>
        <v>40619.402361111112</v>
      </c>
      <c r="L93" t="b">
        <v>0</v>
      </c>
      <c r="M93">
        <v>46</v>
      </c>
      <c r="N93" t="b">
        <v>1</v>
      </c>
      <c r="O93" s="13">
        <f t="shared" si="4"/>
        <v>1.2</v>
      </c>
      <c r="P93" t="s">
        <v>8264</v>
      </c>
      <c r="Q93" t="s">
        <v>8266</v>
      </c>
      <c r="R93" t="str">
        <f t="shared" si="5"/>
        <v>March</v>
      </c>
    </row>
    <row r="94" spans="1:18" ht="45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s="11">
        <f t="shared" si="3"/>
        <v>42721.198877314819</v>
      </c>
      <c r="L94" t="b">
        <v>0</v>
      </c>
      <c r="M94">
        <v>43</v>
      </c>
      <c r="N94" t="b">
        <v>1</v>
      </c>
      <c r="O94" s="13">
        <f t="shared" si="4"/>
        <v>1.052</v>
      </c>
      <c r="P94" t="s">
        <v>8264</v>
      </c>
      <c r="Q94" t="s">
        <v>8266</v>
      </c>
      <c r="R94" t="str">
        <f t="shared" si="5"/>
        <v>December</v>
      </c>
    </row>
    <row r="95" spans="1:18" ht="45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s="11">
        <f t="shared" si="3"/>
        <v>41065.858067129629</v>
      </c>
      <c r="L95" t="b">
        <v>0</v>
      </c>
      <c r="M95">
        <v>15</v>
      </c>
      <c r="N95" t="b">
        <v>1</v>
      </c>
      <c r="O95" s="13">
        <f t="shared" si="4"/>
        <v>1.1060000000000001</v>
      </c>
      <c r="P95" t="s">
        <v>8264</v>
      </c>
      <c r="Q95" t="s">
        <v>8266</v>
      </c>
      <c r="R95" t="str">
        <f t="shared" si="5"/>
        <v>June</v>
      </c>
    </row>
    <row r="96" spans="1:18" ht="45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s="11">
        <f t="shared" si="3"/>
        <v>41716.717847222222</v>
      </c>
      <c r="L96" t="b">
        <v>0</v>
      </c>
      <c r="M96">
        <v>12</v>
      </c>
      <c r="N96" t="b">
        <v>1</v>
      </c>
      <c r="O96" s="13">
        <f t="shared" si="4"/>
        <v>1.04</v>
      </c>
      <c r="P96" t="s">
        <v>8264</v>
      </c>
      <c r="Q96" t="s">
        <v>8266</v>
      </c>
      <c r="R96" t="str">
        <f t="shared" si="5"/>
        <v>March</v>
      </c>
    </row>
    <row r="97" spans="1:18" ht="45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s="11">
        <f t="shared" si="3"/>
        <v>40935.005104166667</v>
      </c>
      <c r="L97" t="b">
        <v>0</v>
      </c>
      <c r="M97">
        <v>21</v>
      </c>
      <c r="N97" t="b">
        <v>1</v>
      </c>
      <c r="O97" s="13">
        <f t="shared" si="4"/>
        <v>1.3142857142857143</v>
      </c>
      <c r="P97" t="s">
        <v>8264</v>
      </c>
      <c r="Q97" t="s">
        <v>8266</v>
      </c>
      <c r="R97" t="str">
        <f t="shared" si="5"/>
        <v>January</v>
      </c>
    </row>
    <row r="98" spans="1:18" ht="45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s="11">
        <f t="shared" si="3"/>
        <v>40324.662511574075</v>
      </c>
      <c r="L98" t="b">
        <v>0</v>
      </c>
      <c r="M98">
        <v>34</v>
      </c>
      <c r="N98" t="b">
        <v>1</v>
      </c>
      <c r="O98" s="13">
        <f t="shared" si="4"/>
        <v>1.1466666666666667</v>
      </c>
      <c r="P98" t="s">
        <v>8264</v>
      </c>
      <c r="Q98" t="s">
        <v>8266</v>
      </c>
      <c r="R98" t="str">
        <f t="shared" si="5"/>
        <v>May</v>
      </c>
    </row>
    <row r="99" spans="1:18" ht="45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s="11">
        <f t="shared" si="3"/>
        <v>40706.135208333333</v>
      </c>
      <c r="L99" t="b">
        <v>0</v>
      </c>
      <c r="M99">
        <v>8</v>
      </c>
      <c r="N99" t="b">
        <v>1</v>
      </c>
      <c r="O99" s="13">
        <f t="shared" si="4"/>
        <v>1.0625</v>
      </c>
      <c r="P99" t="s">
        <v>8264</v>
      </c>
      <c r="Q99" t="s">
        <v>8266</v>
      </c>
      <c r="R99" t="str">
        <f t="shared" si="5"/>
        <v>June</v>
      </c>
    </row>
    <row r="100" spans="1:18" ht="45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s="11">
        <f t="shared" si="3"/>
        <v>41214.794837962967</v>
      </c>
      <c r="L100" t="b">
        <v>0</v>
      </c>
      <c r="M100">
        <v>60</v>
      </c>
      <c r="N100" t="b">
        <v>1</v>
      </c>
      <c r="O100" s="13">
        <f t="shared" si="4"/>
        <v>1.0625</v>
      </c>
      <c r="P100" t="s">
        <v>8264</v>
      </c>
      <c r="Q100" t="s">
        <v>8266</v>
      </c>
      <c r="R100" t="str">
        <f t="shared" si="5"/>
        <v>November</v>
      </c>
    </row>
    <row r="101" spans="1:18" ht="30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s="11">
        <f t="shared" si="3"/>
        <v>41631.902766203704</v>
      </c>
      <c r="L101" t="b">
        <v>0</v>
      </c>
      <c r="M101">
        <v>39</v>
      </c>
      <c r="N101" t="b">
        <v>1</v>
      </c>
      <c r="O101" s="13">
        <f t="shared" si="4"/>
        <v>1.0601933333333333</v>
      </c>
      <c r="P101" t="s">
        <v>8264</v>
      </c>
      <c r="Q101" t="s">
        <v>8266</v>
      </c>
      <c r="R101" t="str">
        <f t="shared" si="5"/>
        <v>December</v>
      </c>
    </row>
    <row r="102" spans="1:18" ht="45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s="11">
        <f t="shared" si="3"/>
        <v>41197.753310185188</v>
      </c>
      <c r="L102" t="b">
        <v>0</v>
      </c>
      <c r="M102">
        <v>26</v>
      </c>
      <c r="N102" t="b">
        <v>1</v>
      </c>
      <c r="O102" s="13">
        <f t="shared" si="4"/>
        <v>1</v>
      </c>
      <c r="P102" t="s">
        <v>8264</v>
      </c>
      <c r="Q102" t="s">
        <v>8266</v>
      </c>
      <c r="R102" t="str">
        <f t="shared" si="5"/>
        <v>October</v>
      </c>
    </row>
    <row r="103" spans="1:18" ht="45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s="11">
        <f t="shared" si="3"/>
        <v>41274.776736111111</v>
      </c>
      <c r="L103" t="b">
        <v>0</v>
      </c>
      <c r="M103">
        <v>35</v>
      </c>
      <c r="N103" t="b">
        <v>1</v>
      </c>
      <c r="O103" s="13">
        <f t="shared" si="4"/>
        <v>1</v>
      </c>
      <c r="P103" t="s">
        <v>8264</v>
      </c>
      <c r="Q103" t="s">
        <v>8266</v>
      </c>
      <c r="R103" t="str">
        <f t="shared" si="5"/>
        <v>December</v>
      </c>
    </row>
    <row r="104" spans="1:18" ht="45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s="11">
        <f t="shared" si="3"/>
        <v>40505.131168981483</v>
      </c>
      <c r="L104" t="b">
        <v>0</v>
      </c>
      <c r="M104">
        <v>65</v>
      </c>
      <c r="N104" t="b">
        <v>1</v>
      </c>
      <c r="O104" s="13">
        <f t="shared" si="4"/>
        <v>1.2775000000000001</v>
      </c>
      <c r="P104" t="s">
        <v>8264</v>
      </c>
      <c r="Q104" t="s">
        <v>8266</v>
      </c>
      <c r="R104" t="str">
        <f t="shared" si="5"/>
        <v>November</v>
      </c>
    </row>
    <row r="105" spans="1:18" ht="30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s="11">
        <f t="shared" si="3"/>
        <v>41682.805902777778</v>
      </c>
      <c r="L105" t="b">
        <v>0</v>
      </c>
      <c r="M105">
        <v>49</v>
      </c>
      <c r="N105" t="b">
        <v>1</v>
      </c>
      <c r="O105" s="13">
        <f t="shared" si="4"/>
        <v>1.0515384615384615</v>
      </c>
      <c r="P105" t="s">
        <v>8264</v>
      </c>
      <c r="Q105" t="s">
        <v>8266</v>
      </c>
      <c r="R105" t="str">
        <f t="shared" si="5"/>
        <v>February</v>
      </c>
    </row>
    <row r="106" spans="1:18" ht="30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s="11">
        <f t="shared" si="3"/>
        <v>40612.695208333331</v>
      </c>
      <c r="L106" t="b">
        <v>0</v>
      </c>
      <c r="M106">
        <v>10</v>
      </c>
      <c r="N106" t="b">
        <v>1</v>
      </c>
      <c r="O106" s="13">
        <f t="shared" si="4"/>
        <v>1.2</v>
      </c>
      <c r="P106" t="s">
        <v>8264</v>
      </c>
      <c r="Q106" t="s">
        <v>8266</v>
      </c>
      <c r="R106" t="str">
        <f t="shared" si="5"/>
        <v>March</v>
      </c>
    </row>
    <row r="107" spans="1:18" ht="45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s="11">
        <f t="shared" si="3"/>
        <v>42485.724768518514</v>
      </c>
      <c r="L107" t="b">
        <v>0</v>
      </c>
      <c r="M107">
        <v>60</v>
      </c>
      <c r="N107" t="b">
        <v>1</v>
      </c>
      <c r="O107" s="13">
        <f t="shared" si="4"/>
        <v>1.074090909090909</v>
      </c>
      <c r="P107" t="s">
        <v>8264</v>
      </c>
      <c r="Q107" t="s">
        <v>8266</v>
      </c>
      <c r="R107" t="str">
        <f t="shared" si="5"/>
        <v>April</v>
      </c>
    </row>
    <row r="108" spans="1:18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s="11">
        <f t="shared" si="3"/>
        <v>40987.776631944442</v>
      </c>
      <c r="L108" t="b">
        <v>0</v>
      </c>
      <c r="M108">
        <v>27</v>
      </c>
      <c r="N108" t="b">
        <v>1</v>
      </c>
      <c r="O108" s="13">
        <f t="shared" si="4"/>
        <v>1.0049999999999999</v>
      </c>
      <c r="P108" t="s">
        <v>8264</v>
      </c>
      <c r="Q108" t="s">
        <v>8266</v>
      </c>
      <c r="R108" t="str">
        <f t="shared" si="5"/>
        <v>March</v>
      </c>
    </row>
    <row r="109" spans="1:18" ht="45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s="11">
        <f t="shared" si="3"/>
        <v>40635.982488425929</v>
      </c>
      <c r="L109" t="b">
        <v>0</v>
      </c>
      <c r="M109">
        <v>69</v>
      </c>
      <c r="N109" t="b">
        <v>1</v>
      </c>
      <c r="O109" s="13">
        <f t="shared" si="4"/>
        <v>1.0246666666666666</v>
      </c>
      <c r="P109" t="s">
        <v>8264</v>
      </c>
      <c r="Q109" t="s">
        <v>8266</v>
      </c>
      <c r="R109" t="str">
        <f t="shared" si="5"/>
        <v>April</v>
      </c>
    </row>
    <row r="110" spans="1:18" ht="45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s="11">
        <f t="shared" si="3"/>
        <v>41365.613078703704</v>
      </c>
      <c r="L110" t="b">
        <v>0</v>
      </c>
      <c r="M110">
        <v>47</v>
      </c>
      <c r="N110" t="b">
        <v>1</v>
      </c>
      <c r="O110" s="13">
        <f t="shared" si="4"/>
        <v>2.4666666666666668</v>
      </c>
      <c r="P110" t="s">
        <v>8264</v>
      </c>
      <c r="Q110" t="s">
        <v>8266</v>
      </c>
      <c r="R110" t="str">
        <f t="shared" si="5"/>
        <v>April</v>
      </c>
    </row>
    <row r="111" spans="1:18" ht="45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s="11">
        <f t="shared" si="3"/>
        <v>40570.025810185187</v>
      </c>
      <c r="L111" t="b">
        <v>0</v>
      </c>
      <c r="M111">
        <v>47</v>
      </c>
      <c r="N111" t="b">
        <v>1</v>
      </c>
      <c r="O111" s="13">
        <f t="shared" si="4"/>
        <v>2.1949999999999998</v>
      </c>
      <c r="P111" t="s">
        <v>8264</v>
      </c>
      <c r="Q111" t="s">
        <v>8266</v>
      </c>
      <c r="R111" t="str">
        <f t="shared" si="5"/>
        <v>January</v>
      </c>
    </row>
    <row r="112" spans="1:18" ht="45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s="11">
        <f t="shared" si="3"/>
        <v>41557.949687500004</v>
      </c>
      <c r="L112" t="b">
        <v>0</v>
      </c>
      <c r="M112">
        <v>26</v>
      </c>
      <c r="N112" t="b">
        <v>1</v>
      </c>
      <c r="O112" s="13">
        <f t="shared" si="4"/>
        <v>1.3076923076923077</v>
      </c>
      <c r="P112" t="s">
        <v>8264</v>
      </c>
      <c r="Q112" t="s">
        <v>8266</v>
      </c>
      <c r="R112" t="str">
        <f t="shared" si="5"/>
        <v>October</v>
      </c>
    </row>
    <row r="113" spans="1:18" ht="45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s="11">
        <f t="shared" si="3"/>
        <v>42125.333182870367</v>
      </c>
      <c r="L113" t="b">
        <v>0</v>
      </c>
      <c r="M113">
        <v>53</v>
      </c>
      <c r="N113" t="b">
        <v>1</v>
      </c>
      <c r="O113" s="13">
        <f t="shared" si="4"/>
        <v>1.5457142857142858</v>
      </c>
      <c r="P113" t="s">
        <v>8264</v>
      </c>
      <c r="Q113" t="s">
        <v>8266</v>
      </c>
      <c r="R113" t="str">
        <f t="shared" si="5"/>
        <v>May</v>
      </c>
    </row>
    <row r="114" spans="1:18" ht="45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s="11">
        <f t="shared" si="3"/>
        <v>41718.043032407411</v>
      </c>
      <c r="L114" t="b">
        <v>0</v>
      </c>
      <c r="M114">
        <v>81</v>
      </c>
      <c r="N114" t="b">
        <v>1</v>
      </c>
      <c r="O114" s="13">
        <f t="shared" si="4"/>
        <v>1.04</v>
      </c>
      <c r="P114" t="s">
        <v>8264</v>
      </c>
      <c r="Q114" t="s">
        <v>8266</v>
      </c>
      <c r="R114" t="str">
        <f t="shared" si="5"/>
        <v>March</v>
      </c>
    </row>
    <row r="115" spans="1:18" ht="30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s="11">
        <f t="shared" si="3"/>
        <v>40753.758425925924</v>
      </c>
      <c r="L115" t="b">
        <v>0</v>
      </c>
      <c r="M115">
        <v>78</v>
      </c>
      <c r="N115" t="b">
        <v>1</v>
      </c>
      <c r="O115" s="13">
        <f t="shared" si="4"/>
        <v>1.41</v>
      </c>
      <c r="P115" t="s">
        <v>8264</v>
      </c>
      <c r="Q115" t="s">
        <v>8266</v>
      </c>
      <c r="R115" t="str">
        <f t="shared" si="5"/>
        <v>July</v>
      </c>
    </row>
    <row r="116" spans="1:18" ht="45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s="11">
        <f t="shared" si="3"/>
        <v>40861.27416666667</v>
      </c>
      <c r="L116" t="b">
        <v>0</v>
      </c>
      <c r="M116">
        <v>35</v>
      </c>
      <c r="N116" t="b">
        <v>1</v>
      </c>
      <c r="O116" s="13">
        <f t="shared" si="4"/>
        <v>1.0333333333333334</v>
      </c>
      <c r="P116" t="s">
        <v>8264</v>
      </c>
      <c r="Q116" t="s">
        <v>8266</v>
      </c>
      <c r="R116" t="str">
        <f t="shared" si="5"/>
        <v>November</v>
      </c>
    </row>
    <row r="117" spans="1:18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s="11">
        <f t="shared" si="3"/>
        <v>40918.738935185189</v>
      </c>
      <c r="L117" t="b">
        <v>0</v>
      </c>
      <c r="M117">
        <v>22</v>
      </c>
      <c r="N117" t="b">
        <v>1</v>
      </c>
      <c r="O117" s="13">
        <f t="shared" si="4"/>
        <v>1.4044444444444444</v>
      </c>
      <c r="P117" t="s">
        <v>8264</v>
      </c>
      <c r="Q117" t="s">
        <v>8266</v>
      </c>
      <c r="R117" t="str">
        <f t="shared" si="5"/>
        <v>January</v>
      </c>
    </row>
    <row r="118" spans="1:18" ht="45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s="11">
        <f t="shared" si="3"/>
        <v>40595.497164351851</v>
      </c>
      <c r="L118" t="b">
        <v>0</v>
      </c>
      <c r="M118">
        <v>57</v>
      </c>
      <c r="N118" t="b">
        <v>1</v>
      </c>
      <c r="O118" s="13">
        <f t="shared" si="4"/>
        <v>1.1365714285714286</v>
      </c>
      <c r="P118" t="s">
        <v>8264</v>
      </c>
      <c r="Q118" t="s">
        <v>8266</v>
      </c>
      <c r="R118" t="str">
        <f t="shared" si="5"/>
        <v>February</v>
      </c>
    </row>
    <row r="119" spans="1:18" ht="45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s="11">
        <f t="shared" si="3"/>
        <v>40248.834999999999</v>
      </c>
      <c r="L119" t="b">
        <v>0</v>
      </c>
      <c r="M119">
        <v>27</v>
      </c>
      <c r="N119" t="b">
        <v>1</v>
      </c>
      <c r="O119" s="13">
        <f t="shared" si="4"/>
        <v>1.0049377777777779</v>
      </c>
      <c r="P119" t="s">
        <v>8264</v>
      </c>
      <c r="Q119" t="s">
        <v>8266</v>
      </c>
      <c r="R119" t="str">
        <f t="shared" si="5"/>
        <v>March</v>
      </c>
    </row>
    <row r="120" spans="1:18" ht="30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s="11">
        <f t="shared" si="3"/>
        <v>40723.053657407407</v>
      </c>
      <c r="L120" t="b">
        <v>0</v>
      </c>
      <c r="M120">
        <v>39</v>
      </c>
      <c r="N120" t="b">
        <v>1</v>
      </c>
      <c r="O120" s="13">
        <f t="shared" si="4"/>
        <v>1.1303159999999999</v>
      </c>
      <c r="P120" t="s">
        <v>8264</v>
      </c>
      <c r="Q120" t="s">
        <v>8266</v>
      </c>
      <c r="R120" t="str">
        <f t="shared" si="5"/>
        <v>June</v>
      </c>
    </row>
    <row r="121" spans="1:18" ht="45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s="11">
        <f t="shared" si="3"/>
        <v>40739.069282407407</v>
      </c>
      <c r="L121" t="b">
        <v>0</v>
      </c>
      <c r="M121">
        <v>37</v>
      </c>
      <c r="N121" t="b">
        <v>1</v>
      </c>
      <c r="O121" s="13">
        <f t="shared" si="4"/>
        <v>1.0455692307692308</v>
      </c>
      <c r="P121" t="s">
        <v>8264</v>
      </c>
      <c r="Q121" t="s">
        <v>8266</v>
      </c>
      <c r="R121" t="str">
        <f t="shared" si="5"/>
        <v>July</v>
      </c>
    </row>
    <row r="122" spans="1:18" ht="45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s="11">
        <f t="shared" si="3"/>
        <v>42616.049849537041</v>
      </c>
      <c r="L122" t="b">
        <v>0</v>
      </c>
      <c r="M122">
        <v>1</v>
      </c>
      <c r="N122" t="b">
        <v>0</v>
      </c>
      <c r="O122" s="13">
        <f t="shared" si="4"/>
        <v>1.4285714285714287E-4</v>
      </c>
      <c r="P122" t="s">
        <v>8264</v>
      </c>
      <c r="Q122" t="s">
        <v>8267</v>
      </c>
      <c r="R122" t="str">
        <f t="shared" si="5"/>
        <v>September</v>
      </c>
    </row>
    <row r="123" spans="1:18" ht="45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s="11">
        <f t="shared" si="3"/>
        <v>42096.704976851848</v>
      </c>
      <c r="L123" t="b">
        <v>0</v>
      </c>
      <c r="M123">
        <v>1</v>
      </c>
      <c r="N123" t="b">
        <v>0</v>
      </c>
      <c r="O123" s="13">
        <f t="shared" si="4"/>
        <v>3.3333333333333332E-4</v>
      </c>
      <c r="P123" t="s">
        <v>8264</v>
      </c>
      <c r="Q123" t="s">
        <v>8267</v>
      </c>
      <c r="R123" t="str">
        <f t="shared" si="5"/>
        <v>April</v>
      </c>
    </row>
    <row r="124" spans="1:18" ht="30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s="11">
        <f t="shared" si="3"/>
        <v>42593.431793981479</v>
      </c>
      <c r="L124" t="b">
        <v>0</v>
      </c>
      <c r="M124">
        <v>0</v>
      </c>
      <c r="N124" t="b">
        <v>0</v>
      </c>
      <c r="O124" s="13">
        <f t="shared" si="4"/>
        <v>0</v>
      </c>
      <c r="P124" t="s">
        <v>8264</v>
      </c>
      <c r="Q124" t="s">
        <v>8267</v>
      </c>
      <c r="R124" t="str">
        <f t="shared" si="5"/>
        <v>August</v>
      </c>
    </row>
    <row r="125" spans="1:18" ht="45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s="11">
        <f t="shared" si="3"/>
        <v>41904.781990740739</v>
      </c>
      <c r="L125" t="b">
        <v>0</v>
      </c>
      <c r="M125">
        <v>6</v>
      </c>
      <c r="N125" t="b">
        <v>0</v>
      </c>
      <c r="O125" s="13">
        <f t="shared" si="4"/>
        <v>2.7454545454545453E-3</v>
      </c>
      <c r="P125" t="s">
        <v>8264</v>
      </c>
      <c r="Q125" t="s">
        <v>8267</v>
      </c>
      <c r="R125" t="str">
        <f t="shared" si="5"/>
        <v>September</v>
      </c>
    </row>
    <row r="126" spans="1:18" ht="45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s="11">
        <f t="shared" si="3"/>
        <v>42114.928726851853</v>
      </c>
      <c r="L126" t="b">
        <v>0</v>
      </c>
      <c r="M126">
        <v>0</v>
      </c>
      <c r="N126" t="b">
        <v>0</v>
      </c>
      <c r="O126" s="13">
        <f t="shared" si="4"/>
        <v>0</v>
      </c>
      <c r="P126" t="s">
        <v>8264</v>
      </c>
      <c r="Q126" t="s">
        <v>8267</v>
      </c>
      <c r="R126" t="str">
        <f t="shared" si="5"/>
        <v>April</v>
      </c>
    </row>
    <row r="127" spans="1:18" ht="45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s="11">
        <f t="shared" si="3"/>
        <v>42709.993981481486</v>
      </c>
      <c r="L127" t="b">
        <v>0</v>
      </c>
      <c r="M127">
        <v>6</v>
      </c>
      <c r="N127" t="b">
        <v>0</v>
      </c>
      <c r="O127" s="13">
        <f t="shared" si="4"/>
        <v>0.14000000000000001</v>
      </c>
      <c r="P127" t="s">
        <v>8264</v>
      </c>
      <c r="Q127" t="s">
        <v>8267</v>
      </c>
      <c r="R127" t="str">
        <f t="shared" si="5"/>
        <v>December</v>
      </c>
    </row>
    <row r="128" spans="1:18" ht="45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s="11">
        <f t="shared" si="3"/>
        <v>42135.589548611111</v>
      </c>
      <c r="L128" t="b">
        <v>0</v>
      </c>
      <c r="M128">
        <v>13</v>
      </c>
      <c r="N128" t="b">
        <v>0</v>
      </c>
      <c r="O128" s="13">
        <f t="shared" si="4"/>
        <v>5.5480000000000002E-2</v>
      </c>
      <c r="P128" t="s">
        <v>8264</v>
      </c>
      <c r="Q128" t="s">
        <v>8267</v>
      </c>
      <c r="R128" t="str">
        <f t="shared" si="5"/>
        <v>May</v>
      </c>
    </row>
    <row r="129" spans="1:18" ht="45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s="11">
        <f t="shared" si="3"/>
        <v>42067.62431712963</v>
      </c>
      <c r="L129" t="b">
        <v>0</v>
      </c>
      <c r="M129">
        <v>4</v>
      </c>
      <c r="N129" t="b">
        <v>0</v>
      </c>
      <c r="O129" s="13">
        <f t="shared" si="4"/>
        <v>2.375E-2</v>
      </c>
      <c r="P129" t="s">
        <v>8264</v>
      </c>
      <c r="Q129" t="s">
        <v>8267</v>
      </c>
      <c r="R129" t="str">
        <f t="shared" si="5"/>
        <v>March</v>
      </c>
    </row>
    <row r="130" spans="1:18" ht="30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s="11">
        <f t="shared" si="3"/>
        <v>42628.22792824074</v>
      </c>
      <c r="L130" t="b">
        <v>0</v>
      </c>
      <c r="M130">
        <v>6</v>
      </c>
      <c r="N130" t="b">
        <v>0</v>
      </c>
      <c r="O130" s="13">
        <f t="shared" si="4"/>
        <v>1.8669999999999999E-2</v>
      </c>
      <c r="P130" t="s">
        <v>8264</v>
      </c>
      <c r="Q130" t="s">
        <v>8267</v>
      </c>
      <c r="R130" t="str">
        <f t="shared" si="5"/>
        <v>September</v>
      </c>
    </row>
    <row r="131" spans="1:18" ht="45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s="11">
        <f t="shared" ref="K131:K194" si="6">(J131/86400)+DATE(1970,1,1)</f>
        <v>41882.937303240738</v>
      </c>
      <c r="L131" t="b">
        <v>0</v>
      </c>
      <c r="M131">
        <v>0</v>
      </c>
      <c r="N131" t="b">
        <v>0</v>
      </c>
      <c r="O131" s="13">
        <f t="shared" ref="O131:O194" si="7">E131/D131</f>
        <v>0</v>
      </c>
      <c r="P131" t="s">
        <v>8264</v>
      </c>
      <c r="Q131" t="s">
        <v>8267</v>
      </c>
      <c r="R131" t="str">
        <f t="shared" ref="R131:R194" si="8">TEXT(K131,"mmmm")</f>
        <v>August</v>
      </c>
    </row>
    <row r="132" spans="1:18" ht="45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s="11">
        <f t="shared" si="6"/>
        <v>41778.91541666667</v>
      </c>
      <c r="L132" t="b">
        <v>0</v>
      </c>
      <c r="M132">
        <v>0</v>
      </c>
      <c r="N132" t="b">
        <v>0</v>
      </c>
      <c r="O132" s="13">
        <f t="shared" si="7"/>
        <v>0</v>
      </c>
      <c r="P132" t="s">
        <v>8264</v>
      </c>
      <c r="Q132" t="s">
        <v>8267</v>
      </c>
      <c r="R132" t="str">
        <f t="shared" si="8"/>
        <v>May</v>
      </c>
    </row>
    <row r="133" spans="1:18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s="11">
        <f t="shared" si="6"/>
        <v>42541.837511574078</v>
      </c>
      <c r="L133" t="b">
        <v>0</v>
      </c>
      <c r="M133">
        <v>0</v>
      </c>
      <c r="N133" t="b">
        <v>0</v>
      </c>
      <c r="O133" s="13">
        <f t="shared" si="7"/>
        <v>0</v>
      </c>
      <c r="P133" t="s">
        <v>8264</v>
      </c>
      <c r="Q133" t="s">
        <v>8267</v>
      </c>
      <c r="R133" t="str">
        <f t="shared" si="8"/>
        <v>June</v>
      </c>
    </row>
    <row r="134" spans="1:18" ht="45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s="11">
        <f t="shared" si="6"/>
        <v>41905.812581018516</v>
      </c>
      <c r="L134" t="b">
        <v>0</v>
      </c>
      <c r="M134">
        <v>81</v>
      </c>
      <c r="N134" t="b">
        <v>0</v>
      </c>
      <c r="O134" s="13">
        <f t="shared" si="7"/>
        <v>9.5687499999999995E-2</v>
      </c>
      <c r="P134" t="s">
        <v>8264</v>
      </c>
      <c r="Q134" t="s">
        <v>8267</v>
      </c>
      <c r="R134" t="str">
        <f t="shared" si="8"/>
        <v>September</v>
      </c>
    </row>
    <row r="135" spans="1:18" ht="30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s="11">
        <f t="shared" si="6"/>
        <v>42491.80768518518</v>
      </c>
      <c r="L135" t="b">
        <v>0</v>
      </c>
      <c r="M135">
        <v>0</v>
      </c>
      <c r="N135" t="b">
        <v>0</v>
      </c>
      <c r="O135" s="13">
        <f t="shared" si="7"/>
        <v>0</v>
      </c>
      <c r="P135" t="s">
        <v>8264</v>
      </c>
      <c r="Q135" t="s">
        <v>8267</v>
      </c>
      <c r="R135" t="str">
        <f t="shared" si="8"/>
        <v>May</v>
      </c>
    </row>
    <row r="136" spans="1:18" ht="30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s="11">
        <f t="shared" si="6"/>
        <v>42221.909930555557</v>
      </c>
      <c r="L136" t="b">
        <v>0</v>
      </c>
      <c r="M136">
        <v>0</v>
      </c>
      <c r="N136" t="b">
        <v>0</v>
      </c>
      <c r="O136" s="13">
        <f t="shared" si="7"/>
        <v>0</v>
      </c>
      <c r="P136" t="s">
        <v>8264</v>
      </c>
      <c r="Q136" t="s">
        <v>8267</v>
      </c>
      <c r="R136" t="str">
        <f t="shared" si="8"/>
        <v>August</v>
      </c>
    </row>
    <row r="137" spans="1:18" ht="45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s="11">
        <f t="shared" si="6"/>
        <v>41788.381909722222</v>
      </c>
      <c r="L137" t="b">
        <v>0</v>
      </c>
      <c r="M137">
        <v>5</v>
      </c>
      <c r="N137" t="b">
        <v>0</v>
      </c>
      <c r="O137" s="13">
        <f t="shared" si="7"/>
        <v>0.13433333333333333</v>
      </c>
      <c r="P137" t="s">
        <v>8264</v>
      </c>
      <c r="Q137" t="s">
        <v>8267</v>
      </c>
      <c r="R137" t="str">
        <f t="shared" si="8"/>
        <v>May</v>
      </c>
    </row>
    <row r="138" spans="1:18" ht="45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s="11">
        <f t="shared" si="6"/>
        <v>42096.410115740742</v>
      </c>
      <c r="L138" t="b">
        <v>0</v>
      </c>
      <c r="M138">
        <v>0</v>
      </c>
      <c r="N138" t="b">
        <v>0</v>
      </c>
      <c r="O138" s="13">
        <f t="shared" si="7"/>
        <v>0</v>
      </c>
      <c r="P138" t="s">
        <v>8264</v>
      </c>
      <c r="Q138" t="s">
        <v>8267</v>
      </c>
      <c r="R138" t="str">
        <f t="shared" si="8"/>
        <v>April</v>
      </c>
    </row>
    <row r="139" spans="1:18" ht="45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s="11">
        <f t="shared" si="6"/>
        <v>42239.573993055557</v>
      </c>
      <c r="L139" t="b">
        <v>0</v>
      </c>
      <c r="M139">
        <v>0</v>
      </c>
      <c r="N139" t="b">
        <v>0</v>
      </c>
      <c r="O139" s="13">
        <f t="shared" si="7"/>
        <v>0</v>
      </c>
      <c r="P139" t="s">
        <v>8264</v>
      </c>
      <c r="Q139" t="s">
        <v>8267</v>
      </c>
      <c r="R139" t="str">
        <f t="shared" si="8"/>
        <v>August</v>
      </c>
    </row>
    <row r="140" spans="1:18" ht="45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s="11">
        <f t="shared" si="6"/>
        <v>42186.257418981477</v>
      </c>
      <c r="L140" t="b">
        <v>0</v>
      </c>
      <c r="M140">
        <v>58</v>
      </c>
      <c r="N140" t="b">
        <v>0</v>
      </c>
      <c r="O140" s="13">
        <f t="shared" si="7"/>
        <v>3.1413333333333335E-2</v>
      </c>
      <c r="P140" t="s">
        <v>8264</v>
      </c>
      <c r="Q140" t="s">
        <v>8267</v>
      </c>
      <c r="R140" t="str">
        <f t="shared" si="8"/>
        <v>July</v>
      </c>
    </row>
    <row r="141" spans="1:18" ht="30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s="11">
        <f t="shared" si="6"/>
        <v>42187.920972222222</v>
      </c>
      <c r="L141" t="b">
        <v>0</v>
      </c>
      <c r="M141">
        <v>1</v>
      </c>
      <c r="N141" t="b">
        <v>0</v>
      </c>
      <c r="O141" s="13">
        <f t="shared" si="7"/>
        <v>1</v>
      </c>
      <c r="P141" t="s">
        <v>8264</v>
      </c>
      <c r="Q141" t="s">
        <v>8267</v>
      </c>
      <c r="R141" t="str">
        <f t="shared" si="8"/>
        <v>July</v>
      </c>
    </row>
    <row r="142" spans="1:18" ht="45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s="11">
        <f t="shared" si="6"/>
        <v>42053.198287037041</v>
      </c>
      <c r="L142" t="b">
        <v>0</v>
      </c>
      <c r="M142">
        <v>0</v>
      </c>
      <c r="N142" t="b">
        <v>0</v>
      </c>
      <c r="O142" s="13">
        <f t="shared" si="7"/>
        <v>0</v>
      </c>
      <c r="P142" t="s">
        <v>8264</v>
      </c>
      <c r="Q142" t="s">
        <v>8267</v>
      </c>
      <c r="R142" t="str">
        <f t="shared" si="8"/>
        <v>February</v>
      </c>
    </row>
    <row r="143" spans="1:18" ht="45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s="11">
        <f t="shared" si="6"/>
        <v>42110.153043981481</v>
      </c>
      <c r="L143" t="b">
        <v>0</v>
      </c>
      <c r="M143">
        <v>28</v>
      </c>
      <c r="N143" t="b">
        <v>0</v>
      </c>
      <c r="O143" s="13">
        <f t="shared" si="7"/>
        <v>0.10775</v>
      </c>
      <c r="P143" t="s">
        <v>8264</v>
      </c>
      <c r="Q143" t="s">
        <v>8267</v>
      </c>
      <c r="R143" t="str">
        <f t="shared" si="8"/>
        <v>April</v>
      </c>
    </row>
    <row r="144" spans="1:18" ht="45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s="11">
        <f t="shared" si="6"/>
        <v>41938.893263888887</v>
      </c>
      <c r="L144" t="b">
        <v>0</v>
      </c>
      <c r="M144">
        <v>1</v>
      </c>
      <c r="N144" t="b">
        <v>0</v>
      </c>
      <c r="O144" s="13">
        <f t="shared" si="7"/>
        <v>3.3333333333333335E-3</v>
      </c>
      <c r="P144" t="s">
        <v>8264</v>
      </c>
      <c r="Q144" t="s">
        <v>8267</v>
      </c>
      <c r="R144" t="str">
        <f t="shared" si="8"/>
        <v>October</v>
      </c>
    </row>
    <row r="145" spans="1:18" ht="45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s="11">
        <f t="shared" si="6"/>
        <v>42559.064143518517</v>
      </c>
      <c r="L145" t="b">
        <v>0</v>
      </c>
      <c r="M145">
        <v>0</v>
      </c>
      <c r="N145" t="b">
        <v>0</v>
      </c>
      <c r="O145" s="13">
        <f t="shared" si="7"/>
        <v>0</v>
      </c>
      <c r="P145" t="s">
        <v>8264</v>
      </c>
      <c r="Q145" t="s">
        <v>8267</v>
      </c>
      <c r="R145" t="str">
        <f t="shared" si="8"/>
        <v>July</v>
      </c>
    </row>
    <row r="146" spans="1:18" ht="45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s="11">
        <f t="shared" si="6"/>
        <v>42047.762407407412</v>
      </c>
      <c r="L146" t="b">
        <v>0</v>
      </c>
      <c r="M146">
        <v>37</v>
      </c>
      <c r="N146" t="b">
        <v>0</v>
      </c>
      <c r="O146" s="13">
        <f t="shared" si="7"/>
        <v>0.27600000000000002</v>
      </c>
      <c r="P146" t="s">
        <v>8264</v>
      </c>
      <c r="Q146" t="s">
        <v>8267</v>
      </c>
      <c r="R146" t="str">
        <f t="shared" si="8"/>
        <v>February</v>
      </c>
    </row>
    <row r="147" spans="1:18" ht="45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s="11">
        <f t="shared" si="6"/>
        <v>42200.542268518519</v>
      </c>
      <c r="L147" t="b">
        <v>0</v>
      </c>
      <c r="M147">
        <v>9</v>
      </c>
      <c r="N147" t="b">
        <v>0</v>
      </c>
      <c r="O147" s="13">
        <f t="shared" si="7"/>
        <v>7.5111111111111115E-2</v>
      </c>
      <c r="P147" t="s">
        <v>8264</v>
      </c>
      <c r="Q147" t="s">
        <v>8267</v>
      </c>
      <c r="R147" t="str">
        <f t="shared" si="8"/>
        <v>July</v>
      </c>
    </row>
    <row r="148" spans="1:18" ht="45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s="11">
        <f t="shared" si="6"/>
        <v>42693.016180555554</v>
      </c>
      <c r="L148" t="b">
        <v>0</v>
      </c>
      <c r="M148">
        <v>3</v>
      </c>
      <c r="N148" t="b">
        <v>0</v>
      </c>
      <c r="O148" s="13">
        <f t="shared" si="7"/>
        <v>5.7499999999999999E-3</v>
      </c>
      <c r="P148" t="s">
        <v>8264</v>
      </c>
      <c r="Q148" t="s">
        <v>8267</v>
      </c>
      <c r="R148" t="str">
        <f t="shared" si="8"/>
        <v>November</v>
      </c>
    </row>
    <row r="149" spans="1:18" ht="30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s="11">
        <f t="shared" si="6"/>
        <v>41969.767824074079</v>
      </c>
      <c r="L149" t="b">
        <v>0</v>
      </c>
      <c r="M149">
        <v>0</v>
      </c>
      <c r="N149" t="b">
        <v>0</v>
      </c>
      <c r="O149" s="13">
        <f t="shared" si="7"/>
        <v>0</v>
      </c>
      <c r="P149" t="s">
        <v>8264</v>
      </c>
      <c r="Q149" t="s">
        <v>8267</v>
      </c>
      <c r="R149" t="str">
        <f t="shared" si="8"/>
        <v>November</v>
      </c>
    </row>
    <row r="150" spans="1:18" ht="45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s="11">
        <f t="shared" si="6"/>
        <v>42397.281666666662</v>
      </c>
      <c r="L150" t="b">
        <v>0</v>
      </c>
      <c r="M150">
        <v>2</v>
      </c>
      <c r="N150" t="b">
        <v>0</v>
      </c>
      <c r="O150" s="13">
        <f t="shared" si="7"/>
        <v>8.0000000000000004E-4</v>
      </c>
      <c r="P150" t="s">
        <v>8264</v>
      </c>
      <c r="Q150" t="s">
        <v>8267</v>
      </c>
      <c r="R150" t="str">
        <f t="shared" si="8"/>
        <v>January</v>
      </c>
    </row>
    <row r="151" spans="1:18" ht="45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s="11">
        <f t="shared" si="6"/>
        <v>41968.172106481477</v>
      </c>
      <c r="L151" t="b">
        <v>0</v>
      </c>
      <c r="M151">
        <v>6</v>
      </c>
      <c r="N151" t="b">
        <v>0</v>
      </c>
      <c r="O151" s="13">
        <f t="shared" si="7"/>
        <v>9.1999999999999998E-3</v>
      </c>
      <c r="P151" t="s">
        <v>8264</v>
      </c>
      <c r="Q151" t="s">
        <v>8267</v>
      </c>
      <c r="R151" t="str">
        <f t="shared" si="8"/>
        <v>November</v>
      </c>
    </row>
    <row r="152" spans="1:18" ht="45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s="11">
        <f t="shared" si="6"/>
        <v>42090.161828703705</v>
      </c>
      <c r="L152" t="b">
        <v>0</v>
      </c>
      <c r="M152">
        <v>67</v>
      </c>
      <c r="N152" t="b">
        <v>0</v>
      </c>
      <c r="O152" s="13">
        <f t="shared" si="7"/>
        <v>0.23163076923076922</v>
      </c>
      <c r="P152" t="s">
        <v>8264</v>
      </c>
      <c r="Q152" t="s">
        <v>8267</v>
      </c>
      <c r="R152" t="str">
        <f t="shared" si="8"/>
        <v>March</v>
      </c>
    </row>
    <row r="153" spans="1:18" ht="45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s="11">
        <f t="shared" si="6"/>
        <v>42113.550821759258</v>
      </c>
      <c r="L153" t="b">
        <v>0</v>
      </c>
      <c r="M153">
        <v>5</v>
      </c>
      <c r="N153" t="b">
        <v>0</v>
      </c>
      <c r="O153" s="13">
        <f t="shared" si="7"/>
        <v>5.5999999999999995E-4</v>
      </c>
      <c r="P153" t="s">
        <v>8264</v>
      </c>
      <c r="Q153" t="s">
        <v>8267</v>
      </c>
      <c r="R153" t="str">
        <f t="shared" si="8"/>
        <v>April</v>
      </c>
    </row>
    <row r="154" spans="1:18" ht="30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s="11">
        <f t="shared" si="6"/>
        <v>41875.077546296292</v>
      </c>
      <c r="L154" t="b">
        <v>0</v>
      </c>
      <c r="M154">
        <v>2</v>
      </c>
      <c r="N154" t="b">
        <v>0</v>
      </c>
      <c r="O154" s="13">
        <f t="shared" si="7"/>
        <v>7.8947368421052633E-5</v>
      </c>
      <c r="P154" t="s">
        <v>8264</v>
      </c>
      <c r="Q154" t="s">
        <v>8267</v>
      </c>
      <c r="R154" t="str">
        <f t="shared" si="8"/>
        <v>August</v>
      </c>
    </row>
    <row r="155" spans="1:18" ht="45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s="11">
        <f t="shared" si="6"/>
        <v>41933.586157407408</v>
      </c>
      <c r="L155" t="b">
        <v>0</v>
      </c>
      <c r="M155">
        <v>10</v>
      </c>
      <c r="N155" t="b">
        <v>0</v>
      </c>
      <c r="O155" s="13">
        <f t="shared" si="7"/>
        <v>7.1799999999999998E-3</v>
      </c>
      <c r="P155" t="s">
        <v>8264</v>
      </c>
      <c r="Q155" t="s">
        <v>8267</v>
      </c>
      <c r="R155" t="str">
        <f t="shared" si="8"/>
        <v>October</v>
      </c>
    </row>
    <row r="156" spans="1:18" ht="30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s="11">
        <f t="shared" si="6"/>
        <v>42115.547395833331</v>
      </c>
      <c r="L156" t="b">
        <v>0</v>
      </c>
      <c r="M156">
        <v>3</v>
      </c>
      <c r="N156" t="b">
        <v>0</v>
      </c>
      <c r="O156" s="13">
        <f t="shared" si="7"/>
        <v>2.6666666666666668E-2</v>
      </c>
      <c r="P156" t="s">
        <v>8264</v>
      </c>
      <c r="Q156" t="s">
        <v>8267</v>
      </c>
      <c r="R156" t="str">
        <f t="shared" si="8"/>
        <v>April</v>
      </c>
    </row>
    <row r="157" spans="1:18" ht="60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s="11">
        <f t="shared" si="6"/>
        <v>42168.559432870374</v>
      </c>
      <c r="L157" t="b">
        <v>0</v>
      </c>
      <c r="M157">
        <v>4</v>
      </c>
      <c r="N157" t="b">
        <v>0</v>
      </c>
      <c r="O157" s="13">
        <f t="shared" si="7"/>
        <v>6.0000000000000002E-5</v>
      </c>
      <c r="P157" t="s">
        <v>8264</v>
      </c>
      <c r="Q157" t="s">
        <v>8267</v>
      </c>
      <c r="R157" t="str">
        <f t="shared" si="8"/>
        <v>June</v>
      </c>
    </row>
    <row r="158" spans="1:18" ht="45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s="11">
        <f t="shared" si="6"/>
        <v>41794.124953703707</v>
      </c>
      <c r="L158" t="b">
        <v>0</v>
      </c>
      <c r="M158">
        <v>15</v>
      </c>
      <c r="N158" t="b">
        <v>0</v>
      </c>
      <c r="O158" s="13">
        <f t="shared" si="7"/>
        <v>5.0999999999999997E-2</v>
      </c>
      <c r="P158" t="s">
        <v>8264</v>
      </c>
      <c r="Q158" t="s">
        <v>8267</v>
      </c>
      <c r="R158" t="str">
        <f t="shared" si="8"/>
        <v>June</v>
      </c>
    </row>
    <row r="159" spans="1:18" ht="45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s="11">
        <f t="shared" si="6"/>
        <v>42396.911712962959</v>
      </c>
      <c r="L159" t="b">
        <v>0</v>
      </c>
      <c r="M159">
        <v>2</v>
      </c>
      <c r="N159" t="b">
        <v>0</v>
      </c>
      <c r="O159" s="13">
        <f t="shared" si="7"/>
        <v>2.671118530884808E-3</v>
      </c>
      <c r="P159" t="s">
        <v>8264</v>
      </c>
      <c r="Q159" t="s">
        <v>8267</v>
      </c>
      <c r="R159" t="str">
        <f t="shared" si="8"/>
        <v>January</v>
      </c>
    </row>
    <row r="160" spans="1:18" ht="45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s="11">
        <f t="shared" si="6"/>
        <v>41904.07671296296</v>
      </c>
      <c r="L160" t="b">
        <v>0</v>
      </c>
      <c r="M160">
        <v>0</v>
      </c>
      <c r="N160" t="b">
        <v>0</v>
      </c>
      <c r="O160" s="13">
        <f t="shared" si="7"/>
        <v>0</v>
      </c>
      <c r="P160" t="s">
        <v>8264</v>
      </c>
      <c r="Q160" t="s">
        <v>8267</v>
      </c>
      <c r="R160" t="str">
        <f t="shared" si="8"/>
        <v>September</v>
      </c>
    </row>
    <row r="161" spans="1:18" ht="45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s="11">
        <f t="shared" si="6"/>
        <v>42514.434548611112</v>
      </c>
      <c r="L161" t="b">
        <v>0</v>
      </c>
      <c r="M161">
        <v>1</v>
      </c>
      <c r="N161" t="b">
        <v>0</v>
      </c>
      <c r="O161" s="13">
        <f t="shared" si="7"/>
        <v>2.0000000000000002E-5</v>
      </c>
      <c r="P161" t="s">
        <v>8264</v>
      </c>
      <c r="Q161" t="s">
        <v>8267</v>
      </c>
      <c r="R161" t="str">
        <f t="shared" si="8"/>
        <v>May</v>
      </c>
    </row>
    <row r="162" spans="1:18" ht="45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s="11">
        <f t="shared" si="6"/>
        <v>42171.913090277776</v>
      </c>
      <c r="L162" t="b">
        <v>0</v>
      </c>
      <c r="M162">
        <v>0</v>
      </c>
      <c r="N162" t="b">
        <v>0</v>
      </c>
      <c r="O162" s="13">
        <f t="shared" si="7"/>
        <v>0</v>
      </c>
      <c r="P162" t="s">
        <v>8264</v>
      </c>
      <c r="Q162" t="s">
        <v>8268</v>
      </c>
      <c r="R162" t="str">
        <f t="shared" si="8"/>
        <v>June</v>
      </c>
    </row>
    <row r="163" spans="1:18" ht="45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s="11">
        <f t="shared" si="6"/>
        <v>41792.687442129631</v>
      </c>
      <c r="L163" t="b">
        <v>0</v>
      </c>
      <c r="M163">
        <v>1</v>
      </c>
      <c r="N163" t="b">
        <v>0</v>
      </c>
      <c r="O163" s="13">
        <f t="shared" si="7"/>
        <v>1E-4</v>
      </c>
      <c r="P163" t="s">
        <v>8264</v>
      </c>
      <c r="Q163" t="s">
        <v>8268</v>
      </c>
      <c r="R163" t="str">
        <f t="shared" si="8"/>
        <v>June</v>
      </c>
    </row>
    <row r="164" spans="1:18" ht="45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s="11">
        <f t="shared" si="6"/>
        <v>41835.126805555556</v>
      </c>
      <c r="L164" t="b">
        <v>0</v>
      </c>
      <c r="M164">
        <v>10</v>
      </c>
      <c r="N164" t="b">
        <v>0</v>
      </c>
      <c r="O164" s="13">
        <f t="shared" si="7"/>
        <v>0.15535714285714286</v>
      </c>
      <c r="P164" t="s">
        <v>8264</v>
      </c>
      <c r="Q164" t="s">
        <v>8268</v>
      </c>
      <c r="R164" t="str">
        <f t="shared" si="8"/>
        <v>July</v>
      </c>
    </row>
    <row r="165" spans="1:18" ht="60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s="11">
        <f t="shared" si="6"/>
        <v>42243.961273148147</v>
      </c>
      <c r="L165" t="b">
        <v>0</v>
      </c>
      <c r="M165">
        <v>0</v>
      </c>
      <c r="N165" t="b">
        <v>0</v>
      </c>
      <c r="O165" s="13">
        <f t="shared" si="7"/>
        <v>0</v>
      </c>
      <c r="P165" t="s">
        <v>8264</v>
      </c>
      <c r="Q165" t="s">
        <v>8268</v>
      </c>
      <c r="R165" t="str">
        <f t="shared" si="8"/>
        <v>August</v>
      </c>
    </row>
    <row r="166" spans="1:18" ht="45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s="11">
        <f t="shared" si="6"/>
        <v>41841.762743055559</v>
      </c>
      <c r="L166" t="b">
        <v>0</v>
      </c>
      <c r="M166">
        <v>7</v>
      </c>
      <c r="N166" t="b">
        <v>0</v>
      </c>
      <c r="O166" s="13">
        <f t="shared" si="7"/>
        <v>5.3333333333333332E-3</v>
      </c>
      <c r="P166" t="s">
        <v>8264</v>
      </c>
      <c r="Q166" t="s">
        <v>8268</v>
      </c>
      <c r="R166" t="str">
        <f t="shared" si="8"/>
        <v>July</v>
      </c>
    </row>
    <row r="167" spans="1:18" ht="30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s="11">
        <f t="shared" si="6"/>
        <v>42351.658842592587</v>
      </c>
      <c r="L167" t="b">
        <v>0</v>
      </c>
      <c r="M167">
        <v>0</v>
      </c>
      <c r="N167" t="b">
        <v>0</v>
      </c>
      <c r="O167" s="13">
        <f t="shared" si="7"/>
        <v>0</v>
      </c>
      <c r="P167" t="s">
        <v>8264</v>
      </c>
      <c r="Q167" t="s">
        <v>8268</v>
      </c>
      <c r="R167" t="str">
        <f t="shared" si="8"/>
        <v>December</v>
      </c>
    </row>
    <row r="168" spans="1:18" ht="45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s="11">
        <f t="shared" si="6"/>
        <v>42721.075949074075</v>
      </c>
      <c r="L168" t="b">
        <v>0</v>
      </c>
      <c r="M168">
        <v>1</v>
      </c>
      <c r="N168" t="b">
        <v>0</v>
      </c>
      <c r="O168" s="13">
        <f t="shared" si="7"/>
        <v>0.6</v>
      </c>
      <c r="P168" t="s">
        <v>8264</v>
      </c>
      <c r="Q168" t="s">
        <v>8268</v>
      </c>
      <c r="R168" t="str">
        <f t="shared" si="8"/>
        <v>December</v>
      </c>
    </row>
    <row r="169" spans="1:18" ht="45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s="11">
        <f t="shared" si="6"/>
        <v>42160.927488425921</v>
      </c>
      <c r="L169" t="b">
        <v>0</v>
      </c>
      <c r="M169">
        <v>2</v>
      </c>
      <c r="N169" t="b">
        <v>0</v>
      </c>
      <c r="O169" s="13">
        <f t="shared" si="7"/>
        <v>1E-4</v>
      </c>
      <c r="P169" t="s">
        <v>8264</v>
      </c>
      <c r="Q169" t="s">
        <v>8268</v>
      </c>
      <c r="R169" t="str">
        <f t="shared" si="8"/>
        <v>June</v>
      </c>
    </row>
    <row r="170" spans="1:18" ht="45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s="11">
        <f t="shared" si="6"/>
        <v>42052.83530092593</v>
      </c>
      <c r="L170" t="b">
        <v>0</v>
      </c>
      <c r="M170">
        <v>3</v>
      </c>
      <c r="N170" t="b">
        <v>0</v>
      </c>
      <c r="O170" s="13">
        <f t="shared" si="7"/>
        <v>4.0625000000000001E-2</v>
      </c>
      <c r="P170" t="s">
        <v>8264</v>
      </c>
      <c r="Q170" t="s">
        <v>8268</v>
      </c>
      <c r="R170" t="str">
        <f t="shared" si="8"/>
        <v>February</v>
      </c>
    </row>
    <row r="171" spans="1:18" ht="45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s="11">
        <f t="shared" si="6"/>
        <v>41900.505312499998</v>
      </c>
      <c r="L171" t="b">
        <v>0</v>
      </c>
      <c r="M171">
        <v>10</v>
      </c>
      <c r="N171" t="b">
        <v>0</v>
      </c>
      <c r="O171" s="13">
        <f t="shared" si="7"/>
        <v>0.224</v>
      </c>
      <c r="P171" t="s">
        <v>8264</v>
      </c>
      <c r="Q171" t="s">
        <v>8268</v>
      </c>
      <c r="R171" t="str">
        <f t="shared" si="8"/>
        <v>September</v>
      </c>
    </row>
    <row r="172" spans="1:18" ht="45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s="11">
        <f t="shared" si="6"/>
        <v>42216.977812500001</v>
      </c>
      <c r="L172" t="b">
        <v>0</v>
      </c>
      <c r="M172">
        <v>10</v>
      </c>
      <c r="N172" t="b">
        <v>0</v>
      </c>
      <c r="O172" s="13">
        <f t="shared" si="7"/>
        <v>3.2500000000000001E-2</v>
      </c>
      <c r="P172" t="s">
        <v>8264</v>
      </c>
      <c r="Q172" t="s">
        <v>8268</v>
      </c>
      <c r="R172" t="str">
        <f t="shared" si="8"/>
        <v>July</v>
      </c>
    </row>
    <row r="173" spans="1:18" ht="45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s="11">
        <f t="shared" si="6"/>
        <v>42534.180717592593</v>
      </c>
      <c r="L173" t="b">
        <v>0</v>
      </c>
      <c r="M173">
        <v>1</v>
      </c>
      <c r="N173" t="b">
        <v>0</v>
      </c>
      <c r="O173" s="13">
        <f t="shared" si="7"/>
        <v>2.0000000000000002E-5</v>
      </c>
      <c r="P173" t="s">
        <v>8264</v>
      </c>
      <c r="Q173" t="s">
        <v>8268</v>
      </c>
      <c r="R173" t="str">
        <f t="shared" si="8"/>
        <v>June</v>
      </c>
    </row>
    <row r="174" spans="1:18" ht="45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s="11">
        <f t="shared" si="6"/>
        <v>42047.394942129627</v>
      </c>
      <c r="L174" t="b">
        <v>0</v>
      </c>
      <c r="M174">
        <v>0</v>
      </c>
      <c r="N174" t="b">
        <v>0</v>
      </c>
      <c r="O174" s="13">
        <f t="shared" si="7"/>
        <v>0</v>
      </c>
      <c r="P174" t="s">
        <v>8264</v>
      </c>
      <c r="Q174" t="s">
        <v>8268</v>
      </c>
      <c r="R174" t="str">
        <f t="shared" si="8"/>
        <v>February</v>
      </c>
    </row>
    <row r="175" spans="1:18" ht="45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s="11">
        <f t="shared" si="6"/>
        <v>42033.573009259257</v>
      </c>
      <c r="L175" t="b">
        <v>0</v>
      </c>
      <c r="M175">
        <v>0</v>
      </c>
      <c r="N175" t="b">
        <v>0</v>
      </c>
      <c r="O175" s="13">
        <f t="shared" si="7"/>
        <v>0</v>
      </c>
      <c r="P175" t="s">
        <v>8264</v>
      </c>
      <c r="Q175" t="s">
        <v>8268</v>
      </c>
      <c r="R175" t="str">
        <f t="shared" si="8"/>
        <v>January</v>
      </c>
    </row>
    <row r="176" spans="1:18" ht="45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s="11">
        <f t="shared" si="6"/>
        <v>42072.758981481486</v>
      </c>
      <c r="L176" t="b">
        <v>0</v>
      </c>
      <c r="M176">
        <v>0</v>
      </c>
      <c r="N176" t="b">
        <v>0</v>
      </c>
      <c r="O176" s="13">
        <f t="shared" si="7"/>
        <v>0</v>
      </c>
      <c r="P176" t="s">
        <v>8264</v>
      </c>
      <c r="Q176" t="s">
        <v>8268</v>
      </c>
      <c r="R176" t="str">
        <f t="shared" si="8"/>
        <v>March</v>
      </c>
    </row>
    <row r="177" spans="1:18" ht="45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s="11">
        <f t="shared" si="6"/>
        <v>41855.777905092589</v>
      </c>
      <c r="L177" t="b">
        <v>0</v>
      </c>
      <c r="M177">
        <v>26</v>
      </c>
      <c r="N177" t="b">
        <v>0</v>
      </c>
      <c r="O177" s="13">
        <f t="shared" si="7"/>
        <v>6.4850000000000005E-2</v>
      </c>
      <c r="P177" t="s">
        <v>8264</v>
      </c>
      <c r="Q177" t="s">
        <v>8268</v>
      </c>
      <c r="R177" t="str">
        <f t="shared" si="8"/>
        <v>August</v>
      </c>
    </row>
    <row r="178" spans="1:18" ht="45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s="11">
        <f t="shared" si="6"/>
        <v>42191.824062500003</v>
      </c>
      <c r="L178" t="b">
        <v>0</v>
      </c>
      <c r="M178">
        <v>0</v>
      </c>
      <c r="N178" t="b">
        <v>0</v>
      </c>
      <c r="O178" s="13">
        <f t="shared" si="7"/>
        <v>0</v>
      </c>
      <c r="P178" t="s">
        <v>8264</v>
      </c>
      <c r="Q178" t="s">
        <v>8268</v>
      </c>
      <c r="R178" t="str">
        <f t="shared" si="8"/>
        <v>July</v>
      </c>
    </row>
    <row r="179" spans="1:18" ht="30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s="11">
        <f t="shared" si="6"/>
        <v>42070.047754629632</v>
      </c>
      <c r="L179" t="b">
        <v>0</v>
      </c>
      <c r="M179">
        <v>7</v>
      </c>
      <c r="N179" t="b">
        <v>0</v>
      </c>
      <c r="O179" s="13">
        <f t="shared" si="7"/>
        <v>0.4</v>
      </c>
      <c r="P179" t="s">
        <v>8264</v>
      </c>
      <c r="Q179" t="s">
        <v>8268</v>
      </c>
      <c r="R179" t="str">
        <f t="shared" si="8"/>
        <v>March</v>
      </c>
    </row>
    <row r="180" spans="1:18" ht="30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s="11">
        <f t="shared" si="6"/>
        <v>42304.955381944441</v>
      </c>
      <c r="L180" t="b">
        <v>0</v>
      </c>
      <c r="M180">
        <v>0</v>
      </c>
      <c r="N180" t="b">
        <v>0</v>
      </c>
      <c r="O180" s="13">
        <f t="shared" si="7"/>
        <v>0</v>
      </c>
      <c r="P180" t="s">
        <v>8264</v>
      </c>
      <c r="Q180" t="s">
        <v>8268</v>
      </c>
      <c r="R180" t="str">
        <f t="shared" si="8"/>
        <v>October</v>
      </c>
    </row>
    <row r="181" spans="1:18" ht="30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s="11">
        <f t="shared" si="6"/>
        <v>42403.080497685187</v>
      </c>
      <c r="L181" t="b">
        <v>0</v>
      </c>
      <c r="M181">
        <v>2</v>
      </c>
      <c r="N181" t="b">
        <v>0</v>
      </c>
      <c r="O181" s="13">
        <f t="shared" si="7"/>
        <v>0.2</v>
      </c>
      <c r="P181" t="s">
        <v>8264</v>
      </c>
      <c r="Q181" t="s">
        <v>8268</v>
      </c>
      <c r="R181" t="str">
        <f t="shared" si="8"/>
        <v>February</v>
      </c>
    </row>
    <row r="182" spans="1:18" ht="45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s="11">
        <f t="shared" si="6"/>
        <v>42067.991238425922</v>
      </c>
      <c r="L182" t="b">
        <v>0</v>
      </c>
      <c r="M182">
        <v>13</v>
      </c>
      <c r="N182" t="b">
        <v>0</v>
      </c>
      <c r="O182" s="13">
        <f t="shared" si="7"/>
        <v>0.33416666666666667</v>
      </c>
      <c r="P182" t="s">
        <v>8264</v>
      </c>
      <c r="Q182" t="s">
        <v>8268</v>
      </c>
      <c r="R182" t="str">
        <f t="shared" si="8"/>
        <v>March</v>
      </c>
    </row>
    <row r="183" spans="1:18" ht="45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s="11">
        <f t="shared" si="6"/>
        <v>42147.741840277777</v>
      </c>
      <c r="L183" t="b">
        <v>0</v>
      </c>
      <c r="M183">
        <v>4</v>
      </c>
      <c r="N183" t="b">
        <v>0</v>
      </c>
      <c r="O183" s="13">
        <f t="shared" si="7"/>
        <v>0.21092608822670172</v>
      </c>
      <c r="P183" t="s">
        <v>8264</v>
      </c>
      <c r="Q183" t="s">
        <v>8268</v>
      </c>
      <c r="R183" t="str">
        <f t="shared" si="8"/>
        <v>May</v>
      </c>
    </row>
    <row r="184" spans="1:18" ht="45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s="11">
        <f t="shared" si="6"/>
        <v>42712.011944444443</v>
      </c>
      <c r="L184" t="b">
        <v>0</v>
      </c>
      <c r="M184">
        <v>0</v>
      </c>
      <c r="N184" t="b">
        <v>0</v>
      </c>
      <c r="O184" s="13">
        <f t="shared" si="7"/>
        <v>0</v>
      </c>
      <c r="P184" t="s">
        <v>8264</v>
      </c>
      <c r="Q184" t="s">
        <v>8268</v>
      </c>
      <c r="R184" t="str">
        <f t="shared" si="8"/>
        <v>December</v>
      </c>
    </row>
    <row r="185" spans="1:18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s="11">
        <f t="shared" si="6"/>
        <v>41939.810300925928</v>
      </c>
      <c r="L185" t="b">
        <v>0</v>
      </c>
      <c r="M185">
        <v>12</v>
      </c>
      <c r="N185" t="b">
        <v>0</v>
      </c>
      <c r="O185" s="13">
        <f t="shared" si="7"/>
        <v>0.35855999999999999</v>
      </c>
      <c r="P185" t="s">
        <v>8264</v>
      </c>
      <c r="Q185" t="s">
        <v>8268</v>
      </c>
      <c r="R185" t="str">
        <f t="shared" si="8"/>
        <v>October</v>
      </c>
    </row>
    <row r="186" spans="1:18" ht="45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s="11">
        <f t="shared" si="6"/>
        <v>41825.791226851856</v>
      </c>
      <c r="L186" t="b">
        <v>0</v>
      </c>
      <c r="M186">
        <v>2</v>
      </c>
      <c r="N186" t="b">
        <v>0</v>
      </c>
      <c r="O186" s="13">
        <f t="shared" si="7"/>
        <v>3.4000000000000002E-2</v>
      </c>
      <c r="P186" t="s">
        <v>8264</v>
      </c>
      <c r="Q186" t="s">
        <v>8268</v>
      </c>
      <c r="R186" t="str">
        <f t="shared" si="8"/>
        <v>July</v>
      </c>
    </row>
    <row r="187" spans="1:18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s="11">
        <f t="shared" si="6"/>
        <v>42570.91133101852</v>
      </c>
      <c r="L187" t="b">
        <v>0</v>
      </c>
      <c r="M187">
        <v>10</v>
      </c>
      <c r="N187" t="b">
        <v>0</v>
      </c>
      <c r="O187" s="13">
        <f t="shared" si="7"/>
        <v>5.5E-2</v>
      </c>
      <c r="P187" t="s">
        <v>8264</v>
      </c>
      <c r="Q187" t="s">
        <v>8268</v>
      </c>
      <c r="R187" t="str">
        <f t="shared" si="8"/>
        <v>July</v>
      </c>
    </row>
    <row r="188" spans="1:18" ht="45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s="11">
        <f t="shared" si="6"/>
        <v>42767.812893518523</v>
      </c>
      <c r="L188" t="b">
        <v>0</v>
      </c>
      <c r="M188">
        <v>0</v>
      </c>
      <c r="N188" t="b">
        <v>0</v>
      </c>
      <c r="O188" s="13">
        <f t="shared" si="7"/>
        <v>0</v>
      </c>
      <c r="P188" t="s">
        <v>8264</v>
      </c>
      <c r="Q188" t="s">
        <v>8268</v>
      </c>
      <c r="R188" t="str">
        <f t="shared" si="8"/>
        <v>February</v>
      </c>
    </row>
    <row r="189" spans="1:18" ht="30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s="11">
        <f t="shared" si="6"/>
        <v>42182.234456018516</v>
      </c>
      <c r="L189" t="b">
        <v>0</v>
      </c>
      <c r="M189">
        <v>5</v>
      </c>
      <c r="N189" t="b">
        <v>0</v>
      </c>
      <c r="O189" s="13">
        <f t="shared" si="7"/>
        <v>0.16</v>
      </c>
      <c r="P189" t="s">
        <v>8264</v>
      </c>
      <c r="Q189" t="s">
        <v>8268</v>
      </c>
      <c r="R189" t="str">
        <f t="shared" si="8"/>
        <v>June</v>
      </c>
    </row>
    <row r="190" spans="1:18" ht="45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s="11">
        <f t="shared" si="6"/>
        <v>41857.18304398148</v>
      </c>
      <c r="L190" t="b">
        <v>0</v>
      </c>
      <c r="M190">
        <v>0</v>
      </c>
      <c r="N190" t="b">
        <v>0</v>
      </c>
      <c r="O190" s="13">
        <f t="shared" si="7"/>
        <v>0</v>
      </c>
      <c r="P190" t="s">
        <v>8264</v>
      </c>
      <c r="Q190" t="s">
        <v>8268</v>
      </c>
      <c r="R190" t="str">
        <f t="shared" si="8"/>
        <v>August</v>
      </c>
    </row>
    <row r="191" spans="1:18" ht="45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s="11">
        <f t="shared" si="6"/>
        <v>42556.690706018519</v>
      </c>
      <c r="L191" t="b">
        <v>0</v>
      </c>
      <c r="M191">
        <v>5</v>
      </c>
      <c r="N191" t="b">
        <v>0</v>
      </c>
      <c r="O191" s="13">
        <f t="shared" si="7"/>
        <v>6.8999999999999997E-4</v>
      </c>
      <c r="P191" t="s">
        <v>8264</v>
      </c>
      <c r="Q191" t="s">
        <v>8268</v>
      </c>
      <c r="R191" t="str">
        <f t="shared" si="8"/>
        <v>July</v>
      </c>
    </row>
    <row r="192" spans="1:18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s="11">
        <f t="shared" si="6"/>
        <v>42527.650995370372</v>
      </c>
      <c r="L192" t="b">
        <v>0</v>
      </c>
      <c r="M192">
        <v>1</v>
      </c>
      <c r="N192" t="b">
        <v>0</v>
      </c>
      <c r="O192" s="13">
        <f t="shared" si="7"/>
        <v>4.1666666666666666E-3</v>
      </c>
      <c r="P192" t="s">
        <v>8264</v>
      </c>
      <c r="Q192" t="s">
        <v>8268</v>
      </c>
      <c r="R192" t="str">
        <f t="shared" si="8"/>
        <v>June</v>
      </c>
    </row>
    <row r="193" spans="1:18" ht="45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s="11">
        <f t="shared" si="6"/>
        <v>42239.441412037035</v>
      </c>
      <c r="L193" t="b">
        <v>0</v>
      </c>
      <c r="M193">
        <v>3</v>
      </c>
      <c r="N193" t="b">
        <v>0</v>
      </c>
      <c r="O193" s="13">
        <f t="shared" si="7"/>
        <v>0.05</v>
      </c>
      <c r="P193" t="s">
        <v>8264</v>
      </c>
      <c r="Q193" t="s">
        <v>8268</v>
      </c>
      <c r="R193" t="str">
        <f t="shared" si="8"/>
        <v>August</v>
      </c>
    </row>
    <row r="194" spans="1:18" ht="45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s="11">
        <f t="shared" si="6"/>
        <v>41899.792037037041</v>
      </c>
      <c r="L194" t="b">
        <v>0</v>
      </c>
      <c r="M194">
        <v>3</v>
      </c>
      <c r="N194" t="b">
        <v>0</v>
      </c>
      <c r="O194" s="13">
        <f t="shared" si="7"/>
        <v>1.7E-5</v>
      </c>
      <c r="P194" t="s">
        <v>8264</v>
      </c>
      <c r="Q194" t="s">
        <v>8268</v>
      </c>
      <c r="R194" t="str">
        <f t="shared" si="8"/>
        <v>September</v>
      </c>
    </row>
    <row r="195" spans="1:18" ht="45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s="11">
        <f t="shared" ref="K195:K258" si="9">(J195/86400)+DATE(1970,1,1)</f>
        <v>41911.934791666667</v>
      </c>
      <c r="L195" t="b">
        <v>0</v>
      </c>
      <c r="M195">
        <v>0</v>
      </c>
      <c r="N195" t="b">
        <v>0</v>
      </c>
      <c r="O195" s="13">
        <f t="shared" ref="O195:O258" si="10">E195/D195</f>
        <v>0</v>
      </c>
      <c r="P195" t="s">
        <v>8264</v>
      </c>
      <c r="Q195" t="s">
        <v>8268</v>
      </c>
      <c r="R195" t="str">
        <f t="shared" ref="R195:R258" si="11">TEXT(K195,"mmmm")</f>
        <v>September</v>
      </c>
    </row>
    <row r="196" spans="1:18" ht="45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s="11">
        <f t="shared" si="9"/>
        <v>42375.996886574074</v>
      </c>
      <c r="L196" t="b">
        <v>0</v>
      </c>
      <c r="M196">
        <v>3</v>
      </c>
      <c r="N196" t="b">
        <v>0</v>
      </c>
      <c r="O196" s="13">
        <f t="shared" si="10"/>
        <v>1.1999999999999999E-3</v>
      </c>
      <c r="P196" t="s">
        <v>8264</v>
      </c>
      <c r="Q196" t="s">
        <v>8268</v>
      </c>
      <c r="R196" t="str">
        <f t="shared" si="11"/>
        <v>January</v>
      </c>
    </row>
    <row r="197" spans="1:18" ht="45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s="11">
        <f t="shared" si="9"/>
        <v>42135.67050925926</v>
      </c>
      <c r="L197" t="b">
        <v>0</v>
      </c>
      <c r="M197">
        <v>0</v>
      </c>
      <c r="N197" t="b">
        <v>0</v>
      </c>
      <c r="O197" s="13">
        <f t="shared" si="10"/>
        <v>0</v>
      </c>
      <c r="P197" t="s">
        <v>8264</v>
      </c>
      <c r="Q197" t="s">
        <v>8268</v>
      </c>
      <c r="R197" t="str">
        <f t="shared" si="11"/>
        <v>May</v>
      </c>
    </row>
    <row r="198" spans="1:18" ht="45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s="11">
        <f t="shared" si="9"/>
        <v>42259.542800925927</v>
      </c>
      <c r="L198" t="b">
        <v>0</v>
      </c>
      <c r="M198">
        <v>19</v>
      </c>
      <c r="N198" t="b">
        <v>0</v>
      </c>
      <c r="O198" s="13">
        <f t="shared" si="10"/>
        <v>0.41857142857142859</v>
      </c>
      <c r="P198" t="s">
        <v>8264</v>
      </c>
      <c r="Q198" t="s">
        <v>8268</v>
      </c>
      <c r="R198" t="str">
        <f t="shared" si="11"/>
        <v>September</v>
      </c>
    </row>
    <row r="199" spans="1:18" ht="45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s="11">
        <f t="shared" si="9"/>
        <v>42741.848379629635</v>
      </c>
      <c r="L199" t="b">
        <v>0</v>
      </c>
      <c r="M199">
        <v>8</v>
      </c>
      <c r="N199" t="b">
        <v>0</v>
      </c>
      <c r="O199" s="13">
        <f t="shared" si="10"/>
        <v>0.1048</v>
      </c>
      <c r="P199" t="s">
        <v>8264</v>
      </c>
      <c r="Q199" t="s">
        <v>8268</v>
      </c>
      <c r="R199" t="str">
        <f t="shared" si="11"/>
        <v>January</v>
      </c>
    </row>
    <row r="200" spans="1:18" ht="45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s="11">
        <f t="shared" si="9"/>
        <v>41887.383356481485</v>
      </c>
      <c r="L200" t="b">
        <v>0</v>
      </c>
      <c r="M200">
        <v>6</v>
      </c>
      <c r="N200" t="b">
        <v>0</v>
      </c>
      <c r="O200" s="13">
        <f t="shared" si="10"/>
        <v>1.116E-2</v>
      </c>
      <c r="P200" t="s">
        <v>8264</v>
      </c>
      <c r="Q200" t="s">
        <v>8268</v>
      </c>
      <c r="R200" t="str">
        <f t="shared" si="11"/>
        <v>September</v>
      </c>
    </row>
    <row r="201" spans="1:18" ht="45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s="11">
        <f t="shared" si="9"/>
        <v>42584.123865740738</v>
      </c>
      <c r="L201" t="b">
        <v>0</v>
      </c>
      <c r="M201">
        <v>0</v>
      </c>
      <c r="N201" t="b">
        <v>0</v>
      </c>
      <c r="O201" s="13">
        <f t="shared" si="10"/>
        <v>0</v>
      </c>
      <c r="P201" t="s">
        <v>8264</v>
      </c>
      <c r="Q201" t="s">
        <v>8268</v>
      </c>
      <c r="R201" t="str">
        <f t="shared" si="11"/>
        <v>August</v>
      </c>
    </row>
    <row r="202" spans="1:18" ht="30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s="11">
        <f t="shared" si="9"/>
        <v>41867.083368055552</v>
      </c>
      <c r="L202" t="b">
        <v>0</v>
      </c>
      <c r="M202">
        <v>18</v>
      </c>
      <c r="N202" t="b">
        <v>0</v>
      </c>
      <c r="O202" s="13">
        <f t="shared" si="10"/>
        <v>0.26192500000000002</v>
      </c>
      <c r="P202" t="s">
        <v>8264</v>
      </c>
      <c r="Q202" t="s">
        <v>8268</v>
      </c>
      <c r="R202" t="str">
        <f t="shared" si="11"/>
        <v>August</v>
      </c>
    </row>
    <row r="203" spans="1:18" ht="45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s="11">
        <f t="shared" si="9"/>
        <v>42023.818622685183</v>
      </c>
      <c r="L203" t="b">
        <v>0</v>
      </c>
      <c r="M203">
        <v>7</v>
      </c>
      <c r="N203" t="b">
        <v>0</v>
      </c>
      <c r="O203" s="13">
        <f t="shared" si="10"/>
        <v>0.58461538461538465</v>
      </c>
      <c r="P203" t="s">
        <v>8264</v>
      </c>
      <c r="Q203" t="s">
        <v>8268</v>
      </c>
      <c r="R203" t="str">
        <f t="shared" si="11"/>
        <v>January</v>
      </c>
    </row>
    <row r="204" spans="1:18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s="11">
        <f t="shared" si="9"/>
        <v>42255.927824074075</v>
      </c>
      <c r="L204" t="b">
        <v>0</v>
      </c>
      <c r="M204">
        <v>0</v>
      </c>
      <c r="N204" t="b">
        <v>0</v>
      </c>
      <c r="O204" s="13">
        <f t="shared" si="10"/>
        <v>0</v>
      </c>
      <c r="P204" t="s">
        <v>8264</v>
      </c>
      <c r="Q204" t="s">
        <v>8268</v>
      </c>
      <c r="R204" t="str">
        <f t="shared" si="11"/>
        <v>September</v>
      </c>
    </row>
    <row r="205" spans="1:18" ht="45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s="11">
        <f t="shared" si="9"/>
        <v>41973.847962962958</v>
      </c>
      <c r="L205" t="b">
        <v>0</v>
      </c>
      <c r="M205">
        <v>8</v>
      </c>
      <c r="N205" t="b">
        <v>0</v>
      </c>
      <c r="O205" s="13">
        <f t="shared" si="10"/>
        <v>0.2984</v>
      </c>
      <c r="P205" t="s">
        <v>8264</v>
      </c>
      <c r="Q205" t="s">
        <v>8268</v>
      </c>
      <c r="R205" t="str">
        <f t="shared" si="11"/>
        <v>November</v>
      </c>
    </row>
    <row r="206" spans="1:18" ht="45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s="11">
        <f t="shared" si="9"/>
        <v>42556.583368055552</v>
      </c>
      <c r="L206" t="b">
        <v>0</v>
      </c>
      <c r="M206">
        <v>1293</v>
      </c>
      <c r="N206" t="b">
        <v>0</v>
      </c>
      <c r="O206" s="13">
        <f t="shared" si="10"/>
        <v>0.50721666666666665</v>
      </c>
      <c r="P206" t="s">
        <v>8264</v>
      </c>
      <c r="Q206" t="s">
        <v>8268</v>
      </c>
      <c r="R206" t="str">
        <f t="shared" si="11"/>
        <v>July</v>
      </c>
    </row>
    <row r="207" spans="1:18" ht="45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s="11">
        <f t="shared" si="9"/>
        <v>42248.632199074069</v>
      </c>
      <c r="L207" t="b">
        <v>0</v>
      </c>
      <c r="M207">
        <v>17</v>
      </c>
      <c r="N207" t="b">
        <v>0</v>
      </c>
      <c r="O207" s="13">
        <f t="shared" si="10"/>
        <v>0.16250000000000001</v>
      </c>
      <c r="P207" t="s">
        <v>8264</v>
      </c>
      <c r="Q207" t="s">
        <v>8268</v>
      </c>
      <c r="R207" t="str">
        <f t="shared" si="11"/>
        <v>September</v>
      </c>
    </row>
    <row r="208" spans="1:18" ht="45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s="11">
        <f t="shared" si="9"/>
        <v>42567.004432870366</v>
      </c>
      <c r="L208" t="b">
        <v>0</v>
      </c>
      <c r="M208">
        <v>0</v>
      </c>
      <c r="N208" t="b">
        <v>0</v>
      </c>
      <c r="O208" s="13">
        <f t="shared" si="10"/>
        <v>0</v>
      </c>
      <c r="P208" t="s">
        <v>8264</v>
      </c>
      <c r="Q208" t="s">
        <v>8268</v>
      </c>
      <c r="R208" t="str">
        <f t="shared" si="11"/>
        <v>July</v>
      </c>
    </row>
    <row r="209" spans="1:18" ht="45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s="11">
        <f t="shared" si="9"/>
        <v>41978.197199074071</v>
      </c>
      <c r="L209" t="b">
        <v>0</v>
      </c>
      <c r="M209">
        <v>13</v>
      </c>
      <c r="N209" t="b">
        <v>0</v>
      </c>
      <c r="O209" s="13">
        <f t="shared" si="10"/>
        <v>0.15214285714285714</v>
      </c>
      <c r="P209" t="s">
        <v>8264</v>
      </c>
      <c r="Q209" t="s">
        <v>8268</v>
      </c>
      <c r="R209" t="str">
        <f t="shared" si="11"/>
        <v>December</v>
      </c>
    </row>
    <row r="210" spans="1:18" ht="45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s="11">
        <f t="shared" si="9"/>
        <v>41959.369988425926</v>
      </c>
      <c r="L210" t="b">
        <v>0</v>
      </c>
      <c r="M210">
        <v>0</v>
      </c>
      <c r="N210" t="b">
        <v>0</v>
      </c>
      <c r="O210" s="13">
        <f t="shared" si="10"/>
        <v>0</v>
      </c>
      <c r="P210" t="s">
        <v>8264</v>
      </c>
      <c r="Q210" t="s">
        <v>8268</v>
      </c>
      <c r="R210" t="str">
        <f t="shared" si="11"/>
        <v>November</v>
      </c>
    </row>
    <row r="211" spans="1:18" ht="45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s="11">
        <f t="shared" si="9"/>
        <v>42165.922858796301</v>
      </c>
      <c r="L211" t="b">
        <v>0</v>
      </c>
      <c r="M211">
        <v>0</v>
      </c>
      <c r="N211" t="b">
        <v>0</v>
      </c>
      <c r="O211" s="13">
        <f t="shared" si="10"/>
        <v>0</v>
      </c>
      <c r="P211" t="s">
        <v>8264</v>
      </c>
      <c r="Q211" t="s">
        <v>8268</v>
      </c>
      <c r="R211" t="str">
        <f t="shared" si="11"/>
        <v>June</v>
      </c>
    </row>
    <row r="212" spans="1:18" ht="45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s="11">
        <f t="shared" si="9"/>
        <v>42249.064722222218</v>
      </c>
      <c r="L212" t="b">
        <v>0</v>
      </c>
      <c r="M212">
        <v>33</v>
      </c>
      <c r="N212" t="b">
        <v>0</v>
      </c>
      <c r="O212" s="13">
        <f t="shared" si="10"/>
        <v>0.2525</v>
      </c>
      <c r="P212" t="s">
        <v>8264</v>
      </c>
      <c r="Q212" t="s">
        <v>8268</v>
      </c>
      <c r="R212" t="str">
        <f t="shared" si="11"/>
        <v>September</v>
      </c>
    </row>
    <row r="213" spans="1:18" ht="45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s="11">
        <f t="shared" si="9"/>
        <v>42236.159918981481</v>
      </c>
      <c r="L213" t="b">
        <v>0</v>
      </c>
      <c r="M213">
        <v>12</v>
      </c>
      <c r="N213" t="b">
        <v>0</v>
      </c>
      <c r="O213" s="13">
        <f t="shared" si="10"/>
        <v>0.44600000000000001</v>
      </c>
      <c r="P213" t="s">
        <v>8264</v>
      </c>
      <c r="Q213" t="s">
        <v>8268</v>
      </c>
      <c r="R213" t="str">
        <f t="shared" si="11"/>
        <v>August</v>
      </c>
    </row>
    <row r="214" spans="1:18" ht="30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s="11">
        <f t="shared" si="9"/>
        <v>42416.881018518514</v>
      </c>
      <c r="L214" t="b">
        <v>0</v>
      </c>
      <c r="M214">
        <v>1</v>
      </c>
      <c r="N214" t="b">
        <v>0</v>
      </c>
      <c r="O214" s="13">
        <f t="shared" si="10"/>
        <v>1.5873015873015873E-4</v>
      </c>
      <c r="P214" t="s">
        <v>8264</v>
      </c>
      <c r="Q214" t="s">
        <v>8268</v>
      </c>
      <c r="R214" t="str">
        <f t="shared" si="11"/>
        <v>February</v>
      </c>
    </row>
    <row r="215" spans="1:18" ht="30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s="11">
        <f t="shared" si="9"/>
        <v>42202.594293981485</v>
      </c>
      <c r="L215" t="b">
        <v>0</v>
      </c>
      <c r="M215">
        <v>1</v>
      </c>
      <c r="N215" t="b">
        <v>0</v>
      </c>
      <c r="O215" s="13">
        <f t="shared" si="10"/>
        <v>4.0000000000000002E-4</v>
      </c>
      <c r="P215" t="s">
        <v>8264</v>
      </c>
      <c r="Q215" t="s">
        <v>8268</v>
      </c>
      <c r="R215" t="str">
        <f t="shared" si="11"/>
        <v>July</v>
      </c>
    </row>
    <row r="216" spans="1:18" ht="45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s="11">
        <f t="shared" si="9"/>
        <v>42009.64061342593</v>
      </c>
      <c r="L216" t="b">
        <v>0</v>
      </c>
      <c r="M216">
        <v>1</v>
      </c>
      <c r="N216" t="b">
        <v>0</v>
      </c>
      <c r="O216" s="13">
        <f t="shared" si="10"/>
        <v>8.0000000000000007E-5</v>
      </c>
      <c r="P216" t="s">
        <v>8264</v>
      </c>
      <c r="Q216" t="s">
        <v>8268</v>
      </c>
      <c r="R216" t="str">
        <f t="shared" si="11"/>
        <v>January</v>
      </c>
    </row>
    <row r="217" spans="1:18" ht="45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s="11">
        <f t="shared" si="9"/>
        <v>42375.230115740742</v>
      </c>
      <c r="L217" t="b">
        <v>0</v>
      </c>
      <c r="M217">
        <v>1</v>
      </c>
      <c r="N217" t="b">
        <v>0</v>
      </c>
      <c r="O217" s="13">
        <f t="shared" si="10"/>
        <v>2.2727272727272726E-3</v>
      </c>
      <c r="P217" t="s">
        <v>8264</v>
      </c>
      <c r="Q217" t="s">
        <v>8268</v>
      </c>
      <c r="R217" t="str">
        <f t="shared" si="11"/>
        <v>January</v>
      </c>
    </row>
    <row r="218" spans="1:18" ht="45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s="11">
        <f t="shared" si="9"/>
        <v>42066.958761574075</v>
      </c>
      <c r="L218" t="b">
        <v>0</v>
      </c>
      <c r="M218">
        <v>84</v>
      </c>
      <c r="N218" t="b">
        <v>0</v>
      </c>
      <c r="O218" s="13">
        <f t="shared" si="10"/>
        <v>0.55698440000000005</v>
      </c>
      <c r="P218" t="s">
        <v>8264</v>
      </c>
      <c r="Q218" t="s">
        <v>8268</v>
      </c>
      <c r="R218" t="str">
        <f t="shared" si="11"/>
        <v>March</v>
      </c>
    </row>
    <row r="219" spans="1:18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s="11">
        <f t="shared" si="9"/>
        <v>41970.64061342593</v>
      </c>
      <c r="L219" t="b">
        <v>0</v>
      </c>
      <c r="M219">
        <v>38</v>
      </c>
      <c r="N219" t="b">
        <v>0</v>
      </c>
      <c r="O219" s="13">
        <f t="shared" si="10"/>
        <v>0.11942999999999999</v>
      </c>
      <c r="P219" t="s">
        <v>8264</v>
      </c>
      <c r="Q219" t="s">
        <v>8268</v>
      </c>
      <c r="R219" t="str">
        <f t="shared" si="11"/>
        <v>November</v>
      </c>
    </row>
    <row r="220" spans="1:18" ht="45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s="11">
        <f t="shared" si="9"/>
        <v>42079.628344907411</v>
      </c>
      <c r="L220" t="b">
        <v>0</v>
      </c>
      <c r="M220">
        <v>1</v>
      </c>
      <c r="N220" t="b">
        <v>0</v>
      </c>
      <c r="O220" s="13">
        <f t="shared" si="10"/>
        <v>0.02</v>
      </c>
      <c r="P220" t="s">
        <v>8264</v>
      </c>
      <c r="Q220" t="s">
        <v>8268</v>
      </c>
      <c r="R220" t="str">
        <f t="shared" si="11"/>
        <v>March</v>
      </c>
    </row>
    <row r="221" spans="1:18" ht="30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s="11">
        <f t="shared" si="9"/>
        <v>42429.326678240745</v>
      </c>
      <c r="L221" t="b">
        <v>0</v>
      </c>
      <c r="M221">
        <v>76</v>
      </c>
      <c r="N221" t="b">
        <v>0</v>
      </c>
      <c r="O221" s="13">
        <f t="shared" si="10"/>
        <v>0.17630000000000001</v>
      </c>
      <c r="P221" t="s">
        <v>8264</v>
      </c>
      <c r="Q221" t="s">
        <v>8268</v>
      </c>
      <c r="R221" t="str">
        <f t="shared" si="11"/>
        <v>February</v>
      </c>
    </row>
    <row r="222" spans="1:18" ht="45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s="11">
        <f t="shared" si="9"/>
        <v>42195.643865740742</v>
      </c>
      <c r="L222" t="b">
        <v>0</v>
      </c>
      <c r="M222">
        <v>3</v>
      </c>
      <c r="N222" t="b">
        <v>0</v>
      </c>
      <c r="O222" s="13">
        <f t="shared" si="10"/>
        <v>7.1999999999999998E-3</v>
      </c>
      <c r="P222" t="s">
        <v>8264</v>
      </c>
      <c r="Q222" t="s">
        <v>8268</v>
      </c>
      <c r="R222" t="str">
        <f t="shared" si="11"/>
        <v>July</v>
      </c>
    </row>
    <row r="223" spans="1:18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s="11">
        <f t="shared" si="9"/>
        <v>42031.837546296301</v>
      </c>
      <c r="L223" t="b">
        <v>0</v>
      </c>
      <c r="M223">
        <v>0</v>
      </c>
      <c r="N223" t="b">
        <v>0</v>
      </c>
      <c r="O223" s="13">
        <f t="shared" si="10"/>
        <v>0</v>
      </c>
      <c r="P223" t="s">
        <v>8264</v>
      </c>
      <c r="Q223" t="s">
        <v>8268</v>
      </c>
      <c r="R223" t="str">
        <f t="shared" si="11"/>
        <v>January</v>
      </c>
    </row>
    <row r="224" spans="1:18" ht="45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s="11">
        <f t="shared" si="9"/>
        <v>42031.769884259258</v>
      </c>
      <c r="L224" t="b">
        <v>0</v>
      </c>
      <c r="M224">
        <v>2</v>
      </c>
      <c r="N224" t="b">
        <v>0</v>
      </c>
      <c r="O224" s="13">
        <f t="shared" si="10"/>
        <v>0.13</v>
      </c>
      <c r="P224" t="s">
        <v>8264</v>
      </c>
      <c r="Q224" t="s">
        <v>8268</v>
      </c>
      <c r="R224" t="str">
        <f t="shared" si="11"/>
        <v>January</v>
      </c>
    </row>
    <row r="225" spans="1:18" ht="45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s="11">
        <f t="shared" si="9"/>
        <v>42482.048032407409</v>
      </c>
      <c r="L225" t="b">
        <v>0</v>
      </c>
      <c r="M225">
        <v>0</v>
      </c>
      <c r="N225" t="b">
        <v>0</v>
      </c>
      <c r="O225" s="13">
        <f t="shared" si="10"/>
        <v>0</v>
      </c>
      <c r="P225" t="s">
        <v>8264</v>
      </c>
      <c r="Q225" t="s">
        <v>8268</v>
      </c>
      <c r="R225" t="str">
        <f t="shared" si="11"/>
        <v>April</v>
      </c>
    </row>
    <row r="226" spans="1:18" ht="45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s="11">
        <f t="shared" si="9"/>
        <v>42135.235254629632</v>
      </c>
      <c r="L226" t="b">
        <v>0</v>
      </c>
      <c r="M226">
        <v>0</v>
      </c>
      <c r="N226" t="b">
        <v>0</v>
      </c>
      <c r="O226" s="13">
        <f t="shared" si="10"/>
        <v>0</v>
      </c>
      <c r="P226" t="s">
        <v>8264</v>
      </c>
      <c r="Q226" t="s">
        <v>8268</v>
      </c>
      <c r="R226" t="str">
        <f t="shared" si="11"/>
        <v>May</v>
      </c>
    </row>
    <row r="227" spans="1:18" ht="45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s="11">
        <f t="shared" si="9"/>
        <v>42438.961273148147</v>
      </c>
      <c r="L227" t="b">
        <v>0</v>
      </c>
      <c r="M227">
        <v>0</v>
      </c>
      <c r="N227" t="b">
        <v>0</v>
      </c>
      <c r="O227" s="13">
        <f t="shared" si="10"/>
        <v>0</v>
      </c>
      <c r="P227" t="s">
        <v>8264</v>
      </c>
      <c r="Q227" t="s">
        <v>8268</v>
      </c>
      <c r="R227" t="str">
        <f t="shared" si="11"/>
        <v>March</v>
      </c>
    </row>
    <row r="228" spans="1:18" ht="30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s="11">
        <f t="shared" si="9"/>
        <v>42106.666018518517</v>
      </c>
      <c r="L228" t="b">
        <v>0</v>
      </c>
      <c r="M228">
        <v>2</v>
      </c>
      <c r="N228" t="b">
        <v>0</v>
      </c>
      <c r="O228" s="13">
        <f t="shared" si="10"/>
        <v>8.6206896551724137E-3</v>
      </c>
      <c r="P228" t="s">
        <v>8264</v>
      </c>
      <c r="Q228" t="s">
        <v>8268</v>
      </c>
      <c r="R228" t="str">
        <f t="shared" si="11"/>
        <v>April</v>
      </c>
    </row>
    <row r="229" spans="1:18" ht="45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s="11">
        <f t="shared" si="9"/>
        <v>42164.893993055557</v>
      </c>
      <c r="L229" t="b">
        <v>0</v>
      </c>
      <c r="M229">
        <v>0</v>
      </c>
      <c r="N229" t="b">
        <v>0</v>
      </c>
      <c r="O229" s="13">
        <f t="shared" si="10"/>
        <v>0</v>
      </c>
      <c r="P229" t="s">
        <v>8264</v>
      </c>
      <c r="Q229" t="s">
        <v>8268</v>
      </c>
      <c r="R229" t="str">
        <f t="shared" si="11"/>
        <v>June</v>
      </c>
    </row>
    <row r="230" spans="1:18" ht="30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s="11">
        <f t="shared" si="9"/>
        <v>42096.686400462961</v>
      </c>
      <c r="L230" t="b">
        <v>0</v>
      </c>
      <c r="M230">
        <v>0</v>
      </c>
      <c r="N230" t="b">
        <v>0</v>
      </c>
      <c r="O230" s="13">
        <f t="shared" si="10"/>
        <v>0</v>
      </c>
      <c r="P230" t="s">
        <v>8264</v>
      </c>
      <c r="Q230" t="s">
        <v>8268</v>
      </c>
      <c r="R230" t="str">
        <f t="shared" si="11"/>
        <v>April</v>
      </c>
    </row>
    <row r="231" spans="1:18" ht="45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s="11">
        <f t="shared" si="9"/>
        <v>42383.933993055558</v>
      </c>
      <c r="L231" t="b">
        <v>0</v>
      </c>
      <c r="M231">
        <v>0</v>
      </c>
      <c r="N231" t="b">
        <v>0</v>
      </c>
      <c r="O231" s="13">
        <f t="shared" si="10"/>
        <v>0</v>
      </c>
      <c r="P231" t="s">
        <v>8264</v>
      </c>
      <c r="Q231" t="s">
        <v>8268</v>
      </c>
      <c r="R231" t="str">
        <f t="shared" si="11"/>
        <v>January</v>
      </c>
    </row>
    <row r="232" spans="1:18" ht="45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s="11">
        <f t="shared" si="9"/>
        <v>42129.77721064815</v>
      </c>
      <c r="L232" t="b">
        <v>0</v>
      </c>
      <c r="M232">
        <v>2</v>
      </c>
      <c r="N232" t="b">
        <v>0</v>
      </c>
      <c r="O232" s="13">
        <f t="shared" si="10"/>
        <v>4.0000000000000001E-3</v>
      </c>
      <c r="P232" t="s">
        <v>8264</v>
      </c>
      <c r="Q232" t="s">
        <v>8268</v>
      </c>
      <c r="R232" t="str">
        <f t="shared" si="11"/>
        <v>May</v>
      </c>
    </row>
    <row r="233" spans="1:18" ht="45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s="11">
        <f t="shared" si="9"/>
        <v>42341.958923611106</v>
      </c>
      <c r="L233" t="b">
        <v>0</v>
      </c>
      <c r="M233">
        <v>0</v>
      </c>
      <c r="N233" t="b">
        <v>0</v>
      </c>
      <c r="O233" s="13">
        <f t="shared" si="10"/>
        <v>0</v>
      </c>
      <c r="P233" t="s">
        <v>8264</v>
      </c>
      <c r="Q233" t="s">
        <v>8268</v>
      </c>
      <c r="R233" t="str">
        <f t="shared" si="11"/>
        <v>December</v>
      </c>
    </row>
    <row r="234" spans="1:18" ht="45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s="11">
        <f t="shared" si="9"/>
        <v>42032.82576388889</v>
      </c>
      <c r="L234" t="b">
        <v>0</v>
      </c>
      <c r="M234">
        <v>7</v>
      </c>
      <c r="N234" t="b">
        <v>0</v>
      </c>
      <c r="O234" s="13">
        <f t="shared" si="10"/>
        <v>2.75E-2</v>
      </c>
      <c r="P234" t="s">
        <v>8264</v>
      </c>
      <c r="Q234" t="s">
        <v>8268</v>
      </c>
      <c r="R234" t="str">
        <f t="shared" si="11"/>
        <v>January</v>
      </c>
    </row>
    <row r="235" spans="1:18" ht="45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s="11">
        <f t="shared" si="9"/>
        <v>42612.911712962959</v>
      </c>
      <c r="L235" t="b">
        <v>0</v>
      </c>
      <c r="M235">
        <v>0</v>
      </c>
      <c r="N235" t="b">
        <v>0</v>
      </c>
      <c r="O235" s="13">
        <f t="shared" si="10"/>
        <v>0</v>
      </c>
      <c r="P235" t="s">
        <v>8264</v>
      </c>
      <c r="Q235" t="s">
        <v>8268</v>
      </c>
      <c r="R235" t="str">
        <f t="shared" si="11"/>
        <v>August</v>
      </c>
    </row>
    <row r="236" spans="1:18" ht="45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s="11">
        <f t="shared" si="9"/>
        <v>42136.035405092596</v>
      </c>
      <c r="L236" t="b">
        <v>0</v>
      </c>
      <c r="M236">
        <v>5</v>
      </c>
      <c r="N236" t="b">
        <v>0</v>
      </c>
      <c r="O236" s="13">
        <f t="shared" si="10"/>
        <v>0.40100000000000002</v>
      </c>
      <c r="P236" t="s">
        <v>8264</v>
      </c>
      <c r="Q236" t="s">
        <v>8268</v>
      </c>
      <c r="R236" t="str">
        <f t="shared" si="11"/>
        <v>May</v>
      </c>
    </row>
    <row r="237" spans="1:18" ht="30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s="11">
        <f t="shared" si="9"/>
        <v>42164.908530092594</v>
      </c>
      <c r="L237" t="b">
        <v>0</v>
      </c>
      <c r="M237">
        <v>0</v>
      </c>
      <c r="N237" t="b">
        <v>0</v>
      </c>
      <c r="O237" s="13">
        <f t="shared" si="10"/>
        <v>0</v>
      </c>
      <c r="P237" t="s">
        <v>8264</v>
      </c>
      <c r="Q237" t="s">
        <v>8268</v>
      </c>
      <c r="R237" t="str">
        <f t="shared" si="11"/>
        <v>June</v>
      </c>
    </row>
    <row r="238" spans="1:18" ht="45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s="11">
        <f t="shared" si="9"/>
        <v>42321.084479166668</v>
      </c>
      <c r="L238" t="b">
        <v>0</v>
      </c>
      <c r="M238">
        <v>0</v>
      </c>
      <c r="N238" t="b">
        <v>0</v>
      </c>
      <c r="O238" s="13">
        <f t="shared" si="10"/>
        <v>0</v>
      </c>
      <c r="P238" t="s">
        <v>8264</v>
      </c>
      <c r="Q238" t="s">
        <v>8268</v>
      </c>
      <c r="R238" t="str">
        <f t="shared" si="11"/>
        <v>November</v>
      </c>
    </row>
    <row r="239" spans="1:18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s="11">
        <f t="shared" si="9"/>
        <v>42377.577187499999</v>
      </c>
      <c r="L239" t="b">
        <v>0</v>
      </c>
      <c r="M239">
        <v>1</v>
      </c>
      <c r="N239" t="b">
        <v>0</v>
      </c>
      <c r="O239" s="13">
        <f t="shared" si="10"/>
        <v>3.3333333333333335E-3</v>
      </c>
      <c r="P239" t="s">
        <v>8264</v>
      </c>
      <c r="Q239" t="s">
        <v>8268</v>
      </c>
      <c r="R239" t="str">
        <f t="shared" si="11"/>
        <v>January</v>
      </c>
    </row>
    <row r="240" spans="1:18" ht="45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s="11">
        <f t="shared" si="9"/>
        <v>42713.962500000001</v>
      </c>
      <c r="L240" t="b">
        <v>0</v>
      </c>
      <c r="M240">
        <v>0</v>
      </c>
      <c r="N240" t="b">
        <v>0</v>
      </c>
      <c r="O240" s="13">
        <f t="shared" si="10"/>
        <v>0</v>
      </c>
      <c r="P240" t="s">
        <v>8264</v>
      </c>
      <c r="Q240" t="s">
        <v>8268</v>
      </c>
      <c r="R240" t="str">
        <f t="shared" si="11"/>
        <v>December</v>
      </c>
    </row>
    <row r="241" spans="1:18" ht="45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s="11">
        <f t="shared" si="9"/>
        <v>42297.110300925924</v>
      </c>
      <c r="L241" t="b">
        <v>0</v>
      </c>
      <c r="M241">
        <v>5</v>
      </c>
      <c r="N241" t="b">
        <v>0</v>
      </c>
      <c r="O241" s="13">
        <f t="shared" si="10"/>
        <v>0.25</v>
      </c>
      <c r="P241" t="s">
        <v>8264</v>
      </c>
      <c r="Q241" t="s">
        <v>8268</v>
      </c>
      <c r="R241" t="str">
        <f t="shared" si="11"/>
        <v>October</v>
      </c>
    </row>
    <row r="242" spans="1:18" ht="45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s="11">
        <f t="shared" si="9"/>
        <v>41354.708460648151</v>
      </c>
      <c r="L242" t="b">
        <v>1</v>
      </c>
      <c r="M242">
        <v>137</v>
      </c>
      <c r="N242" t="b">
        <v>1</v>
      </c>
      <c r="O242" s="13">
        <f t="shared" si="10"/>
        <v>1.0763413333333334</v>
      </c>
      <c r="P242" t="s">
        <v>8264</v>
      </c>
      <c r="Q242" t="s">
        <v>8269</v>
      </c>
      <c r="R242" t="str">
        <f t="shared" si="11"/>
        <v>March</v>
      </c>
    </row>
    <row r="243" spans="1:18" ht="45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s="11">
        <f t="shared" si="9"/>
        <v>41949.697962962964</v>
      </c>
      <c r="L243" t="b">
        <v>1</v>
      </c>
      <c r="M243">
        <v>376</v>
      </c>
      <c r="N243" t="b">
        <v>1</v>
      </c>
      <c r="O243" s="13">
        <f t="shared" si="10"/>
        <v>1.1263736263736264</v>
      </c>
      <c r="P243" t="s">
        <v>8264</v>
      </c>
      <c r="Q243" t="s">
        <v>8269</v>
      </c>
      <c r="R243" t="str">
        <f t="shared" si="11"/>
        <v>November</v>
      </c>
    </row>
    <row r="244" spans="1:18" ht="45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s="11">
        <f t="shared" si="9"/>
        <v>40862.492939814816</v>
      </c>
      <c r="L244" t="b">
        <v>1</v>
      </c>
      <c r="M244">
        <v>202</v>
      </c>
      <c r="N244" t="b">
        <v>1</v>
      </c>
      <c r="O244" s="13">
        <f t="shared" si="10"/>
        <v>1.1346153846153846</v>
      </c>
      <c r="P244" t="s">
        <v>8264</v>
      </c>
      <c r="Q244" t="s">
        <v>8269</v>
      </c>
      <c r="R244" t="str">
        <f t="shared" si="11"/>
        <v>November</v>
      </c>
    </row>
    <row r="245" spans="1:18" ht="45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s="11">
        <f t="shared" si="9"/>
        <v>41662.047500000001</v>
      </c>
      <c r="L245" t="b">
        <v>1</v>
      </c>
      <c r="M245">
        <v>328</v>
      </c>
      <c r="N245" t="b">
        <v>1</v>
      </c>
      <c r="O245" s="13">
        <f t="shared" si="10"/>
        <v>1.0259199999999999</v>
      </c>
      <c r="P245" t="s">
        <v>8264</v>
      </c>
      <c r="Q245" t="s">
        <v>8269</v>
      </c>
      <c r="R245" t="str">
        <f t="shared" si="11"/>
        <v>January</v>
      </c>
    </row>
    <row r="246" spans="1:18" ht="45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s="11">
        <f t="shared" si="9"/>
        <v>40213.323599537034</v>
      </c>
      <c r="L246" t="b">
        <v>1</v>
      </c>
      <c r="M246">
        <v>84</v>
      </c>
      <c r="N246" t="b">
        <v>1</v>
      </c>
      <c r="O246" s="13">
        <f t="shared" si="10"/>
        <v>1.1375714285714287</v>
      </c>
      <c r="P246" t="s">
        <v>8264</v>
      </c>
      <c r="Q246" t="s">
        <v>8269</v>
      </c>
      <c r="R246" t="str">
        <f t="shared" si="11"/>
        <v>February</v>
      </c>
    </row>
    <row r="247" spans="1:18" ht="45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s="11">
        <f t="shared" si="9"/>
        <v>41107.053067129629</v>
      </c>
      <c r="L247" t="b">
        <v>1</v>
      </c>
      <c r="M247">
        <v>96</v>
      </c>
      <c r="N247" t="b">
        <v>1</v>
      </c>
      <c r="O247" s="13">
        <f t="shared" si="10"/>
        <v>1.0371999999999999</v>
      </c>
      <c r="P247" t="s">
        <v>8264</v>
      </c>
      <c r="Q247" t="s">
        <v>8269</v>
      </c>
      <c r="R247" t="str">
        <f t="shared" si="11"/>
        <v>July</v>
      </c>
    </row>
    <row r="248" spans="1:18" ht="45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s="11">
        <f t="shared" si="9"/>
        <v>40480.363483796296</v>
      </c>
      <c r="L248" t="b">
        <v>1</v>
      </c>
      <c r="M248">
        <v>223</v>
      </c>
      <c r="N248" t="b">
        <v>1</v>
      </c>
      <c r="O248" s="13">
        <f t="shared" si="10"/>
        <v>3.0546000000000002</v>
      </c>
      <c r="P248" t="s">
        <v>8264</v>
      </c>
      <c r="Q248" t="s">
        <v>8269</v>
      </c>
      <c r="R248" t="str">
        <f t="shared" si="11"/>
        <v>October</v>
      </c>
    </row>
    <row r="249" spans="1:18" ht="60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s="11">
        <f t="shared" si="9"/>
        <v>40430.604328703703</v>
      </c>
      <c r="L249" t="b">
        <v>1</v>
      </c>
      <c r="M249">
        <v>62</v>
      </c>
      <c r="N249" t="b">
        <v>1</v>
      </c>
      <c r="O249" s="13">
        <f t="shared" si="10"/>
        <v>1.341</v>
      </c>
      <c r="P249" t="s">
        <v>8264</v>
      </c>
      <c r="Q249" t="s">
        <v>8269</v>
      </c>
      <c r="R249" t="str">
        <f t="shared" si="11"/>
        <v>September</v>
      </c>
    </row>
    <row r="250" spans="1:18" ht="45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s="11">
        <f t="shared" si="9"/>
        <v>40870.774409722224</v>
      </c>
      <c r="L250" t="b">
        <v>1</v>
      </c>
      <c r="M250">
        <v>146</v>
      </c>
      <c r="N250" t="b">
        <v>1</v>
      </c>
      <c r="O250" s="13">
        <f t="shared" si="10"/>
        <v>1.0133294117647058</v>
      </c>
      <c r="P250" t="s">
        <v>8264</v>
      </c>
      <c r="Q250" t="s">
        <v>8269</v>
      </c>
      <c r="R250" t="str">
        <f t="shared" si="11"/>
        <v>November</v>
      </c>
    </row>
    <row r="251" spans="1:18" ht="45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s="11">
        <f t="shared" si="9"/>
        <v>40332.923842592594</v>
      </c>
      <c r="L251" t="b">
        <v>1</v>
      </c>
      <c r="M251">
        <v>235</v>
      </c>
      <c r="N251" t="b">
        <v>1</v>
      </c>
      <c r="O251" s="13">
        <f t="shared" si="10"/>
        <v>1.1292</v>
      </c>
      <c r="P251" t="s">
        <v>8264</v>
      </c>
      <c r="Q251" t="s">
        <v>8269</v>
      </c>
      <c r="R251" t="str">
        <f t="shared" si="11"/>
        <v>June</v>
      </c>
    </row>
    <row r="252" spans="1:18" ht="45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s="11">
        <f t="shared" si="9"/>
        <v>41401.565868055557</v>
      </c>
      <c r="L252" t="b">
        <v>1</v>
      </c>
      <c r="M252">
        <v>437</v>
      </c>
      <c r="N252" t="b">
        <v>1</v>
      </c>
      <c r="O252" s="13">
        <f t="shared" si="10"/>
        <v>1.0558333333333334</v>
      </c>
      <c r="P252" t="s">
        <v>8264</v>
      </c>
      <c r="Q252" t="s">
        <v>8269</v>
      </c>
      <c r="R252" t="str">
        <f t="shared" si="11"/>
        <v>May</v>
      </c>
    </row>
    <row r="253" spans="1:18" ht="45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s="11">
        <f t="shared" si="9"/>
        <v>41013.787569444445</v>
      </c>
      <c r="L253" t="b">
        <v>1</v>
      </c>
      <c r="M253">
        <v>77</v>
      </c>
      <c r="N253" t="b">
        <v>1</v>
      </c>
      <c r="O253" s="13">
        <f t="shared" si="10"/>
        <v>1.2557142857142858</v>
      </c>
      <c r="P253" t="s">
        <v>8264</v>
      </c>
      <c r="Q253" t="s">
        <v>8269</v>
      </c>
      <c r="R253" t="str">
        <f t="shared" si="11"/>
        <v>April</v>
      </c>
    </row>
    <row r="254" spans="1:18" ht="45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s="11">
        <f t="shared" si="9"/>
        <v>40266.66270833333</v>
      </c>
      <c r="L254" t="b">
        <v>1</v>
      </c>
      <c r="M254">
        <v>108</v>
      </c>
      <c r="N254" t="b">
        <v>1</v>
      </c>
      <c r="O254" s="13">
        <f t="shared" si="10"/>
        <v>1.8455999999999999</v>
      </c>
      <c r="P254" t="s">
        <v>8264</v>
      </c>
      <c r="Q254" t="s">
        <v>8269</v>
      </c>
      <c r="R254" t="str">
        <f t="shared" si="11"/>
        <v>March</v>
      </c>
    </row>
    <row r="255" spans="1:18" ht="45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s="11">
        <f t="shared" si="9"/>
        <v>40924.650868055556</v>
      </c>
      <c r="L255" t="b">
        <v>1</v>
      </c>
      <c r="M255">
        <v>7</v>
      </c>
      <c r="N255" t="b">
        <v>1</v>
      </c>
      <c r="O255" s="13">
        <f t="shared" si="10"/>
        <v>1.0073333333333334</v>
      </c>
      <c r="P255" t="s">
        <v>8264</v>
      </c>
      <c r="Q255" t="s">
        <v>8269</v>
      </c>
      <c r="R255" t="str">
        <f t="shared" si="11"/>
        <v>January</v>
      </c>
    </row>
    <row r="256" spans="1:18" ht="45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s="11">
        <f t="shared" si="9"/>
        <v>42263.952662037038</v>
      </c>
      <c r="L256" t="b">
        <v>1</v>
      </c>
      <c r="M256">
        <v>314</v>
      </c>
      <c r="N256" t="b">
        <v>1</v>
      </c>
      <c r="O256" s="13">
        <f t="shared" si="10"/>
        <v>1.1694724999999999</v>
      </c>
      <c r="P256" t="s">
        <v>8264</v>
      </c>
      <c r="Q256" t="s">
        <v>8269</v>
      </c>
      <c r="R256" t="str">
        <f t="shared" si="11"/>
        <v>September</v>
      </c>
    </row>
    <row r="257" spans="1:18" ht="30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s="11">
        <f t="shared" si="9"/>
        <v>40588.526412037041</v>
      </c>
      <c r="L257" t="b">
        <v>1</v>
      </c>
      <c r="M257">
        <v>188</v>
      </c>
      <c r="N257" t="b">
        <v>1</v>
      </c>
      <c r="O257" s="13">
        <f t="shared" si="10"/>
        <v>1.0673325</v>
      </c>
      <c r="P257" t="s">
        <v>8264</v>
      </c>
      <c r="Q257" t="s">
        <v>8269</v>
      </c>
      <c r="R257" t="str">
        <f t="shared" si="11"/>
        <v>February</v>
      </c>
    </row>
    <row r="258" spans="1:18" ht="45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s="11">
        <f t="shared" si="9"/>
        <v>41319.769293981481</v>
      </c>
      <c r="L258" t="b">
        <v>1</v>
      </c>
      <c r="M258">
        <v>275</v>
      </c>
      <c r="N258" t="b">
        <v>1</v>
      </c>
      <c r="O258" s="13">
        <f t="shared" si="10"/>
        <v>1.391</v>
      </c>
      <c r="P258" t="s">
        <v>8264</v>
      </c>
      <c r="Q258" t="s">
        <v>8269</v>
      </c>
      <c r="R258" t="str">
        <f t="shared" si="11"/>
        <v>February</v>
      </c>
    </row>
    <row r="259" spans="1:18" ht="45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s="11">
        <f t="shared" ref="K259:K322" si="12">(J259/86400)+DATE(1970,1,1)</f>
        <v>42479.626875000002</v>
      </c>
      <c r="L259" t="b">
        <v>1</v>
      </c>
      <c r="M259">
        <v>560</v>
      </c>
      <c r="N259" t="b">
        <v>1</v>
      </c>
      <c r="O259" s="13">
        <f t="shared" ref="O259:O322" si="13">E259/D259</f>
        <v>1.0672648571428571</v>
      </c>
      <c r="P259" t="s">
        <v>8264</v>
      </c>
      <c r="Q259" t="s">
        <v>8269</v>
      </c>
      <c r="R259" t="str">
        <f t="shared" ref="R259:R322" si="14">TEXT(K259,"mmmm")</f>
        <v>April</v>
      </c>
    </row>
    <row r="260" spans="1:18" ht="45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s="11">
        <f t="shared" si="12"/>
        <v>40682.051689814813</v>
      </c>
      <c r="L260" t="b">
        <v>1</v>
      </c>
      <c r="M260">
        <v>688</v>
      </c>
      <c r="N260" t="b">
        <v>1</v>
      </c>
      <c r="O260" s="13">
        <f t="shared" si="13"/>
        <v>1.9114</v>
      </c>
      <c r="P260" t="s">
        <v>8264</v>
      </c>
      <c r="Q260" t="s">
        <v>8269</v>
      </c>
      <c r="R260" t="str">
        <f t="shared" si="14"/>
        <v>May</v>
      </c>
    </row>
    <row r="261" spans="1:18" ht="45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s="11">
        <f t="shared" si="12"/>
        <v>42072.738067129627</v>
      </c>
      <c r="L261" t="b">
        <v>1</v>
      </c>
      <c r="M261">
        <v>942</v>
      </c>
      <c r="N261" t="b">
        <v>1</v>
      </c>
      <c r="O261" s="13">
        <f t="shared" si="13"/>
        <v>1.3193789333333332</v>
      </c>
      <c r="P261" t="s">
        <v>8264</v>
      </c>
      <c r="Q261" t="s">
        <v>8269</v>
      </c>
      <c r="R261" t="str">
        <f t="shared" si="14"/>
        <v>March</v>
      </c>
    </row>
    <row r="262" spans="1:18" ht="30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s="11">
        <f t="shared" si="12"/>
        <v>40330.755543981482</v>
      </c>
      <c r="L262" t="b">
        <v>1</v>
      </c>
      <c r="M262">
        <v>88</v>
      </c>
      <c r="N262" t="b">
        <v>1</v>
      </c>
      <c r="O262" s="13">
        <f t="shared" si="13"/>
        <v>1.0640000000000001</v>
      </c>
      <c r="P262" t="s">
        <v>8264</v>
      </c>
      <c r="Q262" t="s">
        <v>8269</v>
      </c>
      <c r="R262" t="str">
        <f t="shared" si="14"/>
        <v>June</v>
      </c>
    </row>
    <row r="263" spans="1:18" ht="30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s="11">
        <f t="shared" si="12"/>
        <v>41017.885462962964</v>
      </c>
      <c r="L263" t="b">
        <v>1</v>
      </c>
      <c r="M263">
        <v>220</v>
      </c>
      <c r="N263" t="b">
        <v>1</v>
      </c>
      <c r="O263" s="13">
        <f t="shared" si="13"/>
        <v>1.0740000000000001</v>
      </c>
      <c r="P263" t="s">
        <v>8264</v>
      </c>
      <c r="Q263" t="s">
        <v>8269</v>
      </c>
      <c r="R263" t="str">
        <f t="shared" si="14"/>
        <v>April</v>
      </c>
    </row>
    <row r="264" spans="1:18" ht="30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s="11">
        <f t="shared" si="12"/>
        <v>40555.24800925926</v>
      </c>
      <c r="L264" t="b">
        <v>1</v>
      </c>
      <c r="M264">
        <v>145</v>
      </c>
      <c r="N264" t="b">
        <v>1</v>
      </c>
      <c r="O264" s="13">
        <f t="shared" si="13"/>
        <v>2.4</v>
      </c>
      <c r="P264" t="s">
        <v>8264</v>
      </c>
      <c r="Q264" t="s">
        <v>8269</v>
      </c>
      <c r="R264" t="str">
        <f t="shared" si="14"/>
        <v>January</v>
      </c>
    </row>
    <row r="265" spans="1:18" ht="60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s="11">
        <f t="shared" si="12"/>
        <v>41149.954791666663</v>
      </c>
      <c r="L265" t="b">
        <v>1</v>
      </c>
      <c r="M265">
        <v>963</v>
      </c>
      <c r="N265" t="b">
        <v>1</v>
      </c>
      <c r="O265" s="13">
        <f t="shared" si="13"/>
        <v>1.1808107999999999</v>
      </c>
      <c r="P265" t="s">
        <v>8264</v>
      </c>
      <c r="Q265" t="s">
        <v>8269</v>
      </c>
      <c r="R265" t="str">
        <f t="shared" si="14"/>
        <v>August</v>
      </c>
    </row>
    <row r="266" spans="1:18" ht="60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s="11">
        <f t="shared" si="12"/>
        <v>41010.620312500003</v>
      </c>
      <c r="L266" t="b">
        <v>1</v>
      </c>
      <c r="M266">
        <v>91</v>
      </c>
      <c r="N266" t="b">
        <v>1</v>
      </c>
      <c r="O266" s="13">
        <f t="shared" si="13"/>
        <v>1.1819999999999999</v>
      </c>
      <c r="P266" t="s">
        <v>8264</v>
      </c>
      <c r="Q266" t="s">
        <v>8269</v>
      </c>
      <c r="R266" t="str">
        <f t="shared" si="14"/>
        <v>April</v>
      </c>
    </row>
    <row r="267" spans="1:18" ht="45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s="11">
        <f t="shared" si="12"/>
        <v>40267.245717592596</v>
      </c>
      <c r="L267" t="b">
        <v>1</v>
      </c>
      <c r="M267">
        <v>58</v>
      </c>
      <c r="N267" t="b">
        <v>1</v>
      </c>
      <c r="O267" s="13">
        <f t="shared" si="13"/>
        <v>1.111</v>
      </c>
      <c r="P267" t="s">
        <v>8264</v>
      </c>
      <c r="Q267" t="s">
        <v>8269</v>
      </c>
      <c r="R267" t="str">
        <f t="shared" si="14"/>
        <v>March</v>
      </c>
    </row>
    <row r="268" spans="1:18" ht="45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s="11">
        <f t="shared" si="12"/>
        <v>40205.174849537041</v>
      </c>
      <c r="L268" t="b">
        <v>1</v>
      </c>
      <c r="M268">
        <v>36</v>
      </c>
      <c r="N268" t="b">
        <v>1</v>
      </c>
      <c r="O268" s="13">
        <f t="shared" si="13"/>
        <v>1.4550000000000001</v>
      </c>
      <c r="P268" t="s">
        <v>8264</v>
      </c>
      <c r="Q268" t="s">
        <v>8269</v>
      </c>
      <c r="R268" t="str">
        <f t="shared" si="14"/>
        <v>January</v>
      </c>
    </row>
    <row r="269" spans="1:18" ht="45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s="11">
        <f t="shared" si="12"/>
        <v>41785.452534722222</v>
      </c>
      <c r="L269" t="b">
        <v>1</v>
      </c>
      <c r="M269">
        <v>165</v>
      </c>
      <c r="N269" t="b">
        <v>1</v>
      </c>
      <c r="O269" s="13">
        <f t="shared" si="13"/>
        <v>1.3162883248730965</v>
      </c>
      <c r="P269" t="s">
        <v>8264</v>
      </c>
      <c r="Q269" t="s">
        <v>8269</v>
      </c>
      <c r="R269" t="str">
        <f t="shared" si="14"/>
        <v>May</v>
      </c>
    </row>
    <row r="270" spans="1:18" ht="45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s="11">
        <f t="shared" si="12"/>
        <v>40809.15252314815</v>
      </c>
      <c r="L270" t="b">
        <v>1</v>
      </c>
      <c r="M270">
        <v>111</v>
      </c>
      <c r="N270" t="b">
        <v>1</v>
      </c>
      <c r="O270" s="13">
        <f t="shared" si="13"/>
        <v>1.1140000000000001</v>
      </c>
      <c r="P270" t="s">
        <v>8264</v>
      </c>
      <c r="Q270" t="s">
        <v>8269</v>
      </c>
      <c r="R270" t="str">
        <f t="shared" si="14"/>
        <v>September</v>
      </c>
    </row>
    <row r="271" spans="1:18" ht="45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s="11">
        <f t="shared" si="12"/>
        <v>42758.197013888886</v>
      </c>
      <c r="L271" t="b">
        <v>1</v>
      </c>
      <c r="M271">
        <v>1596</v>
      </c>
      <c r="N271" t="b">
        <v>1</v>
      </c>
      <c r="O271" s="13">
        <f t="shared" si="13"/>
        <v>1.4723377</v>
      </c>
      <c r="P271" t="s">
        <v>8264</v>
      </c>
      <c r="Q271" t="s">
        <v>8269</v>
      </c>
      <c r="R271" t="str">
        <f t="shared" si="14"/>
        <v>January</v>
      </c>
    </row>
    <row r="272" spans="1:18" ht="45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s="11">
        <f t="shared" si="12"/>
        <v>40637.86655092593</v>
      </c>
      <c r="L272" t="b">
        <v>1</v>
      </c>
      <c r="M272">
        <v>61</v>
      </c>
      <c r="N272" t="b">
        <v>1</v>
      </c>
      <c r="O272" s="13">
        <f t="shared" si="13"/>
        <v>1.5260869565217392</v>
      </c>
      <c r="P272" t="s">
        <v>8264</v>
      </c>
      <c r="Q272" t="s">
        <v>8269</v>
      </c>
      <c r="R272" t="str">
        <f t="shared" si="14"/>
        <v>April</v>
      </c>
    </row>
    <row r="273" spans="1:18" ht="45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s="11">
        <f t="shared" si="12"/>
        <v>41612.100243055553</v>
      </c>
      <c r="L273" t="b">
        <v>1</v>
      </c>
      <c r="M273">
        <v>287</v>
      </c>
      <c r="N273" t="b">
        <v>1</v>
      </c>
      <c r="O273" s="13">
        <f t="shared" si="13"/>
        <v>1.0468</v>
      </c>
      <c r="P273" t="s">
        <v>8264</v>
      </c>
      <c r="Q273" t="s">
        <v>8269</v>
      </c>
      <c r="R273" t="str">
        <f t="shared" si="14"/>
        <v>December</v>
      </c>
    </row>
    <row r="274" spans="1:18" ht="45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s="11">
        <f t="shared" si="12"/>
        <v>40235.900358796294</v>
      </c>
      <c r="L274" t="b">
        <v>1</v>
      </c>
      <c r="M274">
        <v>65</v>
      </c>
      <c r="N274" t="b">
        <v>1</v>
      </c>
      <c r="O274" s="13">
        <f t="shared" si="13"/>
        <v>1.7743366666666667</v>
      </c>
      <c r="P274" t="s">
        <v>8264</v>
      </c>
      <c r="Q274" t="s">
        <v>8269</v>
      </c>
      <c r="R274" t="str">
        <f t="shared" si="14"/>
        <v>February</v>
      </c>
    </row>
    <row r="275" spans="1:18" ht="45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s="11">
        <f t="shared" si="12"/>
        <v>40697.498449074075</v>
      </c>
      <c r="L275" t="b">
        <v>1</v>
      </c>
      <c r="M275">
        <v>118</v>
      </c>
      <c r="N275" t="b">
        <v>1</v>
      </c>
      <c r="O275" s="13">
        <f t="shared" si="13"/>
        <v>1.077758</v>
      </c>
      <c r="P275" t="s">
        <v>8264</v>
      </c>
      <c r="Q275" t="s">
        <v>8269</v>
      </c>
      <c r="R275" t="str">
        <f t="shared" si="14"/>
        <v>June</v>
      </c>
    </row>
    <row r="276" spans="1:18" ht="45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s="11">
        <f t="shared" si="12"/>
        <v>40969.912372685183</v>
      </c>
      <c r="L276" t="b">
        <v>1</v>
      </c>
      <c r="M276">
        <v>113</v>
      </c>
      <c r="N276" t="b">
        <v>1</v>
      </c>
      <c r="O276" s="13">
        <f t="shared" si="13"/>
        <v>1.56</v>
      </c>
      <c r="P276" t="s">
        <v>8264</v>
      </c>
      <c r="Q276" t="s">
        <v>8269</v>
      </c>
      <c r="R276" t="str">
        <f t="shared" si="14"/>
        <v>March</v>
      </c>
    </row>
    <row r="277" spans="1:18" ht="45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s="11">
        <f t="shared" si="12"/>
        <v>41193.032013888893</v>
      </c>
      <c r="L277" t="b">
        <v>1</v>
      </c>
      <c r="M277">
        <v>332</v>
      </c>
      <c r="N277" t="b">
        <v>1</v>
      </c>
      <c r="O277" s="13">
        <f t="shared" si="13"/>
        <v>1.08395</v>
      </c>
      <c r="P277" t="s">
        <v>8264</v>
      </c>
      <c r="Q277" t="s">
        <v>8269</v>
      </c>
      <c r="R277" t="str">
        <f t="shared" si="14"/>
        <v>October</v>
      </c>
    </row>
    <row r="278" spans="1:18" ht="45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s="11">
        <f t="shared" si="12"/>
        <v>40967.081875000003</v>
      </c>
      <c r="L278" t="b">
        <v>1</v>
      </c>
      <c r="M278">
        <v>62</v>
      </c>
      <c r="N278" t="b">
        <v>1</v>
      </c>
      <c r="O278" s="13">
        <f t="shared" si="13"/>
        <v>1.476</v>
      </c>
      <c r="P278" t="s">
        <v>8264</v>
      </c>
      <c r="Q278" t="s">
        <v>8269</v>
      </c>
      <c r="R278" t="str">
        <f t="shared" si="14"/>
        <v>February</v>
      </c>
    </row>
    <row r="279" spans="1:18" ht="45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s="11">
        <f t="shared" si="12"/>
        <v>42117.891423611116</v>
      </c>
      <c r="L279" t="b">
        <v>1</v>
      </c>
      <c r="M279">
        <v>951</v>
      </c>
      <c r="N279" t="b">
        <v>1</v>
      </c>
      <c r="O279" s="13">
        <f t="shared" si="13"/>
        <v>1.1038153846153846</v>
      </c>
      <c r="P279" t="s">
        <v>8264</v>
      </c>
      <c r="Q279" t="s">
        <v>8269</v>
      </c>
      <c r="R279" t="str">
        <f t="shared" si="14"/>
        <v>April</v>
      </c>
    </row>
    <row r="280" spans="1:18" ht="30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s="11">
        <f t="shared" si="12"/>
        <v>41164.040960648148</v>
      </c>
      <c r="L280" t="b">
        <v>1</v>
      </c>
      <c r="M280">
        <v>415</v>
      </c>
      <c r="N280" t="b">
        <v>1</v>
      </c>
      <c r="O280" s="13">
        <f t="shared" si="13"/>
        <v>1.5034814814814814</v>
      </c>
      <c r="P280" t="s">
        <v>8264</v>
      </c>
      <c r="Q280" t="s">
        <v>8269</v>
      </c>
      <c r="R280" t="str">
        <f t="shared" si="14"/>
        <v>September</v>
      </c>
    </row>
    <row r="281" spans="1:18" ht="45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s="11">
        <f t="shared" si="12"/>
        <v>42759.244166666671</v>
      </c>
      <c r="L281" t="b">
        <v>1</v>
      </c>
      <c r="M281">
        <v>305</v>
      </c>
      <c r="N281" t="b">
        <v>1</v>
      </c>
      <c r="O281" s="13">
        <f t="shared" si="13"/>
        <v>1.5731829411764706</v>
      </c>
      <c r="P281" t="s">
        <v>8264</v>
      </c>
      <c r="Q281" t="s">
        <v>8269</v>
      </c>
      <c r="R281" t="str">
        <f t="shared" si="14"/>
        <v>January</v>
      </c>
    </row>
    <row r="282" spans="1:18" ht="45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s="11">
        <f t="shared" si="12"/>
        <v>41744.590682870374</v>
      </c>
      <c r="L282" t="b">
        <v>1</v>
      </c>
      <c r="M282">
        <v>2139</v>
      </c>
      <c r="N282" t="b">
        <v>1</v>
      </c>
      <c r="O282" s="13">
        <f t="shared" si="13"/>
        <v>1.5614399999999999</v>
      </c>
      <c r="P282" t="s">
        <v>8264</v>
      </c>
      <c r="Q282" t="s">
        <v>8269</v>
      </c>
      <c r="R282" t="str">
        <f t="shared" si="14"/>
        <v>April</v>
      </c>
    </row>
    <row r="283" spans="1:18" ht="45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s="11">
        <f t="shared" si="12"/>
        <v>39950.163344907407</v>
      </c>
      <c r="L283" t="b">
        <v>1</v>
      </c>
      <c r="M283">
        <v>79</v>
      </c>
      <c r="N283" t="b">
        <v>1</v>
      </c>
      <c r="O283" s="13">
        <f t="shared" si="13"/>
        <v>1.2058763636363636</v>
      </c>
      <c r="P283" t="s">
        <v>8264</v>
      </c>
      <c r="Q283" t="s">
        <v>8269</v>
      </c>
      <c r="R283" t="str">
        <f t="shared" si="14"/>
        <v>May</v>
      </c>
    </row>
    <row r="284" spans="1:18" ht="45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s="11">
        <f t="shared" si="12"/>
        <v>40194.920046296298</v>
      </c>
      <c r="L284" t="b">
        <v>1</v>
      </c>
      <c r="M284">
        <v>179</v>
      </c>
      <c r="N284" t="b">
        <v>1</v>
      </c>
      <c r="O284" s="13">
        <f t="shared" si="13"/>
        <v>1.0118888888888888</v>
      </c>
      <c r="P284" t="s">
        <v>8264</v>
      </c>
      <c r="Q284" t="s">
        <v>8269</v>
      </c>
      <c r="R284" t="str">
        <f t="shared" si="14"/>
        <v>January</v>
      </c>
    </row>
    <row r="285" spans="1:18" ht="30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s="11">
        <f t="shared" si="12"/>
        <v>40675.71</v>
      </c>
      <c r="L285" t="b">
        <v>1</v>
      </c>
      <c r="M285">
        <v>202</v>
      </c>
      <c r="N285" t="b">
        <v>1</v>
      </c>
      <c r="O285" s="13">
        <f t="shared" si="13"/>
        <v>1.142725</v>
      </c>
      <c r="P285" t="s">
        <v>8264</v>
      </c>
      <c r="Q285" t="s">
        <v>8269</v>
      </c>
      <c r="R285" t="str">
        <f t="shared" si="14"/>
        <v>May</v>
      </c>
    </row>
    <row r="286" spans="1:18" ht="45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s="11">
        <f t="shared" si="12"/>
        <v>40904.738194444442</v>
      </c>
      <c r="L286" t="b">
        <v>1</v>
      </c>
      <c r="M286">
        <v>760</v>
      </c>
      <c r="N286" t="b">
        <v>1</v>
      </c>
      <c r="O286" s="13">
        <f t="shared" si="13"/>
        <v>1.0462615</v>
      </c>
      <c r="P286" t="s">
        <v>8264</v>
      </c>
      <c r="Q286" t="s">
        <v>8269</v>
      </c>
      <c r="R286" t="str">
        <f t="shared" si="14"/>
        <v>December</v>
      </c>
    </row>
    <row r="287" spans="1:18" ht="45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s="11">
        <f t="shared" si="12"/>
        <v>41506.756111111114</v>
      </c>
      <c r="L287" t="b">
        <v>1</v>
      </c>
      <c r="M287">
        <v>563</v>
      </c>
      <c r="N287" t="b">
        <v>1</v>
      </c>
      <c r="O287" s="13">
        <f t="shared" si="13"/>
        <v>2.2882507142857142</v>
      </c>
      <c r="P287" t="s">
        <v>8264</v>
      </c>
      <c r="Q287" t="s">
        <v>8269</v>
      </c>
      <c r="R287" t="str">
        <f t="shared" si="14"/>
        <v>August</v>
      </c>
    </row>
    <row r="288" spans="1:18" ht="45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s="11">
        <f t="shared" si="12"/>
        <v>41313.816250000003</v>
      </c>
      <c r="L288" t="b">
        <v>1</v>
      </c>
      <c r="M288">
        <v>135</v>
      </c>
      <c r="N288" t="b">
        <v>1</v>
      </c>
      <c r="O288" s="13">
        <f t="shared" si="13"/>
        <v>1.0915333333333332</v>
      </c>
      <c r="P288" t="s">
        <v>8264</v>
      </c>
      <c r="Q288" t="s">
        <v>8269</v>
      </c>
      <c r="R288" t="str">
        <f t="shared" si="14"/>
        <v>February</v>
      </c>
    </row>
    <row r="289" spans="1:18" ht="30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s="11">
        <f t="shared" si="12"/>
        <v>41184.277986111112</v>
      </c>
      <c r="L289" t="b">
        <v>1</v>
      </c>
      <c r="M289">
        <v>290</v>
      </c>
      <c r="N289" t="b">
        <v>1</v>
      </c>
      <c r="O289" s="13">
        <f t="shared" si="13"/>
        <v>1.7629999999999999</v>
      </c>
      <c r="P289" t="s">
        <v>8264</v>
      </c>
      <c r="Q289" t="s">
        <v>8269</v>
      </c>
      <c r="R289" t="str">
        <f t="shared" si="14"/>
        <v>October</v>
      </c>
    </row>
    <row r="290" spans="1:18" ht="45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s="11">
        <f t="shared" si="12"/>
        <v>41051.168900462959</v>
      </c>
      <c r="L290" t="b">
        <v>1</v>
      </c>
      <c r="M290">
        <v>447</v>
      </c>
      <c r="N290" t="b">
        <v>1</v>
      </c>
      <c r="O290" s="13">
        <f t="shared" si="13"/>
        <v>1.0321061999999999</v>
      </c>
      <c r="P290" t="s">
        <v>8264</v>
      </c>
      <c r="Q290" t="s">
        <v>8269</v>
      </c>
      <c r="R290" t="str">
        <f t="shared" si="14"/>
        <v>May</v>
      </c>
    </row>
    <row r="291" spans="1:18" ht="45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s="11">
        <f t="shared" si="12"/>
        <v>41550.456412037034</v>
      </c>
      <c r="L291" t="b">
        <v>1</v>
      </c>
      <c r="M291">
        <v>232</v>
      </c>
      <c r="N291" t="b">
        <v>1</v>
      </c>
      <c r="O291" s="13">
        <f t="shared" si="13"/>
        <v>1.0482</v>
      </c>
      <c r="P291" t="s">
        <v>8264</v>
      </c>
      <c r="Q291" t="s">
        <v>8269</v>
      </c>
      <c r="R291" t="str">
        <f t="shared" si="14"/>
        <v>October</v>
      </c>
    </row>
    <row r="292" spans="1:18" ht="30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s="11">
        <f t="shared" si="12"/>
        <v>40526.36917824074</v>
      </c>
      <c r="L292" t="b">
        <v>1</v>
      </c>
      <c r="M292">
        <v>168</v>
      </c>
      <c r="N292" t="b">
        <v>1</v>
      </c>
      <c r="O292" s="13">
        <f t="shared" si="13"/>
        <v>1.0668444444444445</v>
      </c>
      <c r="P292" t="s">
        <v>8264</v>
      </c>
      <c r="Q292" t="s">
        <v>8269</v>
      </c>
      <c r="R292" t="str">
        <f t="shared" si="14"/>
        <v>December</v>
      </c>
    </row>
    <row r="293" spans="1:18" ht="45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s="11">
        <f t="shared" si="12"/>
        <v>41376.769050925926</v>
      </c>
      <c r="L293" t="b">
        <v>1</v>
      </c>
      <c r="M293">
        <v>128</v>
      </c>
      <c r="N293" t="b">
        <v>1</v>
      </c>
      <c r="O293" s="13">
        <f t="shared" si="13"/>
        <v>1.2001999999999999</v>
      </c>
      <c r="P293" t="s">
        <v>8264</v>
      </c>
      <c r="Q293" t="s">
        <v>8269</v>
      </c>
      <c r="R293" t="str">
        <f t="shared" si="14"/>
        <v>April</v>
      </c>
    </row>
    <row r="294" spans="1:18" ht="45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s="11">
        <f t="shared" si="12"/>
        <v>40812.803229166668</v>
      </c>
      <c r="L294" t="b">
        <v>1</v>
      </c>
      <c r="M294">
        <v>493</v>
      </c>
      <c r="N294" t="b">
        <v>1</v>
      </c>
      <c r="O294" s="13">
        <f t="shared" si="13"/>
        <v>1.0150693333333334</v>
      </c>
      <c r="P294" t="s">
        <v>8264</v>
      </c>
      <c r="Q294" t="s">
        <v>8269</v>
      </c>
      <c r="R294" t="str">
        <f t="shared" si="14"/>
        <v>September</v>
      </c>
    </row>
    <row r="295" spans="1:18" ht="45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s="11">
        <f t="shared" si="12"/>
        <v>41719.667986111112</v>
      </c>
      <c r="L295" t="b">
        <v>1</v>
      </c>
      <c r="M295">
        <v>131</v>
      </c>
      <c r="N295" t="b">
        <v>1</v>
      </c>
      <c r="O295" s="13">
        <f t="shared" si="13"/>
        <v>1.0138461538461538</v>
      </c>
      <c r="P295" t="s">
        <v>8264</v>
      </c>
      <c r="Q295" t="s">
        <v>8269</v>
      </c>
      <c r="R295" t="str">
        <f t="shared" si="14"/>
        <v>March</v>
      </c>
    </row>
    <row r="296" spans="1:18" ht="45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s="11">
        <f t="shared" si="12"/>
        <v>40343.084421296298</v>
      </c>
      <c r="L296" t="b">
        <v>1</v>
      </c>
      <c r="M296">
        <v>50</v>
      </c>
      <c r="N296" t="b">
        <v>1</v>
      </c>
      <c r="O296" s="13">
        <f t="shared" si="13"/>
        <v>1</v>
      </c>
      <c r="P296" t="s">
        <v>8264</v>
      </c>
      <c r="Q296" t="s">
        <v>8269</v>
      </c>
      <c r="R296" t="str">
        <f t="shared" si="14"/>
        <v>June</v>
      </c>
    </row>
    <row r="297" spans="1:18" ht="45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s="11">
        <f t="shared" si="12"/>
        <v>41519.004733796297</v>
      </c>
      <c r="L297" t="b">
        <v>1</v>
      </c>
      <c r="M297">
        <v>665</v>
      </c>
      <c r="N297" t="b">
        <v>1</v>
      </c>
      <c r="O297" s="13">
        <f t="shared" si="13"/>
        <v>1.3310911999999999</v>
      </c>
      <c r="P297" t="s">
        <v>8264</v>
      </c>
      <c r="Q297" t="s">
        <v>8269</v>
      </c>
      <c r="R297" t="str">
        <f t="shared" si="14"/>
        <v>September</v>
      </c>
    </row>
    <row r="298" spans="1:18" ht="45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s="11">
        <f t="shared" si="12"/>
        <v>41134.475497685184</v>
      </c>
      <c r="L298" t="b">
        <v>1</v>
      </c>
      <c r="M298">
        <v>129</v>
      </c>
      <c r="N298" t="b">
        <v>1</v>
      </c>
      <c r="O298" s="13">
        <f t="shared" si="13"/>
        <v>1.187262</v>
      </c>
      <c r="P298" t="s">
        <v>8264</v>
      </c>
      <c r="Q298" t="s">
        <v>8269</v>
      </c>
      <c r="R298" t="str">
        <f t="shared" si="14"/>
        <v>August</v>
      </c>
    </row>
    <row r="299" spans="1:18" ht="45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s="11">
        <f t="shared" si="12"/>
        <v>42089.728020833332</v>
      </c>
      <c r="L299" t="b">
        <v>1</v>
      </c>
      <c r="M299">
        <v>142</v>
      </c>
      <c r="N299" t="b">
        <v>1</v>
      </c>
      <c r="O299" s="13">
        <f t="shared" si="13"/>
        <v>1.0064</v>
      </c>
      <c r="P299" t="s">
        <v>8264</v>
      </c>
      <c r="Q299" t="s">
        <v>8269</v>
      </c>
      <c r="R299" t="str">
        <f t="shared" si="14"/>
        <v>March</v>
      </c>
    </row>
    <row r="300" spans="1:18" ht="30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s="11">
        <f t="shared" si="12"/>
        <v>41709.463518518518</v>
      </c>
      <c r="L300" t="b">
        <v>1</v>
      </c>
      <c r="M300">
        <v>2436</v>
      </c>
      <c r="N300" t="b">
        <v>1</v>
      </c>
      <c r="O300" s="13">
        <f t="shared" si="13"/>
        <v>1.089324126984127</v>
      </c>
      <c r="P300" t="s">
        <v>8264</v>
      </c>
      <c r="Q300" t="s">
        <v>8269</v>
      </c>
      <c r="R300" t="str">
        <f t="shared" si="14"/>
        <v>March</v>
      </c>
    </row>
    <row r="301" spans="1:18" ht="45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s="11">
        <f t="shared" si="12"/>
        <v>40469.225231481483</v>
      </c>
      <c r="L301" t="b">
        <v>1</v>
      </c>
      <c r="M301">
        <v>244</v>
      </c>
      <c r="N301" t="b">
        <v>1</v>
      </c>
      <c r="O301" s="13">
        <f t="shared" si="13"/>
        <v>1.789525</v>
      </c>
      <c r="P301" t="s">
        <v>8264</v>
      </c>
      <c r="Q301" t="s">
        <v>8269</v>
      </c>
      <c r="R301" t="str">
        <f t="shared" si="14"/>
        <v>October</v>
      </c>
    </row>
    <row r="302" spans="1:18" ht="45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s="11">
        <f t="shared" si="12"/>
        <v>40626.959930555553</v>
      </c>
      <c r="L302" t="b">
        <v>1</v>
      </c>
      <c r="M302">
        <v>298</v>
      </c>
      <c r="N302" t="b">
        <v>1</v>
      </c>
      <c r="O302" s="13">
        <f t="shared" si="13"/>
        <v>1.0172264</v>
      </c>
      <c r="P302" t="s">
        <v>8264</v>
      </c>
      <c r="Q302" t="s">
        <v>8269</v>
      </c>
      <c r="R302" t="str">
        <f t="shared" si="14"/>
        <v>March</v>
      </c>
    </row>
    <row r="303" spans="1:18" ht="45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s="11">
        <f t="shared" si="12"/>
        <v>41312.737673611111</v>
      </c>
      <c r="L303" t="b">
        <v>1</v>
      </c>
      <c r="M303">
        <v>251</v>
      </c>
      <c r="N303" t="b">
        <v>1</v>
      </c>
      <c r="O303" s="13">
        <f t="shared" si="13"/>
        <v>1.1873499999999999</v>
      </c>
      <c r="P303" t="s">
        <v>8264</v>
      </c>
      <c r="Q303" t="s">
        <v>8269</v>
      </c>
      <c r="R303" t="str">
        <f t="shared" si="14"/>
        <v>February</v>
      </c>
    </row>
    <row r="304" spans="1:18" ht="45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s="11">
        <f t="shared" si="12"/>
        <v>40933.856921296298</v>
      </c>
      <c r="L304" t="b">
        <v>1</v>
      </c>
      <c r="M304">
        <v>108</v>
      </c>
      <c r="N304" t="b">
        <v>1</v>
      </c>
      <c r="O304" s="13">
        <f t="shared" si="13"/>
        <v>1.0045999999999999</v>
      </c>
      <c r="P304" t="s">
        <v>8264</v>
      </c>
      <c r="Q304" t="s">
        <v>8269</v>
      </c>
      <c r="R304" t="str">
        <f t="shared" si="14"/>
        <v>January</v>
      </c>
    </row>
    <row r="305" spans="1:18" ht="45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s="11">
        <f t="shared" si="12"/>
        <v>41032.071134259255</v>
      </c>
      <c r="L305" t="b">
        <v>1</v>
      </c>
      <c r="M305">
        <v>82</v>
      </c>
      <c r="N305" t="b">
        <v>1</v>
      </c>
      <c r="O305" s="13">
        <f t="shared" si="13"/>
        <v>1.3746666666666667</v>
      </c>
      <c r="P305" t="s">
        <v>8264</v>
      </c>
      <c r="Q305" t="s">
        <v>8269</v>
      </c>
      <c r="R305" t="str">
        <f t="shared" si="14"/>
        <v>May</v>
      </c>
    </row>
    <row r="306" spans="1:18" ht="30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s="11">
        <f t="shared" si="12"/>
        <v>41114.094872685186</v>
      </c>
      <c r="L306" t="b">
        <v>1</v>
      </c>
      <c r="M306">
        <v>74</v>
      </c>
      <c r="N306" t="b">
        <v>1</v>
      </c>
      <c r="O306" s="13">
        <f t="shared" si="13"/>
        <v>2.3164705882352941</v>
      </c>
      <c r="P306" t="s">
        <v>8264</v>
      </c>
      <c r="Q306" t="s">
        <v>8269</v>
      </c>
      <c r="R306" t="str">
        <f t="shared" si="14"/>
        <v>July</v>
      </c>
    </row>
    <row r="307" spans="1:18" ht="30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s="11">
        <f t="shared" si="12"/>
        <v>40948.630196759259</v>
      </c>
      <c r="L307" t="b">
        <v>1</v>
      </c>
      <c r="M307">
        <v>189</v>
      </c>
      <c r="N307" t="b">
        <v>1</v>
      </c>
      <c r="O307" s="13">
        <f t="shared" si="13"/>
        <v>1.3033333333333332</v>
      </c>
      <c r="P307" t="s">
        <v>8264</v>
      </c>
      <c r="Q307" t="s">
        <v>8269</v>
      </c>
      <c r="R307" t="str">
        <f t="shared" si="14"/>
        <v>February</v>
      </c>
    </row>
    <row r="308" spans="1:18" ht="30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s="11">
        <f t="shared" si="12"/>
        <v>41333.837187500001</v>
      </c>
      <c r="L308" t="b">
        <v>1</v>
      </c>
      <c r="M308">
        <v>80</v>
      </c>
      <c r="N308" t="b">
        <v>1</v>
      </c>
      <c r="O308" s="13">
        <f t="shared" si="13"/>
        <v>2.9289999999999998</v>
      </c>
      <c r="P308" t="s">
        <v>8264</v>
      </c>
      <c r="Q308" t="s">
        <v>8269</v>
      </c>
      <c r="R308" t="str">
        <f t="shared" si="14"/>
        <v>February</v>
      </c>
    </row>
    <row r="309" spans="1:18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s="11">
        <f t="shared" si="12"/>
        <v>41282.944456018522</v>
      </c>
      <c r="L309" t="b">
        <v>1</v>
      </c>
      <c r="M309">
        <v>576</v>
      </c>
      <c r="N309" t="b">
        <v>1</v>
      </c>
      <c r="O309" s="13">
        <f t="shared" si="13"/>
        <v>1.1131818181818183</v>
      </c>
      <c r="P309" t="s">
        <v>8264</v>
      </c>
      <c r="Q309" t="s">
        <v>8269</v>
      </c>
      <c r="R309" t="str">
        <f t="shared" si="14"/>
        <v>January</v>
      </c>
    </row>
    <row r="310" spans="1:18" ht="45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s="11">
        <f t="shared" si="12"/>
        <v>40567.694560185184</v>
      </c>
      <c r="L310" t="b">
        <v>1</v>
      </c>
      <c r="M310">
        <v>202</v>
      </c>
      <c r="N310" t="b">
        <v>1</v>
      </c>
      <c r="O310" s="13">
        <f t="shared" si="13"/>
        <v>1.0556666666666668</v>
      </c>
      <c r="P310" t="s">
        <v>8264</v>
      </c>
      <c r="Q310" t="s">
        <v>8269</v>
      </c>
      <c r="R310" t="str">
        <f t="shared" si="14"/>
        <v>January</v>
      </c>
    </row>
    <row r="311" spans="1:18" ht="45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s="11">
        <f t="shared" si="12"/>
        <v>41134.751550925925</v>
      </c>
      <c r="L311" t="b">
        <v>1</v>
      </c>
      <c r="M311">
        <v>238</v>
      </c>
      <c r="N311" t="b">
        <v>1</v>
      </c>
      <c r="O311" s="13">
        <f t="shared" si="13"/>
        <v>1.1894444444444445</v>
      </c>
      <c r="P311" t="s">
        <v>8264</v>
      </c>
      <c r="Q311" t="s">
        <v>8269</v>
      </c>
      <c r="R311" t="str">
        <f t="shared" si="14"/>
        <v>August</v>
      </c>
    </row>
    <row r="312" spans="1:18" ht="45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s="11">
        <f t="shared" si="12"/>
        <v>40821.183136574073</v>
      </c>
      <c r="L312" t="b">
        <v>1</v>
      </c>
      <c r="M312">
        <v>36</v>
      </c>
      <c r="N312" t="b">
        <v>1</v>
      </c>
      <c r="O312" s="13">
        <f t="shared" si="13"/>
        <v>1.04129</v>
      </c>
      <c r="P312" t="s">
        <v>8264</v>
      </c>
      <c r="Q312" t="s">
        <v>8269</v>
      </c>
      <c r="R312" t="str">
        <f t="shared" si="14"/>
        <v>October</v>
      </c>
    </row>
    <row r="313" spans="1:18" ht="30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s="11">
        <f t="shared" si="12"/>
        <v>40868.219814814816</v>
      </c>
      <c r="L313" t="b">
        <v>1</v>
      </c>
      <c r="M313">
        <v>150</v>
      </c>
      <c r="N313" t="b">
        <v>1</v>
      </c>
      <c r="O313" s="13">
        <f t="shared" si="13"/>
        <v>1.0410165</v>
      </c>
      <c r="P313" t="s">
        <v>8264</v>
      </c>
      <c r="Q313" t="s">
        <v>8269</v>
      </c>
      <c r="R313" t="str">
        <f t="shared" si="14"/>
        <v>November</v>
      </c>
    </row>
    <row r="314" spans="1:18" ht="45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s="11">
        <f t="shared" si="12"/>
        <v>41348.877685185187</v>
      </c>
      <c r="L314" t="b">
        <v>1</v>
      </c>
      <c r="M314">
        <v>146</v>
      </c>
      <c r="N314" t="b">
        <v>1</v>
      </c>
      <c r="O314" s="13">
        <f t="shared" si="13"/>
        <v>1.1187499999999999</v>
      </c>
      <c r="P314" t="s">
        <v>8264</v>
      </c>
      <c r="Q314" t="s">
        <v>8269</v>
      </c>
      <c r="R314" t="str">
        <f t="shared" si="14"/>
        <v>March</v>
      </c>
    </row>
    <row r="315" spans="1:18" ht="45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s="11">
        <f t="shared" si="12"/>
        <v>40357.227939814817</v>
      </c>
      <c r="L315" t="b">
        <v>1</v>
      </c>
      <c r="M315">
        <v>222</v>
      </c>
      <c r="N315" t="b">
        <v>1</v>
      </c>
      <c r="O315" s="13">
        <f t="shared" si="13"/>
        <v>1.0473529411764706</v>
      </c>
      <c r="P315" t="s">
        <v>8264</v>
      </c>
      <c r="Q315" t="s">
        <v>8269</v>
      </c>
      <c r="R315" t="str">
        <f t="shared" si="14"/>
        <v>June</v>
      </c>
    </row>
    <row r="316" spans="1:18" ht="45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s="11">
        <f t="shared" si="12"/>
        <v>41304.833194444444</v>
      </c>
      <c r="L316" t="b">
        <v>1</v>
      </c>
      <c r="M316">
        <v>120</v>
      </c>
      <c r="N316" t="b">
        <v>1</v>
      </c>
      <c r="O316" s="13">
        <f t="shared" si="13"/>
        <v>3.8515000000000001</v>
      </c>
      <c r="P316" t="s">
        <v>8264</v>
      </c>
      <c r="Q316" t="s">
        <v>8269</v>
      </c>
      <c r="R316" t="str">
        <f t="shared" si="14"/>
        <v>January</v>
      </c>
    </row>
    <row r="317" spans="1:18" ht="45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s="11">
        <f t="shared" si="12"/>
        <v>41113.77238425926</v>
      </c>
      <c r="L317" t="b">
        <v>1</v>
      </c>
      <c r="M317">
        <v>126</v>
      </c>
      <c r="N317" t="b">
        <v>1</v>
      </c>
      <c r="O317" s="13">
        <f t="shared" si="13"/>
        <v>1.01248</v>
      </c>
      <c r="P317" t="s">
        <v>8264</v>
      </c>
      <c r="Q317" t="s">
        <v>8269</v>
      </c>
      <c r="R317" t="str">
        <f t="shared" si="14"/>
        <v>July</v>
      </c>
    </row>
    <row r="318" spans="1:18" ht="30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s="11">
        <f t="shared" si="12"/>
        <v>41950.923576388886</v>
      </c>
      <c r="L318" t="b">
        <v>1</v>
      </c>
      <c r="M318">
        <v>158</v>
      </c>
      <c r="N318" t="b">
        <v>1</v>
      </c>
      <c r="O318" s="13">
        <f t="shared" si="13"/>
        <v>1.1377333333333333</v>
      </c>
      <c r="P318" t="s">
        <v>8264</v>
      </c>
      <c r="Q318" t="s">
        <v>8269</v>
      </c>
      <c r="R318" t="str">
        <f t="shared" si="14"/>
        <v>November</v>
      </c>
    </row>
    <row r="319" spans="1:18" ht="30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s="11">
        <f t="shared" si="12"/>
        <v>41589.676886574074</v>
      </c>
      <c r="L319" t="b">
        <v>1</v>
      </c>
      <c r="M319">
        <v>316</v>
      </c>
      <c r="N319" t="b">
        <v>1</v>
      </c>
      <c r="O319" s="13">
        <f t="shared" si="13"/>
        <v>1.0080333333333333</v>
      </c>
      <c r="P319" t="s">
        <v>8264</v>
      </c>
      <c r="Q319" t="s">
        <v>8269</v>
      </c>
      <c r="R319" t="str">
        <f t="shared" si="14"/>
        <v>November</v>
      </c>
    </row>
    <row r="320" spans="1:18" ht="45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s="11">
        <f t="shared" si="12"/>
        <v>41330.038784722223</v>
      </c>
      <c r="L320" t="b">
        <v>1</v>
      </c>
      <c r="M320">
        <v>284</v>
      </c>
      <c r="N320" t="b">
        <v>1</v>
      </c>
      <c r="O320" s="13">
        <f t="shared" si="13"/>
        <v>2.8332000000000002</v>
      </c>
      <c r="P320" t="s">
        <v>8264</v>
      </c>
      <c r="Q320" t="s">
        <v>8269</v>
      </c>
      <c r="R320" t="str">
        <f t="shared" si="14"/>
        <v>February</v>
      </c>
    </row>
    <row r="321" spans="1:18" ht="60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s="11">
        <f t="shared" si="12"/>
        <v>40123.83829861111</v>
      </c>
      <c r="L321" t="b">
        <v>1</v>
      </c>
      <c r="M321">
        <v>51</v>
      </c>
      <c r="N321" t="b">
        <v>1</v>
      </c>
      <c r="O321" s="13">
        <f t="shared" si="13"/>
        <v>1.1268</v>
      </c>
      <c r="P321" t="s">
        <v>8264</v>
      </c>
      <c r="Q321" t="s">
        <v>8269</v>
      </c>
      <c r="R321" t="str">
        <f t="shared" si="14"/>
        <v>November</v>
      </c>
    </row>
    <row r="322" spans="1:18" ht="45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s="11">
        <f t="shared" si="12"/>
        <v>42331.551307870366</v>
      </c>
      <c r="L322" t="b">
        <v>1</v>
      </c>
      <c r="M322">
        <v>158</v>
      </c>
      <c r="N322" t="b">
        <v>1</v>
      </c>
      <c r="O322" s="13">
        <f t="shared" si="13"/>
        <v>1.0658000000000001</v>
      </c>
      <c r="P322" t="s">
        <v>8264</v>
      </c>
      <c r="Q322" t="s">
        <v>8269</v>
      </c>
      <c r="R322" t="str">
        <f t="shared" si="14"/>
        <v>November</v>
      </c>
    </row>
    <row r="323" spans="1:18" ht="45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s="11">
        <f t="shared" ref="K323:K386" si="15">(J323/86400)+DATE(1970,1,1)</f>
        <v>42647.446597222224</v>
      </c>
      <c r="L323" t="b">
        <v>1</v>
      </c>
      <c r="M323">
        <v>337</v>
      </c>
      <c r="N323" t="b">
        <v>1</v>
      </c>
      <c r="O323" s="13">
        <f t="shared" ref="O323:O386" si="16">E323/D323</f>
        <v>1.0266285714285714</v>
      </c>
      <c r="P323" t="s">
        <v>8264</v>
      </c>
      <c r="Q323" t="s">
        <v>8269</v>
      </c>
      <c r="R323" t="str">
        <f t="shared" ref="R323:R386" si="17">TEXT(K323,"mmmm")</f>
        <v>October</v>
      </c>
    </row>
    <row r="324" spans="1:18" ht="45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s="11">
        <f t="shared" si="15"/>
        <v>42473.57</v>
      </c>
      <c r="L324" t="b">
        <v>1</v>
      </c>
      <c r="M324">
        <v>186</v>
      </c>
      <c r="N324" t="b">
        <v>1</v>
      </c>
      <c r="O324" s="13">
        <f t="shared" si="16"/>
        <v>1.0791200000000001</v>
      </c>
      <c r="P324" t="s">
        <v>8264</v>
      </c>
      <c r="Q324" t="s">
        <v>8269</v>
      </c>
      <c r="R324" t="str">
        <f t="shared" si="17"/>
        <v>April</v>
      </c>
    </row>
    <row r="325" spans="1:18" ht="45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s="11">
        <f t="shared" si="15"/>
        <v>42697.32136574074</v>
      </c>
      <c r="L325" t="b">
        <v>1</v>
      </c>
      <c r="M325">
        <v>58</v>
      </c>
      <c r="N325" t="b">
        <v>1</v>
      </c>
      <c r="O325" s="13">
        <f t="shared" si="16"/>
        <v>1.2307407407407407</v>
      </c>
      <c r="P325" t="s">
        <v>8264</v>
      </c>
      <c r="Q325" t="s">
        <v>8269</v>
      </c>
      <c r="R325" t="str">
        <f t="shared" si="17"/>
        <v>November</v>
      </c>
    </row>
    <row r="326" spans="1:18" ht="45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s="11">
        <f t="shared" si="15"/>
        <v>42184.626250000001</v>
      </c>
      <c r="L326" t="b">
        <v>1</v>
      </c>
      <c r="M326">
        <v>82</v>
      </c>
      <c r="N326" t="b">
        <v>1</v>
      </c>
      <c r="O326" s="13">
        <f t="shared" si="16"/>
        <v>1.016</v>
      </c>
      <c r="P326" t="s">
        <v>8264</v>
      </c>
      <c r="Q326" t="s">
        <v>8269</v>
      </c>
      <c r="R326" t="str">
        <f t="shared" si="17"/>
        <v>June</v>
      </c>
    </row>
    <row r="327" spans="1:18" ht="45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s="11">
        <f t="shared" si="15"/>
        <v>42689.187881944439</v>
      </c>
      <c r="L327" t="b">
        <v>1</v>
      </c>
      <c r="M327">
        <v>736</v>
      </c>
      <c r="N327" t="b">
        <v>1</v>
      </c>
      <c r="O327" s="13">
        <f t="shared" si="16"/>
        <v>1.04396</v>
      </c>
      <c r="P327" t="s">
        <v>8264</v>
      </c>
      <c r="Q327" t="s">
        <v>8269</v>
      </c>
      <c r="R327" t="str">
        <f t="shared" si="17"/>
        <v>November</v>
      </c>
    </row>
    <row r="328" spans="1:18" ht="45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s="11">
        <f t="shared" si="15"/>
        <v>42775.314884259264</v>
      </c>
      <c r="L328" t="b">
        <v>1</v>
      </c>
      <c r="M328">
        <v>1151</v>
      </c>
      <c r="N328" t="b">
        <v>1</v>
      </c>
      <c r="O328" s="13">
        <f t="shared" si="16"/>
        <v>1.1292973333333334</v>
      </c>
      <c r="P328" t="s">
        <v>8264</v>
      </c>
      <c r="Q328" t="s">
        <v>8269</v>
      </c>
      <c r="R328" t="str">
        <f t="shared" si="17"/>
        <v>February</v>
      </c>
    </row>
    <row r="329" spans="1:18" ht="45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s="11">
        <f t="shared" si="15"/>
        <v>42058.235289351855</v>
      </c>
      <c r="L329" t="b">
        <v>1</v>
      </c>
      <c r="M329">
        <v>34</v>
      </c>
      <c r="N329" t="b">
        <v>1</v>
      </c>
      <c r="O329" s="13">
        <f t="shared" si="16"/>
        <v>1.3640000000000001</v>
      </c>
      <c r="P329" t="s">
        <v>8264</v>
      </c>
      <c r="Q329" t="s">
        <v>8269</v>
      </c>
      <c r="R329" t="str">
        <f t="shared" si="17"/>
        <v>February</v>
      </c>
    </row>
    <row r="330" spans="1:18" ht="45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s="11">
        <f t="shared" si="15"/>
        <v>42278.946620370371</v>
      </c>
      <c r="L330" t="b">
        <v>1</v>
      </c>
      <c r="M330">
        <v>498</v>
      </c>
      <c r="N330" t="b">
        <v>1</v>
      </c>
      <c r="O330" s="13">
        <f t="shared" si="16"/>
        <v>1.036144</v>
      </c>
      <c r="P330" t="s">
        <v>8264</v>
      </c>
      <c r="Q330" t="s">
        <v>8269</v>
      </c>
      <c r="R330" t="str">
        <f t="shared" si="17"/>
        <v>October</v>
      </c>
    </row>
    <row r="331" spans="1:18" ht="45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s="11">
        <f t="shared" si="15"/>
        <v>42291.46674768519</v>
      </c>
      <c r="L331" t="b">
        <v>1</v>
      </c>
      <c r="M331">
        <v>167</v>
      </c>
      <c r="N331" t="b">
        <v>1</v>
      </c>
      <c r="O331" s="13">
        <f t="shared" si="16"/>
        <v>1.0549999999999999</v>
      </c>
      <c r="P331" t="s">
        <v>8264</v>
      </c>
      <c r="Q331" t="s">
        <v>8269</v>
      </c>
      <c r="R331" t="str">
        <f t="shared" si="17"/>
        <v>October</v>
      </c>
    </row>
    <row r="332" spans="1:18" ht="45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s="11">
        <f t="shared" si="15"/>
        <v>41379.515775462962</v>
      </c>
      <c r="L332" t="b">
        <v>1</v>
      </c>
      <c r="M332">
        <v>340</v>
      </c>
      <c r="N332" t="b">
        <v>1</v>
      </c>
      <c r="O332" s="13">
        <f t="shared" si="16"/>
        <v>1.0182857142857142</v>
      </c>
      <c r="P332" t="s">
        <v>8264</v>
      </c>
      <c r="Q332" t="s">
        <v>8269</v>
      </c>
      <c r="R332" t="str">
        <f t="shared" si="17"/>
        <v>April</v>
      </c>
    </row>
    <row r="333" spans="1:18" ht="45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s="11">
        <f t="shared" si="15"/>
        <v>42507.581412037034</v>
      </c>
      <c r="L333" t="b">
        <v>1</v>
      </c>
      <c r="M333">
        <v>438</v>
      </c>
      <c r="N333" t="b">
        <v>1</v>
      </c>
      <c r="O333" s="13">
        <f t="shared" si="16"/>
        <v>1.0660499999999999</v>
      </c>
      <c r="P333" t="s">
        <v>8264</v>
      </c>
      <c r="Q333" t="s">
        <v>8269</v>
      </c>
      <c r="R333" t="str">
        <f t="shared" si="17"/>
        <v>May</v>
      </c>
    </row>
    <row r="334" spans="1:18" ht="45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s="11">
        <f t="shared" si="15"/>
        <v>42263.680289351847</v>
      </c>
      <c r="L334" t="b">
        <v>1</v>
      </c>
      <c r="M334">
        <v>555</v>
      </c>
      <c r="N334" t="b">
        <v>1</v>
      </c>
      <c r="O334" s="13">
        <f t="shared" si="16"/>
        <v>1.13015</v>
      </c>
      <c r="P334" t="s">
        <v>8264</v>
      </c>
      <c r="Q334" t="s">
        <v>8269</v>
      </c>
      <c r="R334" t="str">
        <f t="shared" si="17"/>
        <v>September</v>
      </c>
    </row>
    <row r="335" spans="1:18" ht="45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s="11">
        <f t="shared" si="15"/>
        <v>42437.636469907404</v>
      </c>
      <c r="L335" t="b">
        <v>1</v>
      </c>
      <c r="M335">
        <v>266</v>
      </c>
      <c r="N335" t="b">
        <v>1</v>
      </c>
      <c r="O335" s="13">
        <f t="shared" si="16"/>
        <v>1.252275</v>
      </c>
      <c r="P335" t="s">
        <v>8264</v>
      </c>
      <c r="Q335" t="s">
        <v>8269</v>
      </c>
      <c r="R335" t="str">
        <f t="shared" si="17"/>
        <v>March</v>
      </c>
    </row>
    <row r="336" spans="1:18" ht="45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s="11">
        <f t="shared" si="15"/>
        <v>42101.682372685187</v>
      </c>
      <c r="L336" t="b">
        <v>1</v>
      </c>
      <c r="M336">
        <v>69</v>
      </c>
      <c r="N336" t="b">
        <v>1</v>
      </c>
      <c r="O336" s="13">
        <f t="shared" si="16"/>
        <v>1.0119</v>
      </c>
      <c r="P336" t="s">
        <v>8264</v>
      </c>
      <c r="Q336" t="s">
        <v>8269</v>
      </c>
      <c r="R336" t="str">
        <f t="shared" si="17"/>
        <v>April</v>
      </c>
    </row>
    <row r="337" spans="1:18" ht="45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s="11">
        <f t="shared" si="15"/>
        <v>42101.737442129626</v>
      </c>
      <c r="L337" t="b">
        <v>1</v>
      </c>
      <c r="M337">
        <v>80</v>
      </c>
      <c r="N337" t="b">
        <v>1</v>
      </c>
      <c r="O337" s="13">
        <f t="shared" si="16"/>
        <v>1.0276470588235294</v>
      </c>
      <c r="P337" t="s">
        <v>8264</v>
      </c>
      <c r="Q337" t="s">
        <v>8269</v>
      </c>
      <c r="R337" t="str">
        <f t="shared" si="17"/>
        <v>April</v>
      </c>
    </row>
    <row r="338" spans="1:18" ht="45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s="11">
        <f t="shared" si="15"/>
        <v>42291.596273148149</v>
      </c>
      <c r="L338" t="b">
        <v>1</v>
      </c>
      <c r="M338">
        <v>493</v>
      </c>
      <c r="N338" t="b">
        <v>1</v>
      </c>
      <c r="O338" s="13">
        <f t="shared" si="16"/>
        <v>1.1683911999999999</v>
      </c>
      <c r="P338" t="s">
        <v>8264</v>
      </c>
      <c r="Q338" t="s">
        <v>8269</v>
      </c>
      <c r="R338" t="str">
        <f t="shared" si="17"/>
        <v>October</v>
      </c>
    </row>
    <row r="339" spans="1:18" ht="45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s="11">
        <f t="shared" si="15"/>
        <v>42047.128564814819</v>
      </c>
      <c r="L339" t="b">
        <v>1</v>
      </c>
      <c r="M339">
        <v>31</v>
      </c>
      <c r="N339" t="b">
        <v>1</v>
      </c>
      <c r="O339" s="13">
        <f t="shared" si="16"/>
        <v>1.0116833333333335</v>
      </c>
      <c r="P339" t="s">
        <v>8264</v>
      </c>
      <c r="Q339" t="s">
        <v>8269</v>
      </c>
      <c r="R339" t="str">
        <f t="shared" si="17"/>
        <v>February</v>
      </c>
    </row>
    <row r="340" spans="1:18" ht="45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s="11">
        <f t="shared" si="15"/>
        <v>42559.755671296298</v>
      </c>
      <c r="L340" t="b">
        <v>1</v>
      </c>
      <c r="M340">
        <v>236</v>
      </c>
      <c r="N340" t="b">
        <v>1</v>
      </c>
      <c r="O340" s="13">
        <f t="shared" si="16"/>
        <v>1.1013360000000001</v>
      </c>
      <c r="P340" t="s">
        <v>8264</v>
      </c>
      <c r="Q340" t="s">
        <v>8269</v>
      </c>
      <c r="R340" t="str">
        <f t="shared" si="17"/>
        <v>July</v>
      </c>
    </row>
    <row r="341" spans="1:18" ht="45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s="11">
        <f t="shared" si="15"/>
        <v>42093.760046296295</v>
      </c>
      <c r="L341" t="b">
        <v>1</v>
      </c>
      <c r="M341">
        <v>89</v>
      </c>
      <c r="N341" t="b">
        <v>1</v>
      </c>
      <c r="O341" s="13">
        <f t="shared" si="16"/>
        <v>1.0808333333333333</v>
      </c>
      <c r="P341" t="s">
        <v>8264</v>
      </c>
      <c r="Q341" t="s">
        <v>8269</v>
      </c>
      <c r="R341" t="str">
        <f t="shared" si="17"/>
        <v>March</v>
      </c>
    </row>
    <row r="342" spans="1:18" ht="45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s="11">
        <f t="shared" si="15"/>
        <v>42772.669062500005</v>
      </c>
      <c r="L342" t="b">
        <v>1</v>
      </c>
      <c r="M342">
        <v>299</v>
      </c>
      <c r="N342" t="b">
        <v>1</v>
      </c>
      <c r="O342" s="13">
        <f t="shared" si="16"/>
        <v>1.2502285714285715</v>
      </c>
      <c r="P342" t="s">
        <v>8264</v>
      </c>
      <c r="Q342" t="s">
        <v>8269</v>
      </c>
      <c r="R342" t="str">
        <f t="shared" si="17"/>
        <v>February</v>
      </c>
    </row>
    <row r="343" spans="1:18" ht="45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s="11">
        <f t="shared" si="15"/>
        <v>41894.879606481481</v>
      </c>
      <c r="L343" t="b">
        <v>1</v>
      </c>
      <c r="M343">
        <v>55</v>
      </c>
      <c r="N343" t="b">
        <v>1</v>
      </c>
      <c r="O343" s="13">
        <f t="shared" si="16"/>
        <v>1.0671428571428572</v>
      </c>
      <c r="P343" t="s">
        <v>8264</v>
      </c>
      <c r="Q343" t="s">
        <v>8269</v>
      </c>
      <c r="R343" t="str">
        <f t="shared" si="17"/>
        <v>September</v>
      </c>
    </row>
    <row r="344" spans="1:18" ht="30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s="11">
        <f t="shared" si="15"/>
        <v>42459.780844907407</v>
      </c>
      <c r="L344" t="b">
        <v>1</v>
      </c>
      <c r="M344">
        <v>325</v>
      </c>
      <c r="N344" t="b">
        <v>1</v>
      </c>
      <c r="O344" s="13">
        <f t="shared" si="16"/>
        <v>1.0036639999999999</v>
      </c>
      <c r="P344" t="s">
        <v>8264</v>
      </c>
      <c r="Q344" t="s">
        <v>8269</v>
      </c>
      <c r="R344" t="str">
        <f t="shared" si="17"/>
        <v>March</v>
      </c>
    </row>
    <row r="345" spans="1:18" ht="45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s="11">
        <f t="shared" si="15"/>
        <v>41926.73778935185</v>
      </c>
      <c r="L345" t="b">
        <v>1</v>
      </c>
      <c r="M345">
        <v>524</v>
      </c>
      <c r="N345" t="b">
        <v>1</v>
      </c>
      <c r="O345" s="13">
        <f t="shared" si="16"/>
        <v>1.0202863333333334</v>
      </c>
      <c r="P345" t="s">
        <v>8264</v>
      </c>
      <c r="Q345" t="s">
        <v>8269</v>
      </c>
      <c r="R345" t="str">
        <f t="shared" si="17"/>
        <v>October</v>
      </c>
    </row>
    <row r="346" spans="1:18" ht="45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s="11">
        <f t="shared" si="15"/>
        <v>42111.970995370371</v>
      </c>
      <c r="L346" t="b">
        <v>1</v>
      </c>
      <c r="M346">
        <v>285</v>
      </c>
      <c r="N346" t="b">
        <v>1</v>
      </c>
      <c r="O346" s="13">
        <f t="shared" si="16"/>
        <v>1.0208358208955224</v>
      </c>
      <c r="P346" t="s">
        <v>8264</v>
      </c>
      <c r="Q346" t="s">
        <v>8269</v>
      </c>
      <c r="R346" t="str">
        <f t="shared" si="17"/>
        <v>April</v>
      </c>
    </row>
    <row r="347" spans="1:18" ht="45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s="11">
        <f t="shared" si="15"/>
        <v>42114.944328703699</v>
      </c>
      <c r="L347" t="b">
        <v>1</v>
      </c>
      <c r="M347">
        <v>179</v>
      </c>
      <c r="N347" t="b">
        <v>1</v>
      </c>
      <c r="O347" s="13">
        <f t="shared" si="16"/>
        <v>1.2327586206896552</v>
      </c>
      <c r="P347" t="s">
        <v>8264</v>
      </c>
      <c r="Q347" t="s">
        <v>8269</v>
      </c>
      <c r="R347" t="str">
        <f t="shared" si="17"/>
        <v>April</v>
      </c>
    </row>
    <row r="348" spans="1:18" ht="45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s="11">
        <f t="shared" si="15"/>
        <v>42261.500243055554</v>
      </c>
      <c r="L348" t="b">
        <v>1</v>
      </c>
      <c r="M348">
        <v>188</v>
      </c>
      <c r="N348" t="b">
        <v>1</v>
      </c>
      <c r="O348" s="13">
        <f t="shared" si="16"/>
        <v>1.7028880000000002</v>
      </c>
      <c r="P348" t="s">
        <v>8264</v>
      </c>
      <c r="Q348" t="s">
        <v>8269</v>
      </c>
      <c r="R348" t="str">
        <f t="shared" si="17"/>
        <v>September</v>
      </c>
    </row>
    <row r="349" spans="1:18" ht="45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s="11">
        <f t="shared" si="15"/>
        <v>42292.495474537034</v>
      </c>
      <c r="L349" t="b">
        <v>1</v>
      </c>
      <c r="M349">
        <v>379</v>
      </c>
      <c r="N349" t="b">
        <v>1</v>
      </c>
      <c r="O349" s="13">
        <f t="shared" si="16"/>
        <v>1.1159049999999999</v>
      </c>
      <c r="P349" t="s">
        <v>8264</v>
      </c>
      <c r="Q349" t="s">
        <v>8269</v>
      </c>
      <c r="R349" t="str">
        <f t="shared" si="17"/>
        <v>October</v>
      </c>
    </row>
    <row r="350" spans="1:18" ht="45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s="11">
        <f t="shared" si="15"/>
        <v>42207.58699074074</v>
      </c>
      <c r="L350" t="b">
        <v>1</v>
      </c>
      <c r="M350">
        <v>119</v>
      </c>
      <c r="N350" t="b">
        <v>1</v>
      </c>
      <c r="O350" s="13">
        <f t="shared" si="16"/>
        <v>1.03</v>
      </c>
      <c r="P350" t="s">
        <v>8264</v>
      </c>
      <c r="Q350" t="s">
        <v>8269</v>
      </c>
      <c r="R350" t="str">
        <f t="shared" si="17"/>
        <v>July</v>
      </c>
    </row>
    <row r="351" spans="1:18" ht="30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s="11">
        <f t="shared" si="15"/>
        <v>42760.498935185184</v>
      </c>
      <c r="L351" t="b">
        <v>1</v>
      </c>
      <c r="M351">
        <v>167</v>
      </c>
      <c r="N351" t="b">
        <v>1</v>
      </c>
      <c r="O351" s="13">
        <f t="shared" si="16"/>
        <v>1.0663570159857905</v>
      </c>
      <c r="P351" t="s">
        <v>8264</v>
      </c>
      <c r="Q351" t="s">
        <v>8269</v>
      </c>
      <c r="R351" t="str">
        <f t="shared" si="17"/>
        <v>January</v>
      </c>
    </row>
    <row r="352" spans="1:18" ht="45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s="11">
        <f t="shared" si="15"/>
        <v>42586.066076388888</v>
      </c>
      <c r="L352" t="b">
        <v>1</v>
      </c>
      <c r="M352">
        <v>221</v>
      </c>
      <c r="N352" t="b">
        <v>1</v>
      </c>
      <c r="O352" s="13">
        <f t="shared" si="16"/>
        <v>1.1476</v>
      </c>
      <c r="P352" t="s">
        <v>8264</v>
      </c>
      <c r="Q352" t="s">
        <v>8269</v>
      </c>
      <c r="R352" t="str">
        <f t="shared" si="17"/>
        <v>August</v>
      </c>
    </row>
    <row r="353" spans="1:18" ht="45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s="11">
        <f t="shared" si="15"/>
        <v>42427.964745370366</v>
      </c>
      <c r="L353" t="b">
        <v>1</v>
      </c>
      <c r="M353">
        <v>964</v>
      </c>
      <c r="N353" t="b">
        <v>1</v>
      </c>
      <c r="O353" s="13">
        <f t="shared" si="16"/>
        <v>1.2734117647058822</v>
      </c>
      <c r="P353" t="s">
        <v>8264</v>
      </c>
      <c r="Q353" t="s">
        <v>8269</v>
      </c>
      <c r="R353" t="str">
        <f t="shared" si="17"/>
        <v>February</v>
      </c>
    </row>
    <row r="354" spans="1:18" ht="45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s="11">
        <f t="shared" si="15"/>
        <v>41890.167453703703</v>
      </c>
      <c r="L354" t="b">
        <v>1</v>
      </c>
      <c r="M354">
        <v>286</v>
      </c>
      <c r="N354" t="b">
        <v>1</v>
      </c>
      <c r="O354" s="13">
        <f t="shared" si="16"/>
        <v>1.1656</v>
      </c>
      <c r="P354" t="s">
        <v>8264</v>
      </c>
      <c r="Q354" t="s">
        <v>8269</v>
      </c>
      <c r="R354" t="str">
        <f t="shared" si="17"/>
        <v>September</v>
      </c>
    </row>
    <row r="355" spans="1:18" ht="45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s="11">
        <f t="shared" si="15"/>
        <v>42297.791886574079</v>
      </c>
      <c r="L355" t="b">
        <v>1</v>
      </c>
      <c r="M355">
        <v>613</v>
      </c>
      <c r="N355" t="b">
        <v>1</v>
      </c>
      <c r="O355" s="13">
        <f t="shared" si="16"/>
        <v>1.0861819426615318</v>
      </c>
      <c r="P355" t="s">
        <v>8264</v>
      </c>
      <c r="Q355" t="s">
        <v>8269</v>
      </c>
      <c r="R355" t="str">
        <f t="shared" si="17"/>
        <v>October</v>
      </c>
    </row>
    <row r="356" spans="1:18" ht="45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s="11">
        <f t="shared" si="15"/>
        <v>42438.827789351853</v>
      </c>
      <c r="L356" t="b">
        <v>1</v>
      </c>
      <c r="M356">
        <v>29</v>
      </c>
      <c r="N356" t="b">
        <v>1</v>
      </c>
      <c r="O356" s="13">
        <f t="shared" si="16"/>
        <v>1.0394285714285714</v>
      </c>
      <c r="P356" t="s">
        <v>8264</v>
      </c>
      <c r="Q356" t="s">
        <v>8269</v>
      </c>
      <c r="R356" t="str">
        <f t="shared" si="17"/>
        <v>March</v>
      </c>
    </row>
    <row r="357" spans="1:18" ht="30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s="11">
        <f t="shared" si="15"/>
        <v>41943.293912037036</v>
      </c>
      <c r="L357" t="b">
        <v>1</v>
      </c>
      <c r="M357">
        <v>165</v>
      </c>
      <c r="N357" t="b">
        <v>1</v>
      </c>
      <c r="O357" s="13">
        <f t="shared" si="16"/>
        <v>1.1625714285714286</v>
      </c>
      <c r="P357" t="s">
        <v>8264</v>
      </c>
      <c r="Q357" t="s">
        <v>8269</v>
      </c>
      <c r="R357" t="str">
        <f t="shared" si="17"/>
        <v>October</v>
      </c>
    </row>
    <row r="358" spans="1:18" ht="30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s="11">
        <f t="shared" si="15"/>
        <v>42415.803159722222</v>
      </c>
      <c r="L358" t="b">
        <v>1</v>
      </c>
      <c r="M358">
        <v>97</v>
      </c>
      <c r="N358" t="b">
        <v>1</v>
      </c>
      <c r="O358" s="13">
        <f t="shared" si="16"/>
        <v>1.0269239999999999</v>
      </c>
      <c r="P358" t="s">
        <v>8264</v>
      </c>
      <c r="Q358" t="s">
        <v>8269</v>
      </c>
      <c r="R358" t="str">
        <f t="shared" si="17"/>
        <v>February</v>
      </c>
    </row>
    <row r="359" spans="1:18" ht="45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s="11">
        <f t="shared" si="15"/>
        <v>42078.222187499996</v>
      </c>
      <c r="L359" t="b">
        <v>1</v>
      </c>
      <c r="M359">
        <v>303</v>
      </c>
      <c r="N359" t="b">
        <v>1</v>
      </c>
      <c r="O359" s="13">
        <f t="shared" si="16"/>
        <v>1.74</v>
      </c>
      <c r="P359" t="s">
        <v>8264</v>
      </c>
      <c r="Q359" t="s">
        <v>8269</v>
      </c>
      <c r="R359" t="str">
        <f t="shared" si="17"/>
        <v>March</v>
      </c>
    </row>
    <row r="360" spans="1:18" ht="45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s="11">
        <f t="shared" si="15"/>
        <v>42507.860196759255</v>
      </c>
      <c r="L360" t="b">
        <v>1</v>
      </c>
      <c r="M360">
        <v>267</v>
      </c>
      <c r="N360" t="b">
        <v>1</v>
      </c>
      <c r="O360" s="13">
        <f t="shared" si="16"/>
        <v>1.03088</v>
      </c>
      <c r="P360" t="s">
        <v>8264</v>
      </c>
      <c r="Q360" t="s">
        <v>8269</v>
      </c>
      <c r="R360" t="str">
        <f t="shared" si="17"/>
        <v>May</v>
      </c>
    </row>
    <row r="361" spans="1:18" ht="45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s="11">
        <f t="shared" si="15"/>
        <v>41935.070486111115</v>
      </c>
      <c r="L361" t="b">
        <v>1</v>
      </c>
      <c r="M361">
        <v>302</v>
      </c>
      <c r="N361" t="b">
        <v>1</v>
      </c>
      <c r="O361" s="13">
        <f t="shared" si="16"/>
        <v>1.0485537190082646</v>
      </c>
      <c r="P361" t="s">
        <v>8264</v>
      </c>
      <c r="Q361" t="s">
        <v>8269</v>
      </c>
      <c r="R361" t="str">
        <f t="shared" si="17"/>
        <v>October</v>
      </c>
    </row>
    <row r="362" spans="1:18" ht="45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s="11">
        <f t="shared" si="15"/>
        <v>42163.897916666669</v>
      </c>
      <c r="L362" t="b">
        <v>0</v>
      </c>
      <c r="M362">
        <v>87</v>
      </c>
      <c r="N362" t="b">
        <v>1</v>
      </c>
      <c r="O362" s="13">
        <f t="shared" si="16"/>
        <v>1.0137499999999999</v>
      </c>
      <c r="P362" t="s">
        <v>8264</v>
      </c>
      <c r="Q362" t="s">
        <v>8269</v>
      </c>
      <c r="R362" t="str">
        <f t="shared" si="17"/>
        <v>June</v>
      </c>
    </row>
    <row r="363" spans="1:18" ht="45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s="11">
        <f t="shared" si="15"/>
        <v>41936.001226851848</v>
      </c>
      <c r="L363" t="b">
        <v>0</v>
      </c>
      <c r="M363">
        <v>354</v>
      </c>
      <c r="N363" t="b">
        <v>1</v>
      </c>
      <c r="O363" s="13">
        <f t="shared" si="16"/>
        <v>1.1107699999999998</v>
      </c>
      <c r="P363" t="s">
        <v>8264</v>
      </c>
      <c r="Q363" t="s">
        <v>8269</v>
      </c>
      <c r="R363" t="str">
        <f t="shared" si="17"/>
        <v>October</v>
      </c>
    </row>
    <row r="364" spans="1:18" ht="45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s="11">
        <f t="shared" si="15"/>
        <v>41837.210543981484</v>
      </c>
      <c r="L364" t="b">
        <v>0</v>
      </c>
      <c r="M364">
        <v>86</v>
      </c>
      <c r="N364" t="b">
        <v>1</v>
      </c>
      <c r="O364" s="13">
        <f t="shared" si="16"/>
        <v>1.2415933781686497</v>
      </c>
      <c r="P364" t="s">
        <v>8264</v>
      </c>
      <c r="Q364" t="s">
        <v>8269</v>
      </c>
      <c r="R364" t="str">
        <f t="shared" si="17"/>
        <v>July</v>
      </c>
    </row>
    <row r="365" spans="1:18" ht="45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s="11">
        <f t="shared" si="15"/>
        <v>40255.744629629626</v>
      </c>
      <c r="L365" t="b">
        <v>0</v>
      </c>
      <c r="M365">
        <v>26</v>
      </c>
      <c r="N365" t="b">
        <v>1</v>
      </c>
      <c r="O365" s="13">
        <f t="shared" si="16"/>
        <v>1.0133333333333334</v>
      </c>
      <c r="P365" t="s">
        <v>8264</v>
      </c>
      <c r="Q365" t="s">
        <v>8269</v>
      </c>
      <c r="R365" t="str">
        <f t="shared" si="17"/>
        <v>March</v>
      </c>
    </row>
    <row r="366" spans="1:18" ht="45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s="11">
        <f t="shared" si="15"/>
        <v>41780.859629629631</v>
      </c>
      <c r="L366" t="b">
        <v>0</v>
      </c>
      <c r="M366">
        <v>113</v>
      </c>
      <c r="N366" t="b">
        <v>1</v>
      </c>
      <c r="O366" s="13">
        <f t="shared" si="16"/>
        <v>1.1016142857142857</v>
      </c>
      <c r="P366" t="s">
        <v>8264</v>
      </c>
      <c r="Q366" t="s">
        <v>8269</v>
      </c>
      <c r="R366" t="str">
        <f t="shared" si="17"/>
        <v>May</v>
      </c>
    </row>
    <row r="367" spans="1:18" ht="45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s="11">
        <f t="shared" si="15"/>
        <v>41668.606469907405</v>
      </c>
      <c r="L367" t="b">
        <v>0</v>
      </c>
      <c r="M367">
        <v>65</v>
      </c>
      <c r="N367" t="b">
        <v>1</v>
      </c>
      <c r="O367" s="13">
        <f t="shared" si="16"/>
        <v>1.0397333333333334</v>
      </c>
      <c r="P367" t="s">
        <v>8264</v>
      </c>
      <c r="Q367" t="s">
        <v>8269</v>
      </c>
      <c r="R367" t="str">
        <f t="shared" si="17"/>
        <v>January</v>
      </c>
    </row>
    <row r="368" spans="1:18" ht="45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s="11">
        <f t="shared" si="15"/>
        <v>41019.793032407411</v>
      </c>
      <c r="L368" t="b">
        <v>0</v>
      </c>
      <c r="M368">
        <v>134</v>
      </c>
      <c r="N368" t="b">
        <v>1</v>
      </c>
      <c r="O368" s="13">
        <f t="shared" si="16"/>
        <v>1.013157894736842</v>
      </c>
      <c r="P368" t="s">
        <v>8264</v>
      </c>
      <c r="Q368" t="s">
        <v>8269</v>
      </c>
      <c r="R368" t="str">
        <f t="shared" si="17"/>
        <v>April</v>
      </c>
    </row>
    <row r="369" spans="1:18" ht="45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s="11">
        <f t="shared" si="15"/>
        <v>41355.577291666668</v>
      </c>
      <c r="L369" t="b">
        <v>0</v>
      </c>
      <c r="M369">
        <v>119</v>
      </c>
      <c r="N369" t="b">
        <v>1</v>
      </c>
      <c r="O369" s="13">
        <f t="shared" si="16"/>
        <v>1.033501</v>
      </c>
      <c r="P369" t="s">
        <v>8264</v>
      </c>
      <c r="Q369" t="s">
        <v>8269</v>
      </c>
      <c r="R369" t="str">
        <f t="shared" si="17"/>
        <v>March</v>
      </c>
    </row>
    <row r="370" spans="1:18" ht="45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s="11">
        <f t="shared" si="15"/>
        <v>42043.605578703704</v>
      </c>
      <c r="L370" t="b">
        <v>0</v>
      </c>
      <c r="M370">
        <v>159</v>
      </c>
      <c r="N370" t="b">
        <v>1</v>
      </c>
      <c r="O370" s="13">
        <f t="shared" si="16"/>
        <v>1.04112</v>
      </c>
      <c r="P370" t="s">
        <v>8264</v>
      </c>
      <c r="Q370" t="s">
        <v>8269</v>
      </c>
      <c r="R370" t="str">
        <f t="shared" si="17"/>
        <v>February</v>
      </c>
    </row>
    <row r="371" spans="1:18" ht="45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s="11">
        <f t="shared" si="15"/>
        <v>40893.551724537036</v>
      </c>
      <c r="L371" t="b">
        <v>0</v>
      </c>
      <c r="M371">
        <v>167</v>
      </c>
      <c r="N371" t="b">
        <v>1</v>
      </c>
      <c r="O371" s="13">
        <f t="shared" si="16"/>
        <v>1.1015569230769231</v>
      </c>
      <c r="P371" t="s">
        <v>8264</v>
      </c>
      <c r="Q371" t="s">
        <v>8269</v>
      </c>
      <c r="R371" t="str">
        <f t="shared" si="17"/>
        <v>December</v>
      </c>
    </row>
    <row r="372" spans="1:18" ht="45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s="11">
        <f t="shared" si="15"/>
        <v>42711.795138888891</v>
      </c>
      <c r="L372" t="b">
        <v>0</v>
      </c>
      <c r="M372">
        <v>43</v>
      </c>
      <c r="N372" t="b">
        <v>1</v>
      </c>
      <c r="O372" s="13">
        <f t="shared" si="16"/>
        <v>1.2202</v>
      </c>
      <c r="P372" t="s">
        <v>8264</v>
      </c>
      <c r="Q372" t="s">
        <v>8269</v>
      </c>
      <c r="R372" t="str">
        <f t="shared" si="17"/>
        <v>December</v>
      </c>
    </row>
    <row r="373" spans="1:18" ht="45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s="11">
        <f t="shared" si="15"/>
        <v>41261.767812500002</v>
      </c>
      <c r="L373" t="b">
        <v>0</v>
      </c>
      <c r="M373">
        <v>1062</v>
      </c>
      <c r="N373" t="b">
        <v>1</v>
      </c>
      <c r="O373" s="13">
        <f t="shared" si="16"/>
        <v>1.1416866666666667</v>
      </c>
      <c r="P373" t="s">
        <v>8264</v>
      </c>
      <c r="Q373" t="s">
        <v>8269</v>
      </c>
      <c r="R373" t="str">
        <f t="shared" si="17"/>
        <v>December</v>
      </c>
    </row>
    <row r="374" spans="1:18" ht="30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s="11">
        <f t="shared" si="15"/>
        <v>42425.576898148152</v>
      </c>
      <c r="L374" t="b">
        <v>0</v>
      </c>
      <c r="M374">
        <v>9</v>
      </c>
      <c r="N374" t="b">
        <v>1</v>
      </c>
      <c r="O374" s="13">
        <f t="shared" si="16"/>
        <v>1.2533333333333334</v>
      </c>
      <c r="P374" t="s">
        <v>8264</v>
      </c>
      <c r="Q374" t="s">
        <v>8269</v>
      </c>
      <c r="R374" t="str">
        <f t="shared" si="17"/>
        <v>February</v>
      </c>
    </row>
    <row r="375" spans="1:18" ht="45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s="11">
        <f t="shared" si="15"/>
        <v>41078.91201388889</v>
      </c>
      <c r="L375" t="b">
        <v>0</v>
      </c>
      <c r="M375">
        <v>89</v>
      </c>
      <c r="N375" t="b">
        <v>1</v>
      </c>
      <c r="O375" s="13">
        <f t="shared" si="16"/>
        <v>1.0666666666666667</v>
      </c>
      <c r="P375" t="s">
        <v>8264</v>
      </c>
      <c r="Q375" t="s">
        <v>8269</v>
      </c>
      <c r="R375" t="str">
        <f t="shared" si="17"/>
        <v>June</v>
      </c>
    </row>
    <row r="376" spans="1:18" ht="45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s="11">
        <f t="shared" si="15"/>
        <v>40757.889247685183</v>
      </c>
      <c r="L376" t="b">
        <v>0</v>
      </c>
      <c r="M376">
        <v>174</v>
      </c>
      <c r="N376" t="b">
        <v>1</v>
      </c>
      <c r="O376" s="13">
        <f t="shared" si="16"/>
        <v>1.3065</v>
      </c>
      <c r="P376" t="s">
        <v>8264</v>
      </c>
      <c r="Q376" t="s">
        <v>8269</v>
      </c>
      <c r="R376" t="str">
        <f t="shared" si="17"/>
        <v>August</v>
      </c>
    </row>
    <row r="377" spans="1:18" ht="45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s="11">
        <f t="shared" si="15"/>
        <v>41657.985081018516</v>
      </c>
      <c r="L377" t="b">
        <v>0</v>
      </c>
      <c r="M377">
        <v>14</v>
      </c>
      <c r="N377" t="b">
        <v>1</v>
      </c>
      <c r="O377" s="13">
        <f t="shared" si="16"/>
        <v>1.2</v>
      </c>
      <c r="P377" t="s">
        <v>8264</v>
      </c>
      <c r="Q377" t="s">
        <v>8269</v>
      </c>
      <c r="R377" t="str">
        <f t="shared" si="17"/>
        <v>January</v>
      </c>
    </row>
    <row r="378" spans="1:18" ht="45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s="11">
        <f t="shared" si="15"/>
        <v>42576.452731481477</v>
      </c>
      <c r="L378" t="b">
        <v>0</v>
      </c>
      <c r="M378">
        <v>48</v>
      </c>
      <c r="N378" t="b">
        <v>1</v>
      </c>
      <c r="O378" s="13">
        <f t="shared" si="16"/>
        <v>1.0595918367346939</v>
      </c>
      <c r="P378" t="s">
        <v>8264</v>
      </c>
      <c r="Q378" t="s">
        <v>8269</v>
      </c>
      <c r="R378" t="str">
        <f t="shared" si="17"/>
        <v>July</v>
      </c>
    </row>
    <row r="379" spans="1:18" ht="45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s="11">
        <f t="shared" si="15"/>
        <v>42292.250787037032</v>
      </c>
      <c r="L379" t="b">
        <v>0</v>
      </c>
      <c r="M379">
        <v>133</v>
      </c>
      <c r="N379" t="b">
        <v>1</v>
      </c>
      <c r="O379" s="13">
        <f t="shared" si="16"/>
        <v>1.1439999999999999</v>
      </c>
      <c r="P379" t="s">
        <v>8264</v>
      </c>
      <c r="Q379" t="s">
        <v>8269</v>
      </c>
      <c r="R379" t="str">
        <f t="shared" si="17"/>
        <v>October</v>
      </c>
    </row>
    <row r="380" spans="1:18" ht="45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s="11">
        <f t="shared" si="15"/>
        <v>42370.571851851855</v>
      </c>
      <c r="L380" t="b">
        <v>0</v>
      </c>
      <c r="M380">
        <v>83</v>
      </c>
      <c r="N380" t="b">
        <v>1</v>
      </c>
      <c r="O380" s="13">
        <f t="shared" si="16"/>
        <v>1.1176666666666666</v>
      </c>
      <c r="P380" t="s">
        <v>8264</v>
      </c>
      <c r="Q380" t="s">
        <v>8269</v>
      </c>
      <c r="R380" t="str">
        <f t="shared" si="17"/>
        <v>January</v>
      </c>
    </row>
    <row r="381" spans="1:18" ht="45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s="11">
        <f t="shared" si="15"/>
        <v>40987.688333333332</v>
      </c>
      <c r="L381" t="b">
        <v>0</v>
      </c>
      <c r="M381">
        <v>149</v>
      </c>
      <c r="N381" t="b">
        <v>1</v>
      </c>
      <c r="O381" s="13">
        <f t="shared" si="16"/>
        <v>1.1608000000000001</v>
      </c>
      <c r="P381" t="s">
        <v>8264</v>
      </c>
      <c r="Q381" t="s">
        <v>8269</v>
      </c>
      <c r="R381" t="str">
        <f t="shared" si="17"/>
        <v>March</v>
      </c>
    </row>
    <row r="382" spans="1:18" ht="45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s="11">
        <f t="shared" si="15"/>
        <v>42367.719814814816</v>
      </c>
      <c r="L382" t="b">
        <v>0</v>
      </c>
      <c r="M382">
        <v>49</v>
      </c>
      <c r="N382" t="b">
        <v>1</v>
      </c>
      <c r="O382" s="13">
        <f t="shared" si="16"/>
        <v>1.415</v>
      </c>
      <c r="P382" t="s">
        <v>8264</v>
      </c>
      <c r="Q382" t="s">
        <v>8269</v>
      </c>
      <c r="R382" t="str">
        <f t="shared" si="17"/>
        <v>December</v>
      </c>
    </row>
    <row r="383" spans="1:18" ht="45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s="11">
        <f t="shared" si="15"/>
        <v>41085.698113425926</v>
      </c>
      <c r="L383" t="b">
        <v>0</v>
      </c>
      <c r="M383">
        <v>251</v>
      </c>
      <c r="N383" t="b">
        <v>1</v>
      </c>
      <c r="O383" s="13">
        <f t="shared" si="16"/>
        <v>1.0472999999999999</v>
      </c>
      <c r="P383" t="s">
        <v>8264</v>
      </c>
      <c r="Q383" t="s">
        <v>8269</v>
      </c>
      <c r="R383" t="str">
        <f t="shared" si="17"/>
        <v>June</v>
      </c>
    </row>
    <row r="384" spans="1:18" ht="45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s="11">
        <f t="shared" si="15"/>
        <v>41144.709490740745</v>
      </c>
      <c r="L384" t="b">
        <v>0</v>
      </c>
      <c r="M384">
        <v>22</v>
      </c>
      <c r="N384" t="b">
        <v>1</v>
      </c>
      <c r="O384" s="13">
        <f t="shared" si="16"/>
        <v>2.5583333333333331</v>
      </c>
      <c r="P384" t="s">
        <v>8264</v>
      </c>
      <c r="Q384" t="s">
        <v>8269</v>
      </c>
      <c r="R384" t="str">
        <f t="shared" si="17"/>
        <v>August</v>
      </c>
    </row>
    <row r="385" spans="1:18" ht="45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s="11">
        <f t="shared" si="15"/>
        <v>41755.117581018516</v>
      </c>
      <c r="L385" t="b">
        <v>0</v>
      </c>
      <c r="M385">
        <v>48</v>
      </c>
      <c r="N385" t="b">
        <v>1</v>
      </c>
      <c r="O385" s="13">
        <f t="shared" si="16"/>
        <v>2.0670670670670672</v>
      </c>
      <c r="P385" t="s">
        <v>8264</v>
      </c>
      <c r="Q385" t="s">
        <v>8269</v>
      </c>
      <c r="R385" t="str">
        <f t="shared" si="17"/>
        <v>April</v>
      </c>
    </row>
    <row r="386" spans="1:18" ht="45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s="11">
        <f t="shared" si="15"/>
        <v>41980.781793981485</v>
      </c>
      <c r="L386" t="b">
        <v>0</v>
      </c>
      <c r="M386">
        <v>383</v>
      </c>
      <c r="N386" t="b">
        <v>1</v>
      </c>
      <c r="O386" s="13">
        <f t="shared" si="16"/>
        <v>1.1210500000000001</v>
      </c>
      <c r="P386" t="s">
        <v>8264</v>
      </c>
      <c r="Q386" t="s">
        <v>8269</v>
      </c>
      <c r="R386" t="str">
        <f t="shared" si="17"/>
        <v>December</v>
      </c>
    </row>
    <row r="387" spans="1:18" ht="45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s="11">
        <f t="shared" ref="K387:K450" si="18">(J387/86400)+DATE(1970,1,1)</f>
        <v>41934.584502314814</v>
      </c>
      <c r="L387" t="b">
        <v>0</v>
      </c>
      <c r="M387">
        <v>237</v>
      </c>
      <c r="N387" t="b">
        <v>1</v>
      </c>
      <c r="O387" s="13">
        <f t="shared" ref="O387:O450" si="19">E387/D387</f>
        <v>1.05982</v>
      </c>
      <c r="P387" t="s">
        <v>8264</v>
      </c>
      <c r="Q387" t="s">
        <v>8269</v>
      </c>
      <c r="R387" t="str">
        <f t="shared" ref="R387:R450" si="20">TEXT(K387,"mmmm")</f>
        <v>October</v>
      </c>
    </row>
    <row r="388" spans="1:18" ht="45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s="11">
        <f t="shared" si="18"/>
        <v>42211.951284722221</v>
      </c>
      <c r="L388" t="b">
        <v>0</v>
      </c>
      <c r="M388">
        <v>13</v>
      </c>
      <c r="N388" t="b">
        <v>1</v>
      </c>
      <c r="O388" s="13">
        <f t="shared" si="19"/>
        <v>1.0016666666666667</v>
      </c>
      <c r="P388" t="s">
        <v>8264</v>
      </c>
      <c r="Q388" t="s">
        <v>8269</v>
      </c>
      <c r="R388" t="str">
        <f t="shared" si="20"/>
        <v>July</v>
      </c>
    </row>
    <row r="389" spans="1:18" ht="45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s="11">
        <f t="shared" si="18"/>
        <v>42200.67659722222</v>
      </c>
      <c r="L389" t="b">
        <v>0</v>
      </c>
      <c r="M389">
        <v>562</v>
      </c>
      <c r="N389" t="b">
        <v>1</v>
      </c>
      <c r="O389" s="13">
        <f t="shared" si="19"/>
        <v>2.1398947368421051</v>
      </c>
      <c r="P389" t="s">
        <v>8264</v>
      </c>
      <c r="Q389" t="s">
        <v>8269</v>
      </c>
      <c r="R389" t="str">
        <f t="shared" si="20"/>
        <v>July</v>
      </c>
    </row>
    <row r="390" spans="1:18" ht="45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s="11">
        <f t="shared" si="18"/>
        <v>42549.076157407406</v>
      </c>
      <c r="L390" t="b">
        <v>0</v>
      </c>
      <c r="M390">
        <v>71</v>
      </c>
      <c r="N390" t="b">
        <v>1</v>
      </c>
      <c r="O390" s="13">
        <f t="shared" si="19"/>
        <v>1.2616000000000001</v>
      </c>
      <c r="P390" t="s">
        <v>8264</v>
      </c>
      <c r="Q390" t="s">
        <v>8269</v>
      </c>
      <c r="R390" t="str">
        <f t="shared" si="20"/>
        <v>June</v>
      </c>
    </row>
    <row r="391" spans="1:18" ht="45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s="11">
        <f t="shared" si="18"/>
        <v>41674.063078703708</v>
      </c>
      <c r="L391" t="b">
        <v>0</v>
      </c>
      <c r="M391">
        <v>1510</v>
      </c>
      <c r="N391" t="b">
        <v>1</v>
      </c>
      <c r="O391" s="13">
        <f t="shared" si="19"/>
        <v>1.8153547058823529</v>
      </c>
      <c r="P391" t="s">
        <v>8264</v>
      </c>
      <c r="Q391" t="s">
        <v>8269</v>
      </c>
      <c r="R391" t="str">
        <f t="shared" si="20"/>
        <v>February</v>
      </c>
    </row>
    <row r="392" spans="1:18" ht="45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s="11">
        <f t="shared" si="18"/>
        <v>42112.036712962959</v>
      </c>
      <c r="L392" t="b">
        <v>0</v>
      </c>
      <c r="M392">
        <v>14</v>
      </c>
      <c r="N392" t="b">
        <v>1</v>
      </c>
      <c r="O392" s="13">
        <f t="shared" si="19"/>
        <v>1</v>
      </c>
      <c r="P392" t="s">
        <v>8264</v>
      </c>
      <c r="Q392" t="s">
        <v>8269</v>
      </c>
      <c r="R392" t="str">
        <f t="shared" si="20"/>
        <v>April</v>
      </c>
    </row>
    <row r="393" spans="1:18" ht="45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s="11">
        <f t="shared" si="18"/>
        <v>40865.042256944442</v>
      </c>
      <c r="L393" t="b">
        <v>0</v>
      </c>
      <c r="M393">
        <v>193</v>
      </c>
      <c r="N393" t="b">
        <v>1</v>
      </c>
      <c r="O393" s="13">
        <f t="shared" si="19"/>
        <v>1.0061</v>
      </c>
      <c r="P393" t="s">
        <v>8264</v>
      </c>
      <c r="Q393" t="s">
        <v>8269</v>
      </c>
      <c r="R393" t="str">
        <f t="shared" si="20"/>
        <v>November</v>
      </c>
    </row>
    <row r="394" spans="1:18" ht="45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s="11">
        <f t="shared" si="18"/>
        <v>40763.717256944445</v>
      </c>
      <c r="L394" t="b">
        <v>0</v>
      </c>
      <c r="M394">
        <v>206</v>
      </c>
      <c r="N394" t="b">
        <v>1</v>
      </c>
      <c r="O394" s="13">
        <f t="shared" si="19"/>
        <v>1.009027027027027</v>
      </c>
      <c r="P394" t="s">
        <v>8264</v>
      </c>
      <c r="Q394" t="s">
        <v>8269</v>
      </c>
      <c r="R394" t="str">
        <f t="shared" si="20"/>
        <v>August</v>
      </c>
    </row>
    <row r="395" spans="1:18" ht="30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s="11">
        <f t="shared" si="18"/>
        <v>41526.708935185183</v>
      </c>
      <c r="L395" t="b">
        <v>0</v>
      </c>
      <c r="M395">
        <v>351</v>
      </c>
      <c r="N395" t="b">
        <v>1</v>
      </c>
      <c r="O395" s="13">
        <f t="shared" si="19"/>
        <v>1.10446</v>
      </c>
      <c r="P395" t="s">
        <v>8264</v>
      </c>
      <c r="Q395" t="s">
        <v>8269</v>
      </c>
      <c r="R395" t="str">
        <f t="shared" si="20"/>
        <v>September</v>
      </c>
    </row>
    <row r="396" spans="1:18" ht="45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s="11">
        <f t="shared" si="18"/>
        <v>42417.818078703705</v>
      </c>
      <c r="L396" t="b">
        <v>0</v>
      </c>
      <c r="M396">
        <v>50</v>
      </c>
      <c r="N396" t="b">
        <v>1</v>
      </c>
      <c r="O396" s="13">
        <f t="shared" si="19"/>
        <v>1.118936170212766</v>
      </c>
      <c r="P396" t="s">
        <v>8264</v>
      </c>
      <c r="Q396" t="s">
        <v>8269</v>
      </c>
      <c r="R396" t="str">
        <f t="shared" si="20"/>
        <v>February</v>
      </c>
    </row>
    <row r="397" spans="1:18" ht="45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s="11">
        <f t="shared" si="18"/>
        <v>40990.909259259257</v>
      </c>
      <c r="L397" t="b">
        <v>0</v>
      </c>
      <c r="M397">
        <v>184</v>
      </c>
      <c r="N397" t="b">
        <v>1</v>
      </c>
      <c r="O397" s="13">
        <f t="shared" si="19"/>
        <v>1.0804450000000001</v>
      </c>
      <c r="P397" t="s">
        <v>8264</v>
      </c>
      <c r="Q397" t="s">
        <v>8269</v>
      </c>
      <c r="R397" t="str">
        <f t="shared" si="20"/>
        <v>March</v>
      </c>
    </row>
    <row r="398" spans="1:18" ht="45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s="11">
        <f t="shared" si="18"/>
        <v>41082.564884259264</v>
      </c>
      <c r="L398" t="b">
        <v>0</v>
      </c>
      <c r="M398">
        <v>196</v>
      </c>
      <c r="N398" t="b">
        <v>1</v>
      </c>
      <c r="O398" s="13">
        <f t="shared" si="19"/>
        <v>1.0666666666666667</v>
      </c>
      <c r="P398" t="s">
        <v>8264</v>
      </c>
      <c r="Q398" t="s">
        <v>8269</v>
      </c>
      <c r="R398" t="str">
        <f t="shared" si="20"/>
        <v>June</v>
      </c>
    </row>
    <row r="399" spans="1:18" ht="45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s="11">
        <f t="shared" si="18"/>
        <v>40379.776435185187</v>
      </c>
      <c r="L399" t="b">
        <v>0</v>
      </c>
      <c r="M399">
        <v>229</v>
      </c>
      <c r="N399" t="b">
        <v>1</v>
      </c>
      <c r="O399" s="13">
        <f t="shared" si="19"/>
        <v>1.0390027322404372</v>
      </c>
      <c r="P399" t="s">
        <v>8264</v>
      </c>
      <c r="Q399" t="s">
        <v>8269</v>
      </c>
      <c r="R399" t="str">
        <f t="shared" si="20"/>
        <v>July</v>
      </c>
    </row>
    <row r="400" spans="1:18" ht="45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s="11">
        <f t="shared" si="18"/>
        <v>42078.793124999997</v>
      </c>
      <c r="L400" t="b">
        <v>0</v>
      </c>
      <c r="M400">
        <v>67</v>
      </c>
      <c r="N400" t="b">
        <v>1</v>
      </c>
      <c r="O400" s="13">
        <f t="shared" si="19"/>
        <v>1.2516</v>
      </c>
      <c r="P400" t="s">
        <v>8264</v>
      </c>
      <c r="Q400" t="s">
        <v>8269</v>
      </c>
      <c r="R400" t="str">
        <f t="shared" si="20"/>
        <v>March</v>
      </c>
    </row>
    <row r="401" spans="1:18" ht="45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s="11">
        <f t="shared" si="18"/>
        <v>42687.875775462962</v>
      </c>
      <c r="L401" t="b">
        <v>0</v>
      </c>
      <c r="M401">
        <v>95</v>
      </c>
      <c r="N401" t="b">
        <v>1</v>
      </c>
      <c r="O401" s="13">
        <f t="shared" si="19"/>
        <v>1.0680499999999999</v>
      </c>
      <c r="P401" t="s">
        <v>8264</v>
      </c>
      <c r="Q401" t="s">
        <v>8269</v>
      </c>
      <c r="R401" t="str">
        <f t="shared" si="20"/>
        <v>November</v>
      </c>
    </row>
    <row r="402" spans="1:18" ht="45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s="11">
        <f t="shared" si="18"/>
        <v>41745.635960648149</v>
      </c>
      <c r="L402" t="b">
        <v>0</v>
      </c>
      <c r="M402">
        <v>62</v>
      </c>
      <c r="N402" t="b">
        <v>1</v>
      </c>
      <c r="O402" s="13">
        <f t="shared" si="19"/>
        <v>1.1230249999999999</v>
      </c>
      <c r="P402" t="s">
        <v>8264</v>
      </c>
      <c r="Q402" t="s">
        <v>8269</v>
      </c>
      <c r="R402" t="str">
        <f t="shared" si="20"/>
        <v>April</v>
      </c>
    </row>
    <row r="403" spans="1:18" ht="45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s="11">
        <f t="shared" si="18"/>
        <v>40732.842245370368</v>
      </c>
      <c r="L403" t="b">
        <v>0</v>
      </c>
      <c r="M403">
        <v>73</v>
      </c>
      <c r="N403" t="b">
        <v>1</v>
      </c>
      <c r="O403" s="13">
        <f t="shared" si="19"/>
        <v>1.0381199999999999</v>
      </c>
      <c r="P403" t="s">
        <v>8264</v>
      </c>
      <c r="Q403" t="s">
        <v>8269</v>
      </c>
      <c r="R403" t="str">
        <f t="shared" si="20"/>
        <v>July</v>
      </c>
    </row>
    <row r="404" spans="1:18" ht="45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s="11">
        <f t="shared" si="18"/>
        <v>42292.539548611108</v>
      </c>
      <c r="L404" t="b">
        <v>0</v>
      </c>
      <c r="M404">
        <v>43</v>
      </c>
      <c r="N404" t="b">
        <v>1</v>
      </c>
      <c r="O404" s="13">
        <f t="shared" si="19"/>
        <v>1.4165000000000001</v>
      </c>
      <c r="P404" t="s">
        <v>8264</v>
      </c>
      <c r="Q404" t="s">
        <v>8269</v>
      </c>
      <c r="R404" t="str">
        <f t="shared" si="20"/>
        <v>October</v>
      </c>
    </row>
    <row r="405" spans="1:18" ht="45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s="11">
        <f t="shared" si="18"/>
        <v>40718.310659722221</v>
      </c>
      <c r="L405" t="b">
        <v>0</v>
      </c>
      <c r="M405">
        <v>70</v>
      </c>
      <c r="N405" t="b">
        <v>1</v>
      </c>
      <c r="O405" s="13">
        <f t="shared" si="19"/>
        <v>1.0526</v>
      </c>
      <c r="P405" t="s">
        <v>8264</v>
      </c>
      <c r="Q405" t="s">
        <v>8269</v>
      </c>
      <c r="R405" t="str">
        <f t="shared" si="20"/>
        <v>June</v>
      </c>
    </row>
    <row r="406" spans="1:18" ht="45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s="11">
        <f t="shared" si="18"/>
        <v>41646.628032407403</v>
      </c>
      <c r="L406" t="b">
        <v>0</v>
      </c>
      <c r="M406">
        <v>271</v>
      </c>
      <c r="N406" t="b">
        <v>1</v>
      </c>
      <c r="O406" s="13">
        <f t="shared" si="19"/>
        <v>1.0309142857142857</v>
      </c>
      <c r="P406" t="s">
        <v>8264</v>
      </c>
      <c r="Q406" t="s">
        <v>8269</v>
      </c>
      <c r="R406" t="str">
        <f t="shared" si="20"/>
        <v>January</v>
      </c>
    </row>
    <row r="407" spans="1:18" ht="30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s="11">
        <f t="shared" si="18"/>
        <v>41674.08494212963</v>
      </c>
      <c r="L407" t="b">
        <v>0</v>
      </c>
      <c r="M407">
        <v>55</v>
      </c>
      <c r="N407" t="b">
        <v>1</v>
      </c>
      <c r="O407" s="13">
        <f t="shared" si="19"/>
        <v>1.0765957446808512</v>
      </c>
      <c r="P407" t="s">
        <v>8264</v>
      </c>
      <c r="Q407" t="s">
        <v>8269</v>
      </c>
      <c r="R407" t="str">
        <f t="shared" si="20"/>
        <v>February</v>
      </c>
    </row>
    <row r="408" spans="1:18" ht="45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s="11">
        <f t="shared" si="18"/>
        <v>40638.162465277775</v>
      </c>
      <c r="L408" t="b">
        <v>0</v>
      </c>
      <c r="M408">
        <v>35</v>
      </c>
      <c r="N408" t="b">
        <v>1</v>
      </c>
      <c r="O408" s="13">
        <f t="shared" si="19"/>
        <v>1.0770464285714285</v>
      </c>
      <c r="P408" t="s">
        <v>8264</v>
      </c>
      <c r="Q408" t="s">
        <v>8269</v>
      </c>
      <c r="R408" t="str">
        <f t="shared" si="20"/>
        <v>April</v>
      </c>
    </row>
    <row r="409" spans="1:18" ht="45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s="11">
        <f t="shared" si="18"/>
        <v>40806.870949074073</v>
      </c>
      <c r="L409" t="b">
        <v>0</v>
      </c>
      <c r="M409">
        <v>22</v>
      </c>
      <c r="N409" t="b">
        <v>1</v>
      </c>
      <c r="O409" s="13">
        <f t="shared" si="19"/>
        <v>1.0155000000000001</v>
      </c>
      <c r="P409" t="s">
        <v>8264</v>
      </c>
      <c r="Q409" t="s">
        <v>8269</v>
      </c>
      <c r="R409" t="str">
        <f t="shared" si="20"/>
        <v>September</v>
      </c>
    </row>
    <row r="410" spans="1:18" ht="45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s="11">
        <f t="shared" si="18"/>
        <v>41543.735995370371</v>
      </c>
      <c r="L410" t="b">
        <v>0</v>
      </c>
      <c r="M410">
        <v>38</v>
      </c>
      <c r="N410" t="b">
        <v>1</v>
      </c>
      <c r="O410" s="13">
        <f t="shared" si="19"/>
        <v>1.0143766666666667</v>
      </c>
      <c r="P410" t="s">
        <v>8264</v>
      </c>
      <c r="Q410" t="s">
        <v>8269</v>
      </c>
      <c r="R410" t="str">
        <f t="shared" si="20"/>
        <v>September</v>
      </c>
    </row>
    <row r="411" spans="1:18" ht="45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s="11">
        <f t="shared" si="18"/>
        <v>42543.862777777773</v>
      </c>
      <c r="L411" t="b">
        <v>0</v>
      </c>
      <c r="M411">
        <v>15</v>
      </c>
      <c r="N411" t="b">
        <v>1</v>
      </c>
      <c r="O411" s="13">
        <f t="shared" si="19"/>
        <v>1.3680000000000001</v>
      </c>
      <c r="P411" t="s">
        <v>8264</v>
      </c>
      <c r="Q411" t="s">
        <v>8269</v>
      </c>
      <c r="R411" t="str">
        <f t="shared" si="20"/>
        <v>June</v>
      </c>
    </row>
    <row r="412" spans="1:18" ht="45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s="11">
        <f t="shared" si="18"/>
        <v>42113.981446759259</v>
      </c>
      <c r="L412" t="b">
        <v>0</v>
      </c>
      <c r="M412">
        <v>7</v>
      </c>
      <c r="N412" t="b">
        <v>1</v>
      </c>
      <c r="O412" s="13">
        <f t="shared" si="19"/>
        <v>1.2829999999999999</v>
      </c>
      <c r="P412" t="s">
        <v>8264</v>
      </c>
      <c r="Q412" t="s">
        <v>8269</v>
      </c>
      <c r="R412" t="str">
        <f t="shared" si="20"/>
        <v>April</v>
      </c>
    </row>
    <row r="413" spans="1:18" ht="45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s="11">
        <f t="shared" si="18"/>
        <v>41598.17597222222</v>
      </c>
      <c r="L413" t="b">
        <v>0</v>
      </c>
      <c r="M413">
        <v>241</v>
      </c>
      <c r="N413" t="b">
        <v>1</v>
      </c>
      <c r="O413" s="13">
        <f t="shared" si="19"/>
        <v>1.0105</v>
      </c>
      <c r="P413" t="s">
        <v>8264</v>
      </c>
      <c r="Q413" t="s">
        <v>8269</v>
      </c>
      <c r="R413" t="str">
        <f t="shared" si="20"/>
        <v>November</v>
      </c>
    </row>
    <row r="414" spans="1:18" ht="45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s="11">
        <f t="shared" si="18"/>
        <v>41099.742800925924</v>
      </c>
      <c r="L414" t="b">
        <v>0</v>
      </c>
      <c r="M414">
        <v>55</v>
      </c>
      <c r="N414" t="b">
        <v>1</v>
      </c>
      <c r="O414" s="13">
        <f t="shared" si="19"/>
        <v>1.2684</v>
      </c>
      <c r="P414" t="s">
        <v>8264</v>
      </c>
      <c r="Q414" t="s">
        <v>8269</v>
      </c>
      <c r="R414" t="str">
        <f t="shared" si="20"/>
        <v>July</v>
      </c>
    </row>
    <row r="415" spans="1:18" ht="45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s="11">
        <f t="shared" si="18"/>
        <v>41079.877442129626</v>
      </c>
      <c r="L415" t="b">
        <v>0</v>
      </c>
      <c r="M415">
        <v>171</v>
      </c>
      <c r="N415" t="b">
        <v>1</v>
      </c>
      <c r="O415" s="13">
        <f t="shared" si="19"/>
        <v>1.0508593749999999</v>
      </c>
      <c r="P415" t="s">
        <v>8264</v>
      </c>
      <c r="Q415" t="s">
        <v>8269</v>
      </c>
      <c r="R415" t="str">
        <f t="shared" si="20"/>
        <v>June</v>
      </c>
    </row>
    <row r="416" spans="1:18" ht="45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s="11">
        <f t="shared" si="18"/>
        <v>41529.063252314816</v>
      </c>
      <c r="L416" t="b">
        <v>0</v>
      </c>
      <c r="M416">
        <v>208</v>
      </c>
      <c r="N416" t="b">
        <v>1</v>
      </c>
      <c r="O416" s="13">
        <f t="shared" si="19"/>
        <v>1.0285405405405406</v>
      </c>
      <c r="P416" t="s">
        <v>8264</v>
      </c>
      <c r="Q416" t="s">
        <v>8269</v>
      </c>
      <c r="R416" t="str">
        <f t="shared" si="20"/>
        <v>September</v>
      </c>
    </row>
    <row r="417" spans="1:18" ht="60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s="11">
        <f t="shared" si="18"/>
        <v>41904.851875</v>
      </c>
      <c r="L417" t="b">
        <v>0</v>
      </c>
      <c r="M417">
        <v>21</v>
      </c>
      <c r="N417" t="b">
        <v>1</v>
      </c>
      <c r="O417" s="13">
        <f t="shared" si="19"/>
        <v>1.0214714285714286</v>
      </c>
      <c r="P417" t="s">
        <v>8264</v>
      </c>
      <c r="Q417" t="s">
        <v>8269</v>
      </c>
      <c r="R417" t="str">
        <f t="shared" si="20"/>
        <v>September</v>
      </c>
    </row>
    <row r="418" spans="1:18" ht="30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s="11">
        <f t="shared" si="18"/>
        <v>41648.396192129629</v>
      </c>
      <c r="L418" t="b">
        <v>0</v>
      </c>
      <c r="M418">
        <v>25</v>
      </c>
      <c r="N418" t="b">
        <v>1</v>
      </c>
      <c r="O418" s="13">
        <f t="shared" si="19"/>
        <v>1.2021700000000002</v>
      </c>
      <c r="P418" t="s">
        <v>8264</v>
      </c>
      <c r="Q418" t="s">
        <v>8269</v>
      </c>
      <c r="R418" t="str">
        <f t="shared" si="20"/>
        <v>January</v>
      </c>
    </row>
    <row r="419" spans="1:18" ht="45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s="11">
        <f t="shared" si="18"/>
        <v>41360.970601851848</v>
      </c>
      <c r="L419" t="b">
        <v>0</v>
      </c>
      <c r="M419">
        <v>52</v>
      </c>
      <c r="N419" t="b">
        <v>1</v>
      </c>
      <c r="O419" s="13">
        <f t="shared" si="19"/>
        <v>1.0024761904761905</v>
      </c>
      <c r="P419" t="s">
        <v>8264</v>
      </c>
      <c r="Q419" t="s">
        <v>8269</v>
      </c>
      <c r="R419" t="str">
        <f t="shared" si="20"/>
        <v>March</v>
      </c>
    </row>
    <row r="420" spans="1:18" ht="45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s="11">
        <f t="shared" si="18"/>
        <v>42178.282372685186</v>
      </c>
      <c r="L420" t="b">
        <v>0</v>
      </c>
      <c r="M420">
        <v>104</v>
      </c>
      <c r="N420" t="b">
        <v>1</v>
      </c>
      <c r="O420" s="13">
        <f t="shared" si="19"/>
        <v>1.0063392857142857</v>
      </c>
      <c r="P420" t="s">
        <v>8264</v>
      </c>
      <c r="Q420" t="s">
        <v>8269</v>
      </c>
      <c r="R420" t="str">
        <f t="shared" si="20"/>
        <v>June</v>
      </c>
    </row>
    <row r="421" spans="1:18" ht="45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s="11">
        <f t="shared" si="18"/>
        <v>41394.842442129629</v>
      </c>
      <c r="L421" t="b">
        <v>0</v>
      </c>
      <c r="M421">
        <v>73</v>
      </c>
      <c r="N421" t="b">
        <v>1</v>
      </c>
      <c r="O421" s="13">
        <f t="shared" si="19"/>
        <v>1.004375</v>
      </c>
      <c r="P421" t="s">
        <v>8264</v>
      </c>
      <c r="Q421" t="s">
        <v>8269</v>
      </c>
      <c r="R421" t="str">
        <f t="shared" si="20"/>
        <v>April</v>
      </c>
    </row>
    <row r="422" spans="1:18" ht="45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s="11">
        <f t="shared" si="18"/>
        <v>41682.23646990741</v>
      </c>
      <c r="L422" t="b">
        <v>0</v>
      </c>
      <c r="M422">
        <v>3</v>
      </c>
      <c r="N422" t="b">
        <v>0</v>
      </c>
      <c r="O422" s="13">
        <f t="shared" si="19"/>
        <v>4.3939393939393936E-3</v>
      </c>
      <c r="P422" t="s">
        <v>8264</v>
      </c>
      <c r="Q422" t="s">
        <v>8270</v>
      </c>
      <c r="R422" t="str">
        <f t="shared" si="20"/>
        <v>February</v>
      </c>
    </row>
    <row r="423" spans="1:18" ht="45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s="11">
        <f t="shared" si="18"/>
        <v>42177.491388888884</v>
      </c>
      <c r="L423" t="b">
        <v>0</v>
      </c>
      <c r="M423">
        <v>6</v>
      </c>
      <c r="N423" t="b">
        <v>0</v>
      </c>
      <c r="O423" s="13">
        <f t="shared" si="19"/>
        <v>2.0066666666666667E-2</v>
      </c>
      <c r="P423" t="s">
        <v>8264</v>
      </c>
      <c r="Q423" t="s">
        <v>8270</v>
      </c>
      <c r="R423" t="str">
        <f t="shared" si="20"/>
        <v>June</v>
      </c>
    </row>
    <row r="424" spans="1:18" ht="45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s="11">
        <f t="shared" si="18"/>
        <v>41863.260381944448</v>
      </c>
      <c r="L424" t="b">
        <v>0</v>
      </c>
      <c r="M424">
        <v>12</v>
      </c>
      <c r="N424" t="b">
        <v>0</v>
      </c>
      <c r="O424" s="13">
        <f t="shared" si="19"/>
        <v>1.0749999999999999E-2</v>
      </c>
      <c r="P424" t="s">
        <v>8264</v>
      </c>
      <c r="Q424" t="s">
        <v>8270</v>
      </c>
      <c r="R424" t="str">
        <f t="shared" si="20"/>
        <v>August</v>
      </c>
    </row>
    <row r="425" spans="1:18" ht="45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s="11">
        <f t="shared" si="18"/>
        <v>41400.92627314815</v>
      </c>
      <c r="L425" t="b">
        <v>0</v>
      </c>
      <c r="M425">
        <v>13</v>
      </c>
      <c r="N425" t="b">
        <v>0</v>
      </c>
      <c r="O425" s="13">
        <f t="shared" si="19"/>
        <v>7.6499999999999997E-3</v>
      </c>
      <c r="P425" t="s">
        <v>8264</v>
      </c>
      <c r="Q425" t="s">
        <v>8270</v>
      </c>
      <c r="R425" t="str">
        <f t="shared" si="20"/>
        <v>May</v>
      </c>
    </row>
    <row r="426" spans="1:18" ht="45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s="11">
        <f t="shared" si="18"/>
        <v>40934.376145833332</v>
      </c>
      <c r="L426" t="b">
        <v>0</v>
      </c>
      <c r="M426">
        <v>5</v>
      </c>
      <c r="N426" t="b">
        <v>0</v>
      </c>
      <c r="O426" s="13">
        <f t="shared" si="19"/>
        <v>6.7966666666666675E-2</v>
      </c>
      <c r="P426" t="s">
        <v>8264</v>
      </c>
      <c r="Q426" t="s">
        <v>8270</v>
      </c>
      <c r="R426" t="str">
        <f t="shared" si="20"/>
        <v>January</v>
      </c>
    </row>
    <row r="427" spans="1:18" ht="45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s="11">
        <f t="shared" si="18"/>
        <v>42275.861157407402</v>
      </c>
      <c r="L427" t="b">
        <v>0</v>
      </c>
      <c r="M427">
        <v>2</v>
      </c>
      <c r="N427" t="b">
        <v>0</v>
      </c>
      <c r="O427" s="13">
        <f t="shared" si="19"/>
        <v>1.2E-4</v>
      </c>
      <c r="P427" t="s">
        <v>8264</v>
      </c>
      <c r="Q427" t="s">
        <v>8270</v>
      </c>
      <c r="R427" t="str">
        <f t="shared" si="20"/>
        <v>September</v>
      </c>
    </row>
    <row r="428" spans="1:18" ht="45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s="11">
        <f t="shared" si="18"/>
        <v>42400.711967592593</v>
      </c>
      <c r="L428" t="b">
        <v>0</v>
      </c>
      <c r="M428">
        <v>8</v>
      </c>
      <c r="N428" t="b">
        <v>0</v>
      </c>
      <c r="O428" s="13">
        <f t="shared" si="19"/>
        <v>1.3299999999999999E-2</v>
      </c>
      <c r="P428" t="s">
        <v>8264</v>
      </c>
      <c r="Q428" t="s">
        <v>8270</v>
      </c>
      <c r="R428" t="str">
        <f t="shared" si="20"/>
        <v>January</v>
      </c>
    </row>
    <row r="429" spans="1:18" ht="45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s="11">
        <f t="shared" si="18"/>
        <v>42285.90902777778</v>
      </c>
      <c r="L429" t="b">
        <v>0</v>
      </c>
      <c r="M429">
        <v>0</v>
      </c>
      <c r="N429" t="b">
        <v>0</v>
      </c>
      <c r="O429" s="13">
        <f t="shared" si="19"/>
        <v>0</v>
      </c>
      <c r="P429" t="s">
        <v>8264</v>
      </c>
      <c r="Q429" t="s">
        <v>8270</v>
      </c>
      <c r="R429" t="str">
        <f t="shared" si="20"/>
        <v>October</v>
      </c>
    </row>
    <row r="430" spans="1:18" ht="30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s="11">
        <f t="shared" si="18"/>
        <v>41778.766724537039</v>
      </c>
      <c r="L430" t="b">
        <v>0</v>
      </c>
      <c r="M430">
        <v>13</v>
      </c>
      <c r="N430" t="b">
        <v>0</v>
      </c>
      <c r="O430" s="13">
        <f t="shared" si="19"/>
        <v>5.6333333333333332E-2</v>
      </c>
      <c r="P430" t="s">
        <v>8264</v>
      </c>
      <c r="Q430" t="s">
        <v>8270</v>
      </c>
      <c r="R430" t="str">
        <f t="shared" si="20"/>
        <v>May</v>
      </c>
    </row>
    <row r="431" spans="1:18" ht="60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s="11">
        <f t="shared" si="18"/>
        <v>40070.901412037041</v>
      </c>
      <c r="L431" t="b">
        <v>0</v>
      </c>
      <c r="M431">
        <v>0</v>
      </c>
      <c r="N431" t="b">
        <v>0</v>
      </c>
      <c r="O431" s="13">
        <f t="shared" si="19"/>
        <v>0</v>
      </c>
      <c r="P431" t="s">
        <v>8264</v>
      </c>
      <c r="Q431" t="s">
        <v>8270</v>
      </c>
      <c r="R431" t="str">
        <f t="shared" si="20"/>
        <v>September</v>
      </c>
    </row>
    <row r="432" spans="1:18" ht="30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s="11">
        <f t="shared" si="18"/>
        <v>41513.107256944444</v>
      </c>
      <c r="L432" t="b">
        <v>0</v>
      </c>
      <c r="M432">
        <v>5</v>
      </c>
      <c r="N432" t="b">
        <v>0</v>
      </c>
      <c r="O432" s="13">
        <f t="shared" si="19"/>
        <v>2.4E-2</v>
      </c>
      <c r="P432" t="s">
        <v>8264</v>
      </c>
      <c r="Q432" t="s">
        <v>8270</v>
      </c>
      <c r="R432" t="str">
        <f t="shared" si="20"/>
        <v>August</v>
      </c>
    </row>
    <row r="433" spans="1:18" ht="45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s="11">
        <f t="shared" si="18"/>
        <v>42526.871331018519</v>
      </c>
      <c r="L433" t="b">
        <v>0</v>
      </c>
      <c r="M433">
        <v>8</v>
      </c>
      <c r="N433" t="b">
        <v>0</v>
      </c>
      <c r="O433" s="13">
        <f t="shared" si="19"/>
        <v>0.13833333333333334</v>
      </c>
      <c r="P433" t="s">
        <v>8264</v>
      </c>
      <c r="Q433" t="s">
        <v>8270</v>
      </c>
      <c r="R433" t="str">
        <f t="shared" si="20"/>
        <v>June</v>
      </c>
    </row>
    <row r="434" spans="1:18" ht="45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s="11">
        <f t="shared" si="18"/>
        <v>42238.726631944446</v>
      </c>
      <c r="L434" t="b">
        <v>0</v>
      </c>
      <c r="M434">
        <v>8</v>
      </c>
      <c r="N434" t="b">
        <v>0</v>
      </c>
      <c r="O434" s="13">
        <f t="shared" si="19"/>
        <v>9.5000000000000001E-2</v>
      </c>
      <c r="P434" t="s">
        <v>8264</v>
      </c>
      <c r="Q434" t="s">
        <v>8270</v>
      </c>
      <c r="R434" t="str">
        <f t="shared" si="20"/>
        <v>August</v>
      </c>
    </row>
    <row r="435" spans="1:18" ht="60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s="11">
        <f t="shared" si="18"/>
        <v>42228.629884259259</v>
      </c>
      <c r="L435" t="b">
        <v>0</v>
      </c>
      <c r="M435">
        <v>0</v>
      </c>
      <c r="N435" t="b">
        <v>0</v>
      </c>
      <c r="O435" s="13">
        <f t="shared" si="19"/>
        <v>0</v>
      </c>
      <c r="P435" t="s">
        <v>8264</v>
      </c>
      <c r="Q435" t="s">
        <v>8270</v>
      </c>
      <c r="R435" t="str">
        <f t="shared" si="20"/>
        <v>August</v>
      </c>
    </row>
    <row r="436" spans="1:18" ht="45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s="11">
        <f t="shared" si="18"/>
        <v>41576.834513888891</v>
      </c>
      <c r="L436" t="b">
        <v>0</v>
      </c>
      <c r="M436">
        <v>2</v>
      </c>
      <c r="N436" t="b">
        <v>0</v>
      </c>
      <c r="O436" s="13">
        <f t="shared" si="19"/>
        <v>0.05</v>
      </c>
      <c r="P436" t="s">
        <v>8264</v>
      </c>
      <c r="Q436" t="s">
        <v>8270</v>
      </c>
      <c r="R436" t="str">
        <f t="shared" si="20"/>
        <v>October</v>
      </c>
    </row>
    <row r="437" spans="1:18" ht="45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s="11">
        <f t="shared" si="18"/>
        <v>41500.747453703705</v>
      </c>
      <c r="L437" t="b">
        <v>0</v>
      </c>
      <c r="M437">
        <v>3</v>
      </c>
      <c r="N437" t="b">
        <v>0</v>
      </c>
      <c r="O437" s="13">
        <f t="shared" si="19"/>
        <v>2.7272727272727273E-5</v>
      </c>
      <c r="P437" t="s">
        <v>8264</v>
      </c>
      <c r="Q437" t="s">
        <v>8270</v>
      </c>
      <c r="R437" t="str">
        <f t="shared" si="20"/>
        <v>August</v>
      </c>
    </row>
    <row r="438" spans="1:18" ht="45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s="11">
        <f t="shared" si="18"/>
        <v>41456.36241898148</v>
      </c>
      <c r="L438" t="b">
        <v>0</v>
      </c>
      <c r="M438">
        <v>0</v>
      </c>
      <c r="N438" t="b">
        <v>0</v>
      </c>
      <c r="O438" s="13">
        <f t="shared" si="19"/>
        <v>0</v>
      </c>
      <c r="P438" t="s">
        <v>8264</v>
      </c>
      <c r="Q438" t="s">
        <v>8270</v>
      </c>
      <c r="R438" t="str">
        <f t="shared" si="20"/>
        <v>July</v>
      </c>
    </row>
    <row r="439" spans="1:18" ht="45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s="11">
        <f t="shared" si="18"/>
        <v>42591.31858796296</v>
      </c>
      <c r="L439" t="b">
        <v>0</v>
      </c>
      <c r="M439">
        <v>0</v>
      </c>
      <c r="N439" t="b">
        <v>0</v>
      </c>
      <c r="O439" s="13">
        <f t="shared" si="19"/>
        <v>0</v>
      </c>
      <c r="P439" t="s">
        <v>8264</v>
      </c>
      <c r="Q439" t="s">
        <v>8270</v>
      </c>
      <c r="R439" t="str">
        <f t="shared" si="20"/>
        <v>August</v>
      </c>
    </row>
    <row r="440" spans="1:18" ht="45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s="11">
        <f t="shared" si="18"/>
        <v>42296.261087962965</v>
      </c>
      <c r="L440" t="b">
        <v>0</v>
      </c>
      <c r="M440">
        <v>11</v>
      </c>
      <c r="N440" t="b">
        <v>0</v>
      </c>
      <c r="O440" s="13">
        <f t="shared" si="19"/>
        <v>9.3799999999999994E-2</v>
      </c>
      <c r="P440" t="s">
        <v>8264</v>
      </c>
      <c r="Q440" t="s">
        <v>8270</v>
      </c>
      <c r="R440" t="str">
        <f t="shared" si="20"/>
        <v>October</v>
      </c>
    </row>
    <row r="441" spans="1:18" ht="45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s="11">
        <f t="shared" si="18"/>
        <v>41919.761782407411</v>
      </c>
      <c r="L441" t="b">
        <v>0</v>
      </c>
      <c r="M441">
        <v>0</v>
      </c>
      <c r="N441" t="b">
        <v>0</v>
      </c>
      <c r="O441" s="13">
        <f t="shared" si="19"/>
        <v>0</v>
      </c>
      <c r="P441" t="s">
        <v>8264</v>
      </c>
      <c r="Q441" t="s">
        <v>8270</v>
      </c>
      <c r="R441" t="str">
        <f t="shared" si="20"/>
        <v>October</v>
      </c>
    </row>
    <row r="442" spans="1:18" ht="30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s="11">
        <f t="shared" si="18"/>
        <v>42423.985567129625</v>
      </c>
      <c r="L442" t="b">
        <v>0</v>
      </c>
      <c r="M442">
        <v>1</v>
      </c>
      <c r="N442" t="b">
        <v>0</v>
      </c>
      <c r="O442" s="13">
        <f t="shared" si="19"/>
        <v>1E-3</v>
      </c>
      <c r="P442" t="s">
        <v>8264</v>
      </c>
      <c r="Q442" t="s">
        <v>8270</v>
      </c>
      <c r="R442" t="str">
        <f t="shared" si="20"/>
        <v>February</v>
      </c>
    </row>
    <row r="443" spans="1:18" ht="45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s="11">
        <f t="shared" si="18"/>
        <v>41550.793935185182</v>
      </c>
      <c r="L443" t="b">
        <v>0</v>
      </c>
      <c r="M443">
        <v>0</v>
      </c>
      <c r="N443" t="b">
        <v>0</v>
      </c>
      <c r="O443" s="13">
        <f t="shared" si="19"/>
        <v>0</v>
      </c>
      <c r="P443" t="s">
        <v>8264</v>
      </c>
      <c r="Q443" t="s">
        <v>8270</v>
      </c>
      <c r="R443" t="str">
        <f t="shared" si="20"/>
        <v>October</v>
      </c>
    </row>
    <row r="444" spans="1:18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s="11">
        <f t="shared" si="18"/>
        <v>42024.888692129629</v>
      </c>
      <c r="L444" t="b">
        <v>0</v>
      </c>
      <c r="M444">
        <v>17</v>
      </c>
      <c r="N444" t="b">
        <v>0</v>
      </c>
      <c r="O444" s="13">
        <f t="shared" si="19"/>
        <v>0.39358823529411763</v>
      </c>
      <c r="P444" t="s">
        <v>8264</v>
      </c>
      <c r="Q444" t="s">
        <v>8270</v>
      </c>
      <c r="R444" t="str">
        <f t="shared" si="20"/>
        <v>January</v>
      </c>
    </row>
    <row r="445" spans="1:18" ht="45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s="11">
        <f t="shared" si="18"/>
        <v>41650.015057870369</v>
      </c>
      <c r="L445" t="b">
        <v>0</v>
      </c>
      <c r="M445">
        <v>2</v>
      </c>
      <c r="N445" t="b">
        <v>0</v>
      </c>
      <c r="O445" s="13">
        <f t="shared" si="19"/>
        <v>1E-3</v>
      </c>
      <c r="P445" t="s">
        <v>8264</v>
      </c>
      <c r="Q445" t="s">
        <v>8270</v>
      </c>
      <c r="R445" t="str">
        <f t="shared" si="20"/>
        <v>January</v>
      </c>
    </row>
    <row r="446" spans="1:18" ht="30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s="11">
        <f t="shared" si="18"/>
        <v>40894.906956018516</v>
      </c>
      <c r="L446" t="b">
        <v>0</v>
      </c>
      <c r="M446">
        <v>1</v>
      </c>
      <c r="N446" t="b">
        <v>0</v>
      </c>
      <c r="O446" s="13">
        <f t="shared" si="19"/>
        <v>0.05</v>
      </c>
      <c r="P446" t="s">
        <v>8264</v>
      </c>
      <c r="Q446" t="s">
        <v>8270</v>
      </c>
      <c r="R446" t="str">
        <f t="shared" si="20"/>
        <v>December</v>
      </c>
    </row>
    <row r="447" spans="1:18" ht="45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s="11">
        <f t="shared" si="18"/>
        <v>42130.335358796292</v>
      </c>
      <c r="L447" t="b">
        <v>0</v>
      </c>
      <c r="M447">
        <v>2</v>
      </c>
      <c r="N447" t="b">
        <v>0</v>
      </c>
      <c r="O447" s="13">
        <f t="shared" si="19"/>
        <v>3.3333333333333335E-5</v>
      </c>
      <c r="P447" t="s">
        <v>8264</v>
      </c>
      <c r="Q447" t="s">
        <v>8270</v>
      </c>
      <c r="R447" t="str">
        <f t="shared" si="20"/>
        <v>May</v>
      </c>
    </row>
    <row r="448" spans="1:18" ht="45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s="11">
        <f t="shared" si="18"/>
        <v>42037.083564814813</v>
      </c>
      <c r="L448" t="b">
        <v>0</v>
      </c>
      <c r="M448">
        <v>16</v>
      </c>
      <c r="N448" t="b">
        <v>0</v>
      </c>
      <c r="O448" s="13">
        <f t="shared" si="19"/>
        <v>7.2952380952380949E-2</v>
      </c>
      <c r="P448" t="s">
        <v>8264</v>
      </c>
      <c r="Q448" t="s">
        <v>8270</v>
      </c>
      <c r="R448" t="str">
        <f t="shared" si="20"/>
        <v>February</v>
      </c>
    </row>
    <row r="449" spans="1:18" ht="45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s="11">
        <f t="shared" si="18"/>
        <v>41331.555127314816</v>
      </c>
      <c r="L449" t="b">
        <v>0</v>
      </c>
      <c r="M449">
        <v>1</v>
      </c>
      <c r="N449" t="b">
        <v>0</v>
      </c>
      <c r="O449" s="13">
        <f t="shared" si="19"/>
        <v>1.6666666666666666E-4</v>
      </c>
      <c r="P449" t="s">
        <v>8264</v>
      </c>
      <c r="Q449" t="s">
        <v>8270</v>
      </c>
      <c r="R449" t="str">
        <f t="shared" si="20"/>
        <v>February</v>
      </c>
    </row>
    <row r="450" spans="1:18" ht="45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s="11">
        <f t="shared" si="18"/>
        <v>41753.758043981477</v>
      </c>
      <c r="L450" t="b">
        <v>0</v>
      </c>
      <c r="M450">
        <v>4</v>
      </c>
      <c r="N450" t="b">
        <v>0</v>
      </c>
      <c r="O450" s="13">
        <f t="shared" si="19"/>
        <v>3.2804E-2</v>
      </c>
      <c r="P450" t="s">
        <v>8264</v>
      </c>
      <c r="Q450" t="s">
        <v>8270</v>
      </c>
      <c r="R450" t="str">
        <f t="shared" si="20"/>
        <v>April</v>
      </c>
    </row>
    <row r="451" spans="1:18" ht="45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s="11">
        <f t="shared" ref="K451:K514" si="21">(J451/86400)+DATE(1970,1,1)</f>
        <v>41534.568113425928</v>
      </c>
      <c r="L451" t="b">
        <v>0</v>
      </c>
      <c r="M451">
        <v>5</v>
      </c>
      <c r="N451" t="b">
        <v>0</v>
      </c>
      <c r="O451" s="13">
        <f t="shared" ref="O451:O514" si="22">E451/D451</f>
        <v>2.2499999999999999E-2</v>
      </c>
      <c r="P451" t="s">
        <v>8264</v>
      </c>
      <c r="Q451" t="s">
        <v>8270</v>
      </c>
      <c r="R451" t="str">
        <f t="shared" ref="R451:R514" si="23">TEXT(K451,"mmmm")</f>
        <v>September</v>
      </c>
    </row>
    <row r="452" spans="1:18" ht="45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s="11">
        <f t="shared" si="21"/>
        <v>41654.946759259255</v>
      </c>
      <c r="L452" t="b">
        <v>0</v>
      </c>
      <c r="M452">
        <v>7</v>
      </c>
      <c r="N452" t="b">
        <v>0</v>
      </c>
      <c r="O452" s="13">
        <f t="shared" si="22"/>
        <v>7.92E-3</v>
      </c>
      <c r="P452" t="s">
        <v>8264</v>
      </c>
      <c r="Q452" t="s">
        <v>8270</v>
      </c>
      <c r="R452" t="str">
        <f t="shared" si="23"/>
        <v>January</v>
      </c>
    </row>
    <row r="453" spans="1:18" ht="45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s="11">
        <f t="shared" si="21"/>
        <v>41634.715173611112</v>
      </c>
      <c r="L453" t="b">
        <v>0</v>
      </c>
      <c r="M453">
        <v>0</v>
      </c>
      <c r="N453" t="b">
        <v>0</v>
      </c>
      <c r="O453" s="13">
        <f t="shared" si="22"/>
        <v>0</v>
      </c>
      <c r="P453" t="s">
        <v>8264</v>
      </c>
      <c r="Q453" t="s">
        <v>8270</v>
      </c>
      <c r="R453" t="str">
        <f t="shared" si="23"/>
        <v>December</v>
      </c>
    </row>
    <row r="454" spans="1:18" ht="30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s="11">
        <f t="shared" si="21"/>
        <v>42107.703877314816</v>
      </c>
      <c r="L454" t="b">
        <v>0</v>
      </c>
      <c r="M454">
        <v>12</v>
      </c>
      <c r="N454" t="b">
        <v>0</v>
      </c>
      <c r="O454" s="13">
        <f t="shared" si="22"/>
        <v>0.64</v>
      </c>
      <c r="P454" t="s">
        <v>8264</v>
      </c>
      <c r="Q454" t="s">
        <v>8270</v>
      </c>
      <c r="R454" t="str">
        <f t="shared" si="23"/>
        <v>April</v>
      </c>
    </row>
    <row r="455" spans="1:18" ht="45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s="11">
        <f t="shared" si="21"/>
        <v>42038.824988425928</v>
      </c>
      <c r="L455" t="b">
        <v>0</v>
      </c>
      <c r="M455">
        <v>2</v>
      </c>
      <c r="N455" t="b">
        <v>0</v>
      </c>
      <c r="O455" s="13">
        <f t="shared" si="22"/>
        <v>2.740447957839262E-4</v>
      </c>
      <c r="P455" t="s">
        <v>8264</v>
      </c>
      <c r="Q455" t="s">
        <v>8270</v>
      </c>
      <c r="R455" t="str">
        <f t="shared" si="23"/>
        <v>February</v>
      </c>
    </row>
    <row r="456" spans="1:18" ht="45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s="11">
        <f t="shared" si="21"/>
        <v>41938.717256944445</v>
      </c>
      <c r="L456" t="b">
        <v>0</v>
      </c>
      <c r="M456">
        <v>5</v>
      </c>
      <c r="N456" t="b">
        <v>0</v>
      </c>
      <c r="O456" s="13">
        <f t="shared" si="22"/>
        <v>8.2000000000000007E-3</v>
      </c>
      <c r="P456" t="s">
        <v>8264</v>
      </c>
      <c r="Q456" t="s">
        <v>8270</v>
      </c>
      <c r="R456" t="str">
        <f t="shared" si="23"/>
        <v>October</v>
      </c>
    </row>
    <row r="457" spans="1:18" ht="45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s="11">
        <f t="shared" si="21"/>
        <v>40971.002569444448</v>
      </c>
      <c r="L457" t="b">
        <v>0</v>
      </c>
      <c r="M457">
        <v>2</v>
      </c>
      <c r="N457" t="b">
        <v>0</v>
      </c>
      <c r="O457" s="13">
        <f t="shared" si="22"/>
        <v>6.9230769230769226E-4</v>
      </c>
      <c r="P457" t="s">
        <v>8264</v>
      </c>
      <c r="Q457" t="s">
        <v>8270</v>
      </c>
      <c r="R457" t="str">
        <f t="shared" si="23"/>
        <v>March</v>
      </c>
    </row>
    <row r="458" spans="1:18" ht="45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s="11">
        <f t="shared" si="21"/>
        <v>41547.694456018522</v>
      </c>
      <c r="L458" t="b">
        <v>0</v>
      </c>
      <c r="M458">
        <v>3</v>
      </c>
      <c r="N458" t="b">
        <v>0</v>
      </c>
      <c r="O458" s="13">
        <f t="shared" si="22"/>
        <v>6.8631863186318634E-3</v>
      </c>
      <c r="P458" t="s">
        <v>8264</v>
      </c>
      <c r="Q458" t="s">
        <v>8270</v>
      </c>
      <c r="R458" t="str">
        <f t="shared" si="23"/>
        <v>September</v>
      </c>
    </row>
    <row r="459" spans="1:18" ht="45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s="11">
        <f t="shared" si="21"/>
        <v>41837.767500000002</v>
      </c>
      <c r="L459" t="b">
        <v>0</v>
      </c>
      <c r="M459">
        <v>0</v>
      </c>
      <c r="N459" t="b">
        <v>0</v>
      </c>
      <c r="O459" s="13">
        <f t="shared" si="22"/>
        <v>0</v>
      </c>
      <c r="P459" t="s">
        <v>8264</v>
      </c>
      <c r="Q459" t="s">
        <v>8270</v>
      </c>
      <c r="R459" t="str">
        <f t="shared" si="23"/>
        <v>July</v>
      </c>
    </row>
    <row r="460" spans="1:18" ht="45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s="11">
        <f t="shared" si="21"/>
        <v>41378.69976851852</v>
      </c>
      <c r="L460" t="b">
        <v>0</v>
      </c>
      <c r="M460">
        <v>49</v>
      </c>
      <c r="N460" t="b">
        <v>0</v>
      </c>
      <c r="O460" s="13">
        <f t="shared" si="22"/>
        <v>8.2100000000000006E-2</v>
      </c>
      <c r="P460" t="s">
        <v>8264</v>
      </c>
      <c r="Q460" t="s">
        <v>8270</v>
      </c>
      <c r="R460" t="str">
        <f t="shared" si="23"/>
        <v>April</v>
      </c>
    </row>
    <row r="461" spans="1:18" ht="45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s="11">
        <f t="shared" si="21"/>
        <v>40800.6403587963</v>
      </c>
      <c r="L461" t="b">
        <v>0</v>
      </c>
      <c r="M461">
        <v>1</v>
      </c>
      <c r="N461" t="b">
        <v>0</v>
      </c>
      <c r="O461" s="13">
        <f t="shared" si="22"/>
        <v>6.4102564102564103E-4</v>
      </c>
      <c r="P461" t="s">
        <v>8264</v>
      </c>
      <c r="Q461" t="s">
        <v>8270</v>
      </c>
      <c r="R461" t="str">
        <f t="shared" si="23"/>
        <v>September</v>
      </c>
    </row>
    <row r="462" spans="1:18" ht="30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s="11">
        <f t="shared" si="21"/>
        <v>41759.542534722219</v>
      </c>
      <c r="L462" t="b">
        <v>0</v>
      </c>
      <c r="M462">
        <v>2</v>
      </c>
      <c r="N462" t="b">
        <v>0</v>
      </c>
      <c r="O462" s="13">
        <f t="shared" si="22"/>
        <v>2.9411764705882353E-3</v>
      </c>
      <c r="P462" t="s">
        <v>8264</v>
      </c>
      <c r="Q462" t="s">
        <v>8270</v>
      </c>
      <c r="R462" t="str">
        <f t="shared" si="23"/>
        <v>April</v>
      </c>
    </row>
    <row r="463" spans="1:18" ht="45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s="11">
        <f t="shared" si="21"/>
        <v>41407.84684027778</v>
      </c>
      <c r="L463" t="b">
        <v>0</v>
      </c>
      <c r="M463">
        <v>0</v>
      </c>
      <c r="N463" t="b">
        <v>0</v>
      </c>
      <c r="O463" s="13">
        <f t="shared" si="22"/>
        <v>0</v>
      </c>
      <c r="P463" t="s">
        <v>8264</v>
      </c>
      <c r="Q463" t="s">
        <v>8270</v>
      </c>
      <c r="R463" t="str">
        <f t="shared" si="23"/>
        <v>May</v>
      </c>
    </row>
    <row r="464" spans="1:18" ht="45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s="11">
        <f t="shared" si="21"/>
        <v>40705.12663194444</v>
      </c>
      <c r="L464" t="b">
        <v>0</v>
      </c>
      <c r="M464">
        <v>0</v>
      </c>
      <c r="N464" t="b">
        <v>0</v>
      </c>
      <c r="O464" s="13">
        <f t="shared" si="22"/>
        <v>0</v>
      </c>
      <c r="P464" t="s">
        <v>8264</v>
      </c>
      <c r="Q464" t="s">
        <v>8270</v>
      </c>
      <c r="R464" t="str">
        <f t="shared" si="23"/>
        <v>June</v>
      </c>
    </row>
    <row r="465" spans="1:18" ht="45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s="11">
        <f t="shared" si="21"/>
        <v>40750.710104166668</v>
      </c>
      <c r="L465" t="b">
        <v>0</v>
      </c>
      <c r="M465">
        <v>11</v>
      </c>
      <c r="N465" t="b">
        <v>0</v>
      </c>
      <c r="O465" s="13">
        <f t="shared" si="22"/>
        <v>2.2727272727272728E-2</v>
      </c>
      <c r="P465" t="s">
        <v>8264</v>
      </c>
      <c r="Q465" t="s">
        <v>8270</v>
      </c>
      <c r="R465" t="str">
        <f t="shared" si="23"/>
        <v>July</v>
      </c>
    </row>
    <row r="466" spans="1:18" ht="30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s="11">
        <f t="shared" si="21"/>
        <v>42488.84878472222</v>
      </c>
      <c r="L466" t="b">
        <v>0</v>
      </c>
      <c r="M466">
        <v>1</v>
      </c>
      <c r="N466" t="b">
        <v>0</v>
      </c>
      <c r="O466" s="13">
        <f t="shared" si="22"/>
        <v>9.9009900990099011E-4</v>
      </c>
      <c r="P466" t="s">
        <v>8264</v>
      </c>
      <c r="Q466" t="s">
        <v>8270</v>
      </c>
      <c r="R466" t="str">
        <f t="shared" si="23"/>
        <v>April</v>
      </c>
    </row>
    <row r="467" spans="1:18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s="11">
        <f t="shared" si="21"/>
        <v>41801.120069444441</v>
      </c>
      <c r="L467" t="b">
        <v>0</v>
      </c>
      <c r="M467">
        <v>8</v>
      </c>
      <c r="N467" t="b">
        <v>0</v>
      </c>
      <c r="O467" s="13">
        <f t="shared" si="22"/>
        <v>0.26953125</v>
      </c>
      <c r="P467" t="s">
        <v>8264</v>
      </c>
      <c r="Q467" t="s">
        <v>8270</v>
      </c>
      <c r="R467" t="str">
        <f t="shared" si="23"/>
        <v>June</v>
      </c>
    </row>
    <row r="468" spans="1:18" ht="45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s="11">
        <f t="shared" si="21"/>
        <v>41129.942870370374</v>
      </c>
      <c r="L468" t="b">
        <v>0</v>
      </c>
      <c r="M468">
        <v>5</v>
      </c>
      <c r="N468" t="b">
        <v>0</v>
      </c>
      <c r="O468" s="13">
        <f t="shared" si="22"/>
        <v>7.6E-3</v>
      </c>
      <c r="P468" t="s">
        <v>8264</v>
      </c>
      <c r="Q468" t="s">
        <v>8270</v>
      </c>
      <c r="R468" t="str">
        <f t="shared" si="23"/>
        <v>August</v>
      </c>
    </row>
    <row r="469" spans="1:18" ht="45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s="11">
        <f t="shared" si="21"/>
        <v>41135.679791666669</v>
      </c>
      <c r="L469" t="b">
        <v>0</v>
      </c>
      <c r="M469">
        <v>39</v>
      </c>
      <c r="N469" t="b">
        <v>0</v>
      </c>
      <c r="O469" s="13">
        <f t="shared" si="22"/>
        <v>0.21575</v>
      </c>
      <c r="P469" t="s">
        <v>8264</v>
      </c>
      <c r="Q469" t="s">
        <v>8270</v>
      </c>
      <c r="R469" t="str">
        <f t="shared" si="23"/>
        <v>August</v>
      </c>
    </row>
    <row r="470" spans="1:18" ht="45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s="11">
        <f t="shared" si="21"/>
        <v>41041.167627314819</v>
      </c>
      <c r="L470" t="b">
        <v>0</v>
      </c>
      <c r="M470">
        <v>0</v>
      </c>
      <c r="N470" t="b">
        <v>0</v>
      </c>
      <c r="O470" s="13">
        <f t="shared" si="22"/>
        <v>0</v>
      </c>
      <c r="P470" t="s">
        <v>8264</v>
      </c>
      <c r="Q470" t="s">
        <v>8270</v>
      </c>
      <c r="R470" t="str">
        <f t="shared" si="23"/>
        <v>May</v>
      </c>
    </row>
    <row r="471" spans="1:18" ht="30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s="11">
        <f t="shared" si="21"/>
        <v>41827.989861111113</v>
      </c>
      <c r="L471" t="b">
        <v>0</v>
      </c>
      <c r="M471">
        <v>0</v>
      </c>
      <c r="N471" t="b">
        <v>0</v>
      </c>
      <c r="O471" s="13">
        <f t="shared" si="22"/>
        <v>0</v>
      </c>
      <c r="P471" t="s">
        <v>8264</v>
      </c>
      <c r="Q471" t="s">
        <v>8270</v>
      </c>
      <c r="R471" t="str">
        <f t="shared" si="23"/>
        <v>July</v>
      </c>
    </row>
    <row r="472" spans="1:18" ht="45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s="11">
        <f t="shared" si="21"/>
        <v>41605.167696759258</v>
      </c>
      <c r="L472" t="b">
        <v>0</v>
      </c>
      <c r="M472">
        <v>2</v>
      </c>
      <c r="N472" t="b">
        <v>0</v>
      </c>
      <c r="O472" s="13">
        <f t="shared" si="22"/>
        <v>1.0200000000000001E-2</v>
      </c>
      <c r="P472" t="s">
        <v>8264</v>
      </c>
      <c r="Q472" t="s">
        <v>8270</v>
      </c>
      <c r="R472" t="str">
        <f t="shared" si="23"/>
        <v>November</v>
      </c>
    </row>
    <row r="473" spans="1:18" ht="60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s="11">
        <f t="shared" si="21"/>
        <v>41703.721979166665</v>
      </c>
      <c r="L473" t="b">
        <v>0</v>
      </c>
      <c r="M473">
        <v>170</v>
      </c>
      <c r="N473" t="b">
        <v>0</v>
      </c>
      <c r="O473" s="13">
        <f t="shared" si="22"/>
        <v>0.11892727272727273</v>
      </c>
      <c r="P473" t="s">
        <v>8264</v>
      </c>
      <c r="Q473" t="s">
        <v>8270</v>
      </c>
      <c r="R473" t="str">
        <f t="shared" si="23"/>
        <v>March</v>
      </c>
    </row>
    <row r="474" spans="1:18" ht="45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s="11">
        <f t="shared" si="21"/>
        <v>41844.922662037039</v>
      </c>
      <c r="L474" t="b">
        <v>0</v>
      </c>
      <c r="M474">
        <v>5</v>
      </c>
      <c r="N474" t="b">
        <v>0</v>
      </c>
      <c r="O474" s="13">
        <f t="shared" si="22"/>
        <v>0.17624999999999999</v>
      </c>
      <c r="P474" t="s">
        <v>8264</v>
      </c>
      <c r="Q474" t="s">
        <v>8270</v>
      </c>
      <c r="R474" t="str">
        <f t="shared" si="23"/>
        <v>July</v>
      </c>
    </row>
    <row r="475" spans="1:18" ht="45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s="11">
        <f t="shared" si="21"/>
        <v>41869.698136574072</v>
      </c>
      <c r="L475" t="b">
        <v>0</v>
      </c>
      <c r="M475">
        <v>14</v>
      </c>
      <c r="N475" t="b">
        <v>0</v>
      </c>
      <c r="O475" s="13">
        <f t="shared" si="22"/>
        <v>2.87E-2</v>
      </c>
      <c r="P475" t="s">
        <v>8264</v>
      </c>
      <c r="Q475" t="s">
        <v>8270</v>
      </c>
      <c r="R475" t="str">
        <f t="shared" si="23"/>
        <v>August</v>
      </c>
    </row>
    <row r="476" spans="1:18" ht="45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s="11">
        <f t="shared" si="21"/>
        <v>42753.329039351855</v>
      </c>
      <c r="L476" t="b">
        <v>0</v>
      </c>
      <c r="M476">
        <v>1</v>
      </c>
      <c r="N476" t="b">
        <v>0</v>
      </c>
      <c r="O476" s="13">
        <f t="shared" si="22"/>
        <v>3.0303030303030303E-4</v>
      </c>
      <c r="P476" t="s">
        <v>8264</v>
      </c>
      <c r="Q476" t="s">
        <v>8270</v>
      </c>
      <c r="R476" t="str">
        <f t="shared" si="23"/>
        <v>January</v>
      </c>
    </row>
    <row r="477" spans="1:18" ht="45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s="11">
        <f t="shared" si="21"/>
        <v>42100.086145833338</v>
      </c>
      <c r="L477" t="b">
        <v>0</v>
      </c>
      <c r="M477">
        <v>0</v>
      </c>
      <c r="N477" t="b">
        <v>0</v>
      </c>
      <c r="O477" s="13">
        <f t="shared" si="22"/>
        <v>0</v>
      </c>
      <c r="P477" t="s">
        <v>8264</v>
      </c>
      <c r="Q477" t="s">
        <v>8270</v>
      </c>
      <c r="R477" t="str">
        <f t="shared" si="23"/>
        <v>April</v>
      </c>
    </row>
    <row r="478" spans="1:18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s="11">
        <f t="shared" si="21"/>
        <v>41757.975011574075</v>
      </c>
      <c r="L478" t="b">
        <v>0</v>
      </c>
      <c r="M478">
        <v>124</v>
      </c>
      <c r="N478" t="b">
        <v>0</v>
      </c>
      <c r="O478" s="13">
        <f t="shared" si="22"/>
        <v>2.2302681818181819E-2</v>
      </c>
      <c r="P478" t="s">
        <v>8264</v>
      </c>
      <c r="Q478" t="s">
        <v>8270</v>
      </c>
      <c r="R478" t="str">
        <f t="shared" si="23"/>
        <v>April</v>
      </c>
    </row>
    <row r="479" spans="1:18" ht="45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s="11">
        <f t="shared" si="21"/>
        <v>40987.83488425926</v>
      </c>
      <c r="L479" t="b">
        <v>0</v>
      </c>
      <c r="M479">
        <v>0</v>
      </c>
      <c r="N479" t="b">
        <v>0</v>
      </c>
      <c r="O479" s="13">
        <f t="shared" si="22"/>
        <v>0</v>
      </c>
      <c r="P479" t="s">
        <v>8264</v>
      </c>
      <c r="Q479" t="s">
        <v>8270</v>
      </c>
      <c r="R479" t="str">
        <f t="shared" si="23"/>
        <v>March</v>
      </c>
    </row>
    <row r="480" spans="1:18" ht="45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s="11">
        <f t="shared" si="21"/>
        <v>42065.910983796297</v>
      </c>
      <c r="L480" t="b">
        <v>0</v>
      </c>
      <c r="M480">
        <v>0</v>
      </c>
      <c r="N480" t="b">
        <v>0</v>
      </c>
      <c r="O480" s="13">
        <f t="shared" si="22"/>
        <v>0</v>
      </c>
      <c r="P480" t="s">
        <v>8264</v>
      </c>
      <c r="Q480" t="s">
        <v>8270</v>
      </c>
      <c r="R480" t="str">
        <f t="shared" si="23"/>
        <v>March</v>
      </c>
    </row>
    <row r="481" spans="1:18" ht="45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s="11">
        <f t="shared" si="21"/>
        <v>41904.407812500001</v>
      </c>
      <c r="L481" t="b">
        <v>0</v>
      </c>
      <c r="M481">
        <v>55</v>
      </c>
      <c r="N481" t="b">
        <v>0</v>
      </c>
      <c r="O481" s="13">
        <f t="shared" si="22"/>
        <v>0.3256</v>
      </c>
      <c r="P481" t="s">
        <v>8264</v>
      </c>
      <c r="Q481" t="s">
        <v>8270</v>
      </c>
      <c r="R481" t="str">
        <f t="shared" si="23"/>
        <v>September</v>
      </c>
    </row>
    <row r="482" spans="1:18" ht="45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s="11">
        <f t="shared" si="21"/>
        <v>41465.500173611115</v>
      </c>
      <c r="L482" t="b">
        <v>0</v>
      </c>
      <c r="M482">
        <v>140</v>
      </c>
      <c r="N482" t="b">
        <v>0</v>
      </c>
      <c r="O482" s="13">
        <f t="shared" si="22"/>
        <v>0.19409999999999999</v>
      </c>
      <c r="P482" t="s">
        <v>8264</v>
      </c>
      <c r="Q482" t="s">
        <v>8270</v>
      </c>
      <c r="R482" t="str">
        <f t="shared" si="23"/>
        <v>July</v>
      </c>
    </row>
    <row r="483" spans="1:18" ht="45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s="11">
        <f t="shared" si="21"/>
        <v>41162.672326388885</v>
      </c>
      <c r="L483" t="b">
        <v>0</v>
      </c>
      <c r="M483">
        <v>21</v>
      </c>
      <c r="N483" t="b">
        <v>0</v>
      </c>
      <c r="O483" s="13">
        <f t="shared" si="22"/>
        <v>6.0999999999999999E-2</v>
      </c>
      <c r="P483" t="s">
        <v>8264</v>
      </c>
      <c r="Q483" t="s">
        <v>8270</v>
      </c>
      <c r="R483" t="str">
        <f t="shared" si="23"/>
        <v>September</v>
      </c>
    </row>
    <row r="484" spans="1:18" ht="45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s="11">
        <f t="shared" si="21"/>
        <v>42447.896874999999</v>
      </c>
      <c r="L484" t="b">
        <v>0</v>
      </c>
      <c r="M484">
        <v>1</v>
      </c>
      <c r="N484" t="b">
        <v>0</v>
      </c>
      <c r="O484" s="13">
        <f t="shared" si="22"/>
        <v>1E-3</v>
      </c>
      <c r="P484" t="s">
        <v>8264</v>
      </c>
      <c r="Q484" t="s">
        <v>8270</v>
      </c>
      <c r="R484" t="str">
        <f t="shared" si="23"/>
        <v>March</v>
      </c>
    </row>
    <row r="485" spans="1:18" ht="45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s="11">
        <f t="shared" si="21"/>
        <v>41243.197592592594</v>
      </c>
      <c r="L485" t="b">
        <v>0</v>
      </c>
      <c r="M485">
        <v>147</v>
      </c>
      <c r="N485" t="b">
        <v>0</v>
      </c>
      <c r="O485" s="13">
        <f t="shared" si="22"/>
        <v>0.502</v>
      </c>
      <c r="P485" t="s">
        <v>8264</v>
      </c>
      <c r="Q485" t="s">
        <v>8270</v>
      </c>
      <c r="R485" t="str">
        <f t="shared" si="23"/>
        <v>November</v>
      </c>
    </row>
    <row r="486" spans="1:18" ht="60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s="11">
        <f t="shared" si="21"/>
        <v>42272.93949074074</v>
      </c>
      <c r="L486" t="b">
        <v>0</v>
      </c>
      <c r="M486">
        <v>11</v>
      </c>
      <c r="N486" t="b">
        <v>0</v>
      </c>
      <c r="O486" s="13">
        <f t="shared" si="22"/>
        <v>1.8625E-3</v>
      </c>
      <c r="P486" t="s">
        <v>8264</v>
      </c>
      <c r="Q486" t="s">
        <v>8270</v>
      </c>
      <c r="R486" t="str">
        <f t="shared" si="23"/>
        <v>September</v>
      </c>
    </row>
    <row r="487" spans="1:18" ht="30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s="11">
        <f t="shared" si="21"/>
        <v>41381.505775462967</v>
      </c>
      <c r="L487" t="b">
        <v>0</v>
      </c>
      <c r="M487">
        <v>125</v>
      </c>
      <c r="N487" t="b">
        <v>0</v>
      </c>
      <c r="O487" s="13">
        <f t="shared" si="22"/>
        <v>0.21906971229845085</v>
      </c>
      <c r="P487" t="s">
        <v>8264</v>
      </c>
      <c r="Q487" t="s">
        <v>8270</v>
      </c>
      <c r="R487" t="str">
        <f t="shared" si="23"/>
        <v>April</v>
      </c>
    </row>
    <row r="488" spans="1:18" ht="45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s="11">
        <f t="shared" si="21"/>
        <v>41761.94258101852</v>
      </c>
      <c r="L488" t="b">
        <v>0</v>
      </c>
      <c r="M488">
        <v>1</v>
      </c>
      <c r="N488" t="b">
        <v>0</v>
      </c>
      <c r="O488" s="13">
        <f t="shared" si="22"/>
        <v>9.0909090909090904E-5</v>
      </c>
      <c r="P488" t="s">
        <v>8264</v>
      </c>
      <c r="Q488" t="s">
        <v>8270</v>
      </c>
      <c r="R488" t="str">
        <f t="shared" si="23"/>
        <v>May</v>
      </c>
    </row>
    <row r="489" spans="1:18" ht="45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s="11">
        <f t="shared" si="21"/>
        <v>42669.594837962963</v>
      </c>
      <c r="L489" t="b">
        <v>0</v>
      </c>
      <c r="M489">
        <v>0</v>
      </c>
      <c r="N489" t="b">
        <v>0</v>
      </c>
      <c r="O489" s="13">
        <f t="shared" si="22"/>
        <v>0</v>
      </c>
      <c r="P489" t="s">
        <v>8264</v>
      </c>
      <c r="Q489" t="s">
        <v>8270</v>
      </c>
      <c r="R489" t="str">
        <f t="shared" si="23"/>
        <v>October</v>
      </c>
    </row>
    <row r="490" spans="1:18" ht="30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s="11">
        <f t="shared" si="21"/>
        <v>42714.054398148146</v>
      </c>
      <c r="L490" t="b">
        <v>0</v>
      </c>
      <c r="M490">
        <v>0</v>
      </c>
      <c r="N490" t="b">
        <v>0</v>
      </c>
      <c r="O490" s="13">
        <f t="shared" si="22"/>
        <v>0</v>
      </c>
      <c r="P490" t="s">
        <v>8264</v>
      </c>
      <c r="Q490" t="s">
        <v>8270</v>
      </c>
      <c r="R490" t="str">
        <f t="shared" si="23"/>
        <v>December</v>
      </c>
    </row>
    <row r="491" spans="1:18" ht="45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s="11">
        <f t="shared" si="21"/>
        <v>40882.481666666667</v>
      </c>
      <c r="L491" t="b">
        <v>0</v>
      </c>
      <c r="M491">
        <v>3</v>
      </c>
      <c r="N491" t="b">
        <v>0</v>
      </c>
      <c r="O491" s="13">
        <f t="shared" si="22"/>
        <v>2.8667813379201833E-3</v>
      </c>
      <c r="P491" t="s">
        <v>8264</v>
      </c>
      <c r="Q491" t="s">
        <v>8270</v>
      </c>
      <c r="R491" t="str">
        <f t="shared" si="23"/>
        <v>December</v>
      </c>
    </row>
    <row r="492" spans="1:18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s="11">
        <f t="shared" si="21"/>
        <v>41113.968576388885</v>
      </c>
      <c r="L492" t="b">
        <v>0</v>
      </c>
      <c r="M492">
        <v>0</v>
      </c>
      <c r="N492" t="b">
        <v>0</v>
      </c>
      <c r="O492" s="13">
        <f t="shared" si="22"/>
        <v>0</v>
      </c>
      <c r="P492" t="s">
        <v>8264</v>
      </c>
      <c r="Q492" t="s">
        <v>8270</v>
      </c>
      <c r="R492" t="str">
        <f t="shared" si="23"/>
        <v>July</v>
      </c>
    </row>
    <row r="493" spans="1:18" ht="45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s="11">
        <f t="shared" si="21"/>
        <v>42366.982627314814</v>
      </c>
      <c r="L493" t="b">
        <v>0</v>
      </c>
      <c r="M493">
        <v>0</v>
      </c>
      <c r="N493" t="b">
        <v>0</v>
      </c>
      <c r="O493" s="13">
        <f t="shared" si="22"/>
        <v>0</v>
      </c>
      <c r="P493" t="s">
        <v>8264</v>
      </c>
      <c r="Q493" t="s">
        <v>8270</v>
      </c>
      <c r="R493" t="str">
        <f t="shared" si="23"/>
        <v>December</v>
      </c>
    </row>
    <row r="494" spans="1:18" ht="45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s="11">
        <f t="shared" si="21"/>
        <v>42596.03506944445</v>
      </c>
      <c r="L494" t="b">
        <v>0</v>
      </c>
      <c r="M494">
        <v>0</v>
      </c>
      <c r="N494" t="b">
        <v>0</v>
      </c>
      <c r="O494" s="13">
        <f t="shared" si="22"/>
        <v>0</v>
      </c>
      <c r="P494" t="s">
        <v>8264</v>
      </c>
      <c r="Q494" t="s">
        <v>8270</v>
      </c>
      <c r="R494" t="str">
        <f t="shared" si="23"/>
        <v>August</v>
      </c>
    </row>
    <row r="495" spans="1:18" ht="45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s="11">
        <f t="shared" si="21"/>
        <v>42114.726134259261</v>
      </c>
      <c r="L495" t="b">
        <v>0</v>
      </c>
      <c r="M495">
        <v>0</v>
      </c>
      <c r="N495" t="b">
        <v>0</v>
      </c>
      <c r="O495" s="13">
        <f t="shared" si="22"/>
        <v>0</v>
      </c>
      <c r="P495" t="s">
        <v>8264</v>
      </c>
      <c r="Q495" t="s">
        <v>8270</v>
      </c>
      <c r="R495" t="str">
        <f t="shared" si="23"/>
        <v>April</v>
      </c>
    </row>
    <row r="496" spans="1:18" ht="45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s="11">
        <f t="shared" si="21"/>
        <v>41799.830613425926</v>
      </c>
      <c r="L496" t="b">
        <v>0</v>
      </c>
      <c r="M496">
        <v>3</v>
      </c>
      <c r="N496" t="b">
        <v>0</v>
      </c>
      <c r="O496" s="13">
        <f t="shared" si="22"/>
        <v>1.5499999999999999E-3</v>
      </c>
      <c r="P496" t="s">
        <v>8264</v>
      </c>
      <c r="Q496" t="s">
        <v>8270</v>
      </c>
      <c r="R496" t="str">
        <f t="shared" si="23"/>
        <v>June</v>
      </c>
    </row>
    <row r="497" spans="1:18" ht="45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s="11">
        <f t="shared" si="21"/>
        <v>42171.827604166669</v>
      </c>
      <c r="L497" t="b">
        <v>0</v>
      </c>
      <c r="M497">
        <v>0</v>
      </c>
      <c r="N497" t="b">
        <v>0</v>
      </c>
      <c r="O497" s="13">
        <f t="shared" si="22"/>
        <v>0</v>
      </c>
      <c r="P497" t="s">
        <v>8264</v>
      </c>
      <c r="Q497" t="s">
        <v>8270</v>
      </c>
      <c r="R497" t="str">
        <f t="shared" si="23"/>
        <v>June</v>
      </c>
    </row>
    <row r="498" spans="1:18" ht="30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s="11">
        <f t="shared" si="21"/>
        <v>41620.93141203704</v>
      </c>
      <c r="L498" t="b">
        <v>0</v>
      </c>
      <c r="M498">
        <v>1</v>
      </c>
      <c r="N498" t="b">
        <v>0</v>
      </c>
      <c r="O498" s="13">
        <f t="shared" si="22"/>
        <v>1.6666666666666667E-5</v>
      </c>
      <c r="P498" t="s">
        <v>8264</v>
      </c>
      <c r="Q498" t="s">
        <v>8270</v>
      </c>
      <c r="R498" t="str">
        <f t="shared" si="23"/>
        <v>December</v>
      </c>
    </row>
    <row r="499" spans="1:18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s="11">
        <f t="shared" si="21"/>
        <v>41945.037789351853</v>
      </c>
      <c r="L499" t="b">
        <v>0</v>
      </c>
      <c r="M499">
        <v>3</v>
      </c>
      <c r="N499" t="b">
        <v>0</v>
      </c>
      <c r="O499" s="13">
        <f t="shared" si="22"/>
        <v>6.6964285714285711E-3</v>
      </c>
      <c r="P499" t="s">
        <v>8264</v>
      </c>
      <c r="Q499" t="s">
        <v>8270</v>
      </c>
      <c r="R499" t="str">
        <f t="shared" si="23"/>
        <v>November</v>
      </c>
    </row>
    <row r="500" spans="1:18" ht="45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s="11">
        <f t="shared" si="21"/>
        <v>40858.762141203704</v>
      </c>
      <c r="L500" t="b">
        <v>0</v>
      </c>
      <c r="M500">
        <v>22</v>
      </c>
      <c r="N500" t="b">
        <v>0</v>
      </c>
      <c r="O500" s="13">
        <f t="shared" si="22"/>
        <v>4.5985132395404561E-2</v>
      </c>
      <c r="P500" t="s">
        <v>8264</v>
      </c>
      <c r="Q500" t="s">
        <v>8270</v>
      </c>
      <c r="R500" t="str">
        <f t="shared" si="23"/>
        <v>November</v>
      </c>
    </row>
    <row r="501" spans="1:18" ht="75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s="11">
        <f t="shared" si="21"/>
        <v>40043.895462962959</v>
      </c>
      <c r="L501" t="b">
        <v>0</v>
      </c>
      <c r="M501">
        <v>26</v>
      </c>
      <c r="N501" t="b">
        <v>0</v>
      </c>
      <c r="O501" s="13">
        <f t="shared" si="22"/>
        <v>9.5500000000000002E-2</v>
      </c>
      <c r="P501" t="s">
        <v>8264</v>
      </c>
      <c r="Q501" t="s">
        <v>8270</v>
      </c>
      <c r="R501" t="str">
        <f t="shared" si="23"/>
        <v>August</v>
      </c>
    </row>
    <row r="502" spans="1:18" ht="45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s="11">
        <f t="shared" si="21"/>
        <v>40247.886006944442</v>
      </c>
      <c r="L502" t="b">
        <v>0</v>
      </c>
      <c r="M502">
        <v>4</v>
      </c>
      <c r="N502" t="b">
        <v>0</v>
      </c>
      <c r="O502" s="13">
        <f t="shared" si="22"/>
        <v>3.307692307692308E-2</v>
      </c>
      <c r="P502" t="s">
        <v>8264</v>
      </c>
      <c r="Q502" t="s">
        <v>8270</v>
      </c>
      <c r="R502" t="str">
        <f t="shared" si="23"/>
        <v>March</v>
      </c>
    </row>
    <row r="503" spans="1:18" ht="45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s="11">
        <f t="shared" si="21"/>
        <v>40703.234386574077</v>
      </c>
      <c r="L503" t="b">
        <v>0</v>
      </c>
      <c r="M503">
        <v>0</v>
      </c>
      <c r="N503" t="b">
        <v>0</v>
      </c>
      <c r="O503" s="13">
        <f t="shared" si="22"/>
        <v>0</v>
      </c>
      <c r="P503" t="s">
        <v>8264</v>
      </c>
      <c r="Q503" t="s">
        <v>8270</v>
      </c>
      <c r="R503" t="str">
        <f t="shared" si="23"/>
        <v>June</v>
      </c>
    </row>
    <row r="504" spans="1:18" ht="45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s="11">
        <f t="shared" si="21"/>
        <v>40956.553530092591</v>
      </c>
      <c r="L504" t="b">
        <v>0</v>
      </c>
      <c r="M504">
        <v>4</v>
      </c>
      <c r="N504" t="b">
        <v>0</v>
      </c>
      <c r="O504" s="13">
        <f t="shared" si="22"/>
        <v>1.15E-2</v>
      </c>
      <c r="P504" t="s">
        <v>8264</v>
      </c>
      <c r="Q504" t="s">
        <v>8270</v>
      </c>
      <c r="R504" t="str">
        <f t="shared" si="23"/>
        <v>February</v>
      </c>
    </row>
    <row r="505" spans="1:18" ht="45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s="11">
        <f t="shared" si="21"/>
        <v>41991.526655092588</v>
      </c>
      <c r="L505" t="b">
        <v>0</v>
      </c>
      <c r="M505">
        <v>9</v>
      </c>
      <c r="N505" t="b">
        <v>0</v>
      </c>
      <c r="O505" s="13">
        <f t="shared" si="22"/>
        <v>1.7538461538461537E-2</v>
      </c>
      <c r="P505" t="s">
        <v>8264</v>
      </c>
      <c r="Q505" t="s">
        <v>8270</v>
      </c>
      <c r="R505" t="str">
        <f t="shared" si="23"/>
        <v>December</v>
      </c>
    </row>
    <row r="506" spans="1:18" ht="45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s="11">
        <f t="shared" si="21"/>
        <v>40949.98364583333</v>
      </c>
      <c r="L506" t="b">
        <v>0</v>
      </c>
      <c r="M506">
        <v>5</v>
      </c>
      <c r="N506" t="b">
        <v>0</v>
      </c>
      <c r="O506" s="13">
        <f t="shared" si="22"/>
        <v>1.3673469387755101E-2</v>
      </c>
      <c r="P506" t="s">
        <v>8264</v>
      </c>
      <c r="Q506" t="s">
        <v>8270</v>
      </c>
      <c r="R506" t="str">
        <f t="shared" si="23"/>
        <v>February</v>
      </c>
    </row>
    <row r="507" spans="1:18" ht="45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s="11">
        <f t="shared" si="21"/>
        <v>42318.098217592589</v>
      </c>
      <c r="L507" t="b">
        <v>0</v>
      </c>
      <c r="M507">
        <v>14</v>
      </c>
      <c r="N507" t="b">
        <v>0</v>
      </c>
      <c r="O507" s="13">
        <f t="shared" si="22"/>
        <v>4.3333333333333331E-3</v>
      </c>
      <c r="P507" t="s">
        <v>8264</v>
      </c>
      <c r="Q507" t="s">
        <v>8270</v>
      </c>
      <c r="R507" t="str">
        <f t="shared" si="23"/>
        <v>November</v>
      </c>
    </row>
    <row r="508" spans="1:18" ht="45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s="11">
        <f t="shared" si="21"/>
        <v>41466.552314814813</v>
      </c>
      <c r="L508" t="b">
        <v>0</v>
      </c>
      <c r="M508">
        <v>1</v>
      </c>
      <c r="N508" t="b">
        <v>0</v>
      </c>
      <c r="O508" s="13">
        <f t="shared" si="22"/>
        <v>1.25E-3</v>
      </c>
      <c r="P508" t="s">
        <v>8264</v>
      </c>
      <c r="Q508" t="s">
        <v>8270</v>
      </c>
      <c r="R508" t="str">
        <f t="shared" si="23"/>
        <v>July</v>
      </c>
    </row>
    <row r="509" spans="1:18" ht="45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s="11">
        <f t="shared" si="21"/>
        <v>41156.958993055552</v>
      </c>
      <c r="L509" t="b">
        <v>0</v>
      </c>
      <c r="M509">
        <v>10</v>
      </c>
      <c r="N509" t="b">
        <v>0</v>
      </c>
      <c r="O509" s="13">
        <f t="shared" si="22"/>
        <v>3.2000000000000001E-2</v>
      </c>
      <c r="P509" t="s">
        <v>8264</v>
      </c>
      <c r="Q509" t="s">
        <v>8270</v>
      </c>
      <c r="R509" t="str">
        <f t="shared" si="23"/>
        <v>September</v>
      </c>
    </row>
    <row r="510" spans="1:18" ht="45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s="11">
        <f t="shared" si="21"/>
        <v>40995.024317129632</v>
      </c>
      <c r="L510" t="b">
        <v>0</v>
      </c>
      <c r="M510">
        <v>3</v>
      </c>
      <c r="N510" t="b">
        <v>0</v>
      </c>
      <c r="O510" s="13">
        <f t="shared" si="22"/>
        <v>8.0000000000000002E-3</v>
      </c>
      <c r="P510" t="s">
        <v>8264</v>
      </c>
      <c r="Q510" t="s">
        <v>8270</v>
      </c>
      <c r="R510" t="str">
        <f t="shared" si="23"/>
        <v>March</v>
      </c>
    </row>
    <row r="511" spans="1:18" ht="45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s="11">
        <f t="shared" si="21"/>
        <v>42153.631597222222</v>
      </c>
      <c r="L511" t="b">
        <v>0</v>
      </c>
      <c r="M511">
        <v>1</v>
      </c>
      <c r="N511" t="b">
        <v>0</v>
      </c>
      <c r="O511" s="13">
        <f t="shared" si="22"/>
        <v>2E-3</v>
      </c>
      <c r="P511" t="s">
        <v>8264</v>
      </c>
      <c r="Q511" t="s">
        <v>8270</v>
      </c>
      <c r="R511" t="str">
        <f t="shared" si="23"/>
        <v>May</v>
      </c>
    </row>
    <row r="512" spans="1:18" ht="45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s="11">
        <f t="shared" si="21"/>
        <v>42400.176377314812</v>
      </c>
      <c r="L512" t="b">
        <v>0</v>
      </c>
      <c r="M512">
        <v>0</v>
      </c>
      <c r="N512" t="b">
        <v>0</v>
      </c>
      <c r="O512" s="13">
        <f t="shared" si="22"/>
        <v>0</v>
      </c>
      <c r="P512" t="s">
        <v>8264</v>
      </c>
      <c r="Q512" t="s">
        <v>8270</v>
      </c>
      <c r="R512" t="str">
        <f t="shared" si="23"/>
        <v>January</v>
      </c>
    </row>
    <row r="513" spans="1:18" ht="45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s="11">
        <f t="shared" si="21"/>
        <v>41340.303032407406</v>
      </c>
      <c r="L513" t="b">
        <v>0</v>
      </c>
      <c r="M513">
        <v>5</v>
      </c>
      <c r="N513" t="b">
        <v>0</v>
      </c>
      <c r="O513" s="13">
        <f t="shared" si="22"/>
        <v>0.03</v>
      </c>
      <c r="P513" t="s">
        <v>8264</v>
      </c>
      <c r="Q513" t="s">
        <v>8270</v>
      </c>
      <c r="R513" t="str">
        <f t="shared" si="23"/>
        <v>March</v>
      </c>
    </row>
    <row r="514" spans="1:18" ht="45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s="11">
        <f t="shared" si="21"/>
        <v>42649.742210648154</v>
      </c>
      <c r="L514" t="b">
        <v>0</v>
      </c>
      <c r="M514">
        <v>2</v>
      </c>
      <c r="N514" t="b">
        <v>0</v>
      </c>
      <c r="O514" s="13">
        <f t="shared" si="22"/>
        <v>1.3749999999999999E-3</v>
      </c>
      <c r="P514" t="s">
        <v>8264</v>
      </c>
      <c r="Q514" t="s">
        <v>8270</v>
      </c>
      <c r="R514" t="str">
        <f t="shared" si="23"/>
        <v>October</v>
      </c>
    </row>
    <row r="515" spans="1:18" ht="30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s="11">
        <f t="shared" ref="K515:K578" si="24">(J515/86400)+DATE(1970,1,1)</f>
        <v>42552.653993055559</v>
      </c>
      <c r="L515" t="b">
        <v>0</v>
      </c>
      <c r="M515">
        <v>68</v>
      </c>
      <c r="N515" t="b">
        <v>0</v>
      </c>
      <c r="O515" s="13">
        <f t="shared" ref="O515:O578" si="25">E515/D515</f>
        <v>0.13924</v>
      </c>
      <c r="P515" t="s">
        <v>8264</v>
      </c>
      <c r="Q515" t="s">
        <v>8270</v>
      </c>
      <c r="R515" t="str">
        <f t="shared" ref="R515:R578" si="26">TEXT(K515,"mmmm")</f>
        <v>July</v>
      </c>
    </row>
    <row r="516" spans="1:18" ht="45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s="11">
        <f t="shared" si="24"/>
        <v>41830.613969907405</v>
      </c>
      <c r="L516" t="b">
        <v>0</v>
      </c>
      <c r="M516">
        <v>3</v>
      </c>
      <c r="N516" t="b">
        <v>0</v>
      </c>
      <c r="O516" s="13">
        <f t="shared" si="25"/>
        <v>3.3333333333333333E-2</v>
      </c>
      <c r="P516" t="s">
        <v>8264</v>
      </c>
      <c r="Q516" t="s">
        <v>8270</v>
      </c>
      <c r="R516" t="str">
        <f t="shared" si="26"/>
        <v>July</v>
      </c>
    </row>
    <row r="517" spans="1:18" ht="45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s="11">
        <f t="shared" si="24"/>
        <v>42327.490752314814</v>
      </c>
      <c r="L517" t="b">
        <v>0</v>
      </c>
      <c r="M517">
        <v>34</v>
      </c>
      <c r="N517" t="b">
        <v>0</v>
      </c>
      <c r="O517" s="13">
        <f t="shared" si="25"/>
        <v>0.25413402061855672</v>
      </c>
      <c r="P517" t="s">
        <v>8264</v>
      </c>
      <c r="Q517" t="s">
        <v>8270</v>
      </c>
      <c r="R517" t="str">
        <f t="shared" si="26"/>
        <v>November</v>
      </c>
    </row>
    <row r="518" spans="1:18" ht="30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s="11">
        <f t="shared" si="24"/>
        <v>42091.778703703705</v>
      </c>
      <c r="L518" t="b">
        <v>0</v>
      </c>
      <c r="M518">
        <v>0</v>
      </c>
      <c r="N518" t="b">
        <v>0</v>
      </c>
      <c r="O518" s="13">
        <f t="shared" si="25"/>
        <v>0</v>
      </c>
      <c r="P518" t="s">
        <v>8264</v>
      </c>
      <c r="Q518" t="s">
        <v>8270</v>
      </c>
      <c r="R518" t="str">
        <f t="shared" si="26"/>
        <v>March</v>
      </c>
    </row>
    <row r="519" spans="1:18" ht="45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s="11">
        <f t="shared" si="24"/>
        <v>42738.615289351852</v>
      </c>
      <c r="L519" t="b">
        <v>0</v>
      </c>
      <c r="M519">
        <v>3</v>
      </c>
      <c r="N519" t="b">
        <v>0</v>
      </c>
      <c r="O519" s="13">
        <f t="shared" si="25"/>
        <v>1.3666666666666667E-2</v>
      </c>
      <c r="P519" t="s">
        <v>8264</v>
      </c>
      <c r="Q519" t="s">
        <v>8270</v>
      </c>
      <c r="R519" t="str">
        <f t="shared" si="26"/>
        <v>January</v>
      </c>
    </row>
    <row r="520" spans="1:18" ht="45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s="11">
        <f t="shared" si="24"/>
        <v>42223.616018518514</v>
      </c>
      <c r="L520" t="b">
        <v>0</v>
      </c>
      <c r="M520">
        <v>0</v>
      </c>
      <c r="N520" t="b">
        <v>0</v>
      </c>
      <c r="O520" s="13">
        <f t="shared" si="25"/>
        <v>0</v>
      </c>
      <c r="P520" t="s">
        <v>8264</v>
      </c>
      <c r="Q520" t="s">
        <v>8270</v>
      </c>
      <c r="R520" t="str">
        <f t="shared" si="26"/>
        <v>August</v>
      </c>
    </row>
    <row r="521" spans="1:18" ht="45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s="11">
        <f t="shared" si="24"/>
        <v>41218.391446759255</v>
      </c>
      <c r="L521" t="b">
        <v>0</v>
      </c>
      <c r="M521">
        <v>70</v>
      </c>
      <c r="N521" t="b">
        <v>0</v>
      </c>
      <c r="O521" s="13">
        <f t="shared" si="25"/>
        <v>0.22881426547787684</v>
      </c>
      <c r="P521" t="s">
        <v>8264</v>
      </c>
      <c r="Q521" t="s">
        <v>8270</v>
      </c>
      <c r="R521" t="str">
        <f t="shared" si="26"/>
        <v>November</v>
      </c>
    </row>
    <row r="522" spans="1:18" ht="45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s="11">
        <f t="shared" si="24"/>
        <v>42318.702094907407</v>
      </c>
      <c r="L522" t="b">
        <v>0</v>
      </c>
      <c r="M522">
        <v>34</v>
      </c>
      <c r="N522" t="b">
        <v>1</v>
      </c>
      <c r="O522" s="13">
        <f t="shared" si="25"/>
        <v>1.0209999999999999</v>
      </c>
      <c r="P522" t="s">
        <v>8271</v>
      </c>
      <c r="Q522" t="s">
        <v>8272</v>
      </c>
      <c r="R522" t="str">
        <f t="shared" si="26"/>
        <v>November</v>
      </c>
    </row>
    <row r="523" spans="1:18" ht="45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s="11">
        <f t="shared" si="24"/>
        <v>42646.092812499999</v>
      </c>
      <c r="L523" t="b">
        <v>0</v>
      </c>
      <c r="M523">
        <v>56</v>
      </c>
      <c r="N523" t="b">
        <v>1</v>
      </c>
      <c r="O523" s="13">
        <f t="shared" si="25"/>
        <v>1.0464</v>
      </c>
      <c r="P523" t="s">
        <v>8271</v>
      </c>
      <c r="Q523" t="s">
        <v>8272</v>
      </c>
      <c r="R523" t="str">
        <f t="shared" si="26"/>
        <v>October</v>
      </c>
    </row>
    <row r="524" spans="1:18" ht="45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s="11">
        <f t="shared" si="24"/>
        <v>42430.040798611109</v>
      </c>
      <c r="L524" t="b">
        <v>0</v>
      </c>
      <c r="M524">
        <v>31</v>
      </c>
      <c r="N524" t="b">
        <v>1</v>
      </c>
      <c r="O524" s="13">
        <f t="shared" si="25"/>
        <v>1.1466666666666667</v>
      </c>
      <c r="P524" t="s">
        <v>8271</v>
      </c>
      <c r="Q524" t="s">
        <v>8272</v>
      </c>
      <c r="R524" t="str">
        <f t="shared" si="26"/>
        <v>March</v>
      </c>
    </row>
    <row r="525" spans="1:18" ht="45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s="11">
        <f t="shared" si="24"/>
        <v>42238.13282407407</v>
      </c>
      <c r="L525" t="b">
        <v>0</v>
      </c>
      <c r="M525">
        <v>84</v>
      </c>
      <c r="N525" t="b">
        <v>1</v>
      </c>
      <c r="O525" s="13">
        <f t="shared" si="25"/>
        <v>1.206</v>
      </c>
      <c r="P525" t="s">
        <v>8271</v>
      </c>
      <c r="Q525" t="s">
        <v>8272</v>
      </c>
      <c r="R525" t="str">
        <f t="shared" si="26"/>
        <v>August</v>
      </c>
    </row>
    <row r="526" spans="1:18" ht="45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s="11">
        <f t="shared" si="24"/>
        <v>42492.717233796298</v>
      </c>
      <c r="L526" t="b">
        <v>0</v>
      </c>
      <c r="M526">
        <v>130</v>
      </c>
      <c r="N526" t="b">
        <v>1</v>
      </c>
      <c r="O526" s="13">
        <f t="shared" si="25"/>
        <v>1.0867285714285715</v>
      </c>
      <c r="P526" t="s">
        <v>8271</v>
      </c>
      <c r="Q526" t="s">
        <v>8272</v>
      </c>
      <c r="R526" t="str">
        <f t="shared" si="26"/>
        <v>May</v>
      </c>
    </row>
    <row r="527" spans="1:18" ht="45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s="11">
        <f t="shared" si="24"/>
        <v>41850.400937500002</v>
      </c>
      <c r="L527" t="b">
        <v>0</v>
      </c>
      <c r="M527">
        <v>12</v>
      </c>
      <c r="N527" t="b">
        <v>1</v>
      </c>
      <c r="O527" s="13">
        <f t="shared" si="25"/>
        <v>1</v>
      </c>
      <c r="P527" t="s">
        <v>8271</v>
      </c>
      <c r="Q527" t="s">
        <v>8272</v>
      </c>
      <c r="R527" t="str">
        <f t="shared" si="26"/>
        <v>July</v>
      </c>
    </row>
    <row r="528" spans="1:18" ht="45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s="11">
        <f t="shared" si="24"/>
        <v>42192.591944444444</v>
      </c>
      <c r="L528" t="b">
        <v>0</v>
      </c>
      <c r="M528">
        <v>23</v>
      </c>
      <c r="N528" t="b">
        <v>1</v>
      </c>
      <c r="O528" s="13">
        <f t="shared" si="25"/>
        <v>1.1399999999999999</v>
      </c>
      <c r="P528" t="s">
        <v>8271</v>
      </c>
      <c r="Q528" t="s">
        <v>8272</v>
      </c>
      <c r="R528" t="str">
        <f t="shared" si="26"/>
        <v>July</v>
      </c>
    </row>
    <row r="529" spans="1:18" ht="45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s="11">
        <f t="shared" si="24"/>
        <v>42753.205625000002</v>
      </c>
      <c r="L529" t="b">
        <v>0</v>
      </c>
      <c r="M529">
        <v>158</v>
      </c>
      <c r="N529" t="b">
        <v>1</v>
      </c>
      <c r="O529" s="13">
        <f t="shared" si="25"/>
        <v>1.0085</v>
      </c>
      <c r="P529" t="s">
        <v>8271</v>
      </c>
      <c r="Q529" t="s">
        <v>8272</v>
      </c>
      <c r="R529" t="str">
        <f t="shared" si="26"/>
        <v>January</v>
      </c>
    </row>
    <row r="530" spans="1:18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s="11">
        <f t="shared" si="24"/>
        <v>42155.920219907406</v>
      </c>
      <c r="L530" t="b">
        <v>0</v>
      </c>
      <c r="M530">
        <v>30</v>
      </c>
      <c r="N530" t="b">
        <v>1</v>
      </c>
      <c r="O530" s="13">
        <f t="shared" si="25"/>
        <v>1.1565217391304348</v>
      </c>
      <c r="P530" t="s">
        <v>8271</v>
      </c>
      <c r="Q530" t="s">
        <v>8272</v>
      </c>
      <c r="R530" t="str">
        <f t="shared" si="26"/>
        <v>May</v>
      </c>
    </row>
    <row r="531" spans="1:18" ht="45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s="11">
        <f t="shared" si="24"/>
        <v>42725.031180555554</v>
      </c>
      <c r="L531" t="b">
        <v>0</v>
      </c>
      <c r="M531">
        <v>18</v>
      </c>
      <c r="N531" t="b">
        <v>1</v>
      </c>
      <c r="O531" s="13">
        <f t="shared" si="25"/>
        <v>1.3041666666666667</v>
      </c>
      <c r="P531" t="s">
        <v>8271</v>
      </c>
      <c r="Q531" t="s">
        <v>8272</v>
      </c>
      <c r="R531" t="str">
        <f t="shared" si="26"/>
        <v>December</v>
      </c>
    </row>
    <row r="532" spans="1:18" ht="45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s="11">
        <f t="shared" si="24"/>
        <v>42157.591064814813</v>
      </c>
      <c r="L532" t="b">
        <v>0</v>
      </c>
      <c r="M532">
        <v>29</v>
      </c>
      <c r="N532" t="b">
        <v>1</v>
      </c>
      <c r="O532" s="13">
        <f t="shared" si="25"/>
        <v>1.0778267254038179</v>
      </c>
      <c r="P532" t="s">
        <v>8271</v>
      </c>
      <c r="Q532" t="s">
        <v>8272</v>
      </c>
      <c r="R532" t="str">
        <f t="shared" si="26"/>
        <v>June</v>
      </c>
    </row>
    <row r="533" spans="1:18" ht="45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s="11">
        <f t="shared" si="24"/>
        <v>42676.065150462964</v>
      </c>
      <c r="L533" t="b">
        <v>0</v>
      </c>
      <c r="M533">
        <v>31</v>
      </c>
      <c r="N533" t="b">
        <v>1</v>
      </c>
      <c r="O533" s="13">
        <f t="shared" si="25"/>
        <v>1</v>
      </c>
      <c r="P533" t="s">
        <v>8271</v>
      </c>
      <c r="Q533" t="s">
        <v>8272</v>
      </c>
      <c r="R533" t="str">
        <f t="shared" si="26"/>
        <v>November</v>
      </c>
    </row>
    <row r="534" spans="1:18" ht="45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s="11">
        <f t="shared" si="24"/>
        <v>42473.007037037038</v>
      </c>
      <c r="L534" t="b">
        <v>0</v>
      </c>
      <c r="M534">
        <v>173</v>
      </c>
      <c r="N534" t="b">
        <v>1</v>
      </c>
      <c r="O534" s="13">
        <f t="shared" si="25"/>
        <v>1.2324999999999999</v>
      </c>
      <c r="P534" t="s">
        <v>8271</v>
      </c>
      <c r="Q534" t="s">
        <v>8272</v>
      </c>
      <c r="R534" t="str">
        <f t="shared" si="26"/>
        <v>April</v>
      </c>
    </row>
    <row r="535" spans="1:18" ht="45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s="11">
        <f t="shared" si="24"/>
        <v>42482.43478009259</v>
      </c>
      <c r="L535" t="b">
        <v>0</v>
      </c>
      <c r="M535">
        <v>17</v>
      </c>
      <c r="N535" t="b">
        <v>1</v>
      </c>
      <c r="O535" s="13">
        <f t="shared" si="25"/>
        <v>1.002</v>
      </c>
      <c r="P535" t="s">
        <v>8271</v>
      </c>
      <c r="Q535" t="s">
        <v>8272</v>
      </c>
      <c r="R535" t="str">
        <f t="shared" si="26"/>
        <v>April</v>
      </c>
    </row>
    <row r="536" spans="1:18" ht="45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s="11">
        <f t="shared" si="24"/>
        <v>42270.810995370368</v>
      </c>
      <c r="L536" t="b">
        <v>0</v>
      </c>
      <c r="M536">
        <v>48</v>
      </c>
      <c r="N536" t="b">
        <v>1</v>
      </c>
      <c r="O536" s="13">
        <f t="shared" si="25"/>
        <v>1.0466666666666666</v>
      </c>
      <c r="P536" t="s">
        <v>8271</v>
      </c>
      <c r="Q536" t="s">
        <v>8272</v>
      </c>
      <c r="R536" t="str">
        <f t="shared" si="26"/>
        <v>September</v>
      </c>
    </row>
    <row r="537" spans="1:18" ht="30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s="11">
        <f t="shared" si="24"/>
        <v>42711.54519675926</v>
      </c>
      <c r="L537" t="b">
        <v>0</v>
      </c>
      <c r="M537">
        <v>59</v>
      </c>
      <c r="N537" t="b">
        <v>1</v>
      </c>
      <c r="O537" s="13">
        <f t="shared" si="25"/>
        <v>1.0249999999999999</v>
      </c>
      <c r="P537" t="s">
        <v>8271</v>
      </c>
      <c r="Q537" t="s">
        <v>8272</v>
      </c>
      <c r="R537" t="str">
        <f t="shared" si="26"/>
        <v>December</v>
      </c>
    </row>
    <row r="538" spans="1:18" ht="45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s="11">
        <f t="shared" si="24"/>
        <v>42179.344988425924</v>
      </c>
      <c r="L538" t="b">
        <v>0</v>
      </c>
      <c r="M538">
        <v>39</v>
      </c>
      <c r="N538" t="b">
        <v>1</v>
      </c>
      <c r="O538" s="13">
        <f t="shared" si="25"/>
        <v>1.1825757575757576</v>
      </c>
      <c r="P538" t="s">
        <v>8271</v>
      </c>
      <c r="Q538" t="s">
        <v>8272</v>
      </c>
      <c r="R538" t="str">
        <f t="shared" si="26"/>
        <v>June</v>
      </c>
    </row>
    <row r="539" spans="1:18" ht="45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s="11">
        <f t="shared" si="24"/>
        <v>42282.768414351856</v>
      </c>
      <c r="L539" t="b">
        <v>0</v>
      </c>
      <c r="M539">
        <v>59</v>
      </c>
      <c r="N539" t="b">
        <v>1</v>
      </c>
      <c r="O539" s="13">
        <f t="shared" si="25"/>
        <v>1.2050000000000001</v>
      </c>
      <c r="P539" t="s">
        <v>8271</v>
      </c>
      <c r="Q539" t="s">
        <v>8272</v>
      </c>
      <c r="R539" t="str">
        <f t="shared" si="26"/>
        <v>October</v>
      </c>
    </row>
    <row r="540" spans="1:18" ht="45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s="11">
        <f t="shared" si="24"/>
        <v>42473.794710648144</v>
      </c>
      <c r="L540" t="b">
        <v>0</v>
      </c>
      <c r="M540">
        <v>60</v>
      </c>
      <c r="N540" t="b">
        <v>1</v>
      </c>
      <c r="O540" s="13">
        <f t="shared" si="25"/>
        <v>3.0242</v>
      </c>
      <c r="P540" t="s">
        <v>8271</v>
      </c>
      <c r="Q540" t="s">
        <v>8272</v>
      </c>
      <c r="R540" t="str">
        <f t="shared" si="26"/>
        <v>April</v>
      </c>
    </row>
    <row r="541" spans="1:18" ht="45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s="11">
        <f t="shared" si="24"/>
        <v>42535.049849537041</v>
      </c>
      <c r="L541" t="b">
        <v>0</v>
      </c>
      <c r="M541">
        <v>20</v>
      </c>
      <c r="N541" t="b">
        <v>1</v>
      </c>
      <c r="O541" s="13">
        <f t="shared" si="25"/>
        <v>1.00644</v>
      </c>
      <c r="P541" t="s">
        <v>8271</v>
      </c>
      <c r="Q541" t="s">
        <v>8272</v>
      </c>
      <c r="R541" t="str">
        <f t="shared" si="26"/>
        <v>June</v>
      </c>
    </row>
    <row r="542" spans="1:18" ht="60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s="11">
        <f t="shared" si="24"/>
        <v>42009.817199074074</v>
      </c>
      <c r="L542" t="b">
        <v>0</v>
      </c>
      <c r="M542">
        <v>1</v>
      </c>
      <c r="N542" t="b">
        <v>0</v>
      </c>
      <c r="O542" s="13">
        <f t="shared" si="25"/>
        <v>6.666666666666667E-5</v>
      </c>
      <c r="P542" t="s">
        <v>8273</v>
      </c>
      <c r="Q542" t="s">
        <v>8274</v>
      </c>
      <c r="R542" t="str">
        <f t="shared" si="26"/>
        <v>January</v>
      </c>
    </row>
    <row r="543" spans="1:18" ht="45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s="11">
        <f t="shared" si="24"/>
        <v>42276.046689814815</v>
      </c>
      <c r="L543" t="b">
        <v>0</v>
      </c>
      <c r="M543">
        <v>1</v>
      </c>
      <c r="N543" t="b">
        <v>0</v>
      </c>
      <c r="O543" s="13">
        <f t="shared" si="25"/>
        <v>5.5555555555555558E-3</v>
      </c>
      <c r="P543" t="s">
        <v>8273</v>
      </c>
      <c r="Q543" t="s">
        <v>8274</v>
      </c>
      <c r="R543" t="str">
        <f t="shared" si="26"/>
        <v>September</v>
      </c>
    </row>
    <row r="544" spans="1:18" ht="45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s="11">
        <f t="shared" si="24"/>
        <v>42433.737453703703</v>
      </c>
      <c r="L544" t="b">
        <v>0</v>
      </c>
      <c r="M544">
        <v>1</v>
      </c>
      <c r="N544" t="b">
        <v>0</v>
      </c>
      <c r="O544" s="13">
        <f t="shared" si="25"/>
        <v>3.9999999999999998E-6</v>
      </c>
      <c r="P544" t="s">
        <v>8273</v>
      </c>
      <c r="Q544" t="s">
        <v>8274</v>
      </c>
      <c r="R544" t="str">
        <f t="shared" si="26"/>
        <v>March</v>
      </c>
    </row>
    <row r="545" spans="1:18" ht="45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s="11">
        <f t="shared" si="24"/>
        <v>41914.092152777775</v>
      </c>
      <c r="L545" t="b">
        <v>0</v>
      </c>
      <c r="M545">
        <v>2</v>
      </c>
      <c r="N545" t="b">
        <v>0</v>
      </c>
      <c r="O545" s="13">
        <f t="shared" si="25"/>
        <v>3.1818181818181819E-3</v>
      </c>
      <c r="P545" t="s">
        <v>8273</v>
      </c>
      <c r="Q545" t="s">
        <v>8274</v>
      </c>
      <c r="R545" t="str">
        <f t="shared" si="26"/>
        <v>October</v>
      </c>
    </row>
    <row r="546" spans="1:18" ht="45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s="11">
        <f t="shared" si="24"/>
        <v>42525.656944444447</v>
      </c>
      <c r="L546" t="b">
        <v>0</v>
      </c>
      <c r="M546">
        <v>2</v>
      </c>
      <c r="N546" t="b">
        <v>0</v>
      </c>
      <c r="O546" s="13">
        <f t="shared" si="25"/>
        <v>1.2E-2</v>
      </c>
      <c r="P546" t="s">
        <v>8273</v>
      </c>
      <c r="Q546" t="s">
        <v>8274</v>
      </c>
      <c r="R546" t="str">
        <f t="shared" si="26"/>
        <v>June</v>
      </c>
    </row>
    <row r="547" spans="1:18" ht="45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s="11">
        <f t="shared" si="24"/>
        <v>42283.592465277776</v>
      </c>
      <c r="L547" t="b">
        <v>0</v>
      </c>
      <c r="M547">
        <v>34</v>
      </c>
      <c r="N547" t="b">
        <v>0</v>
      </c>
      <c r="O547" s="13">
        <f t="shared" si="25"/>
        <v>0.27383999999999997</v>
      </c>
      <c r="P547" t="s">
        <v>8273</v>
      </c>
      <c r="Q547" t="s">
        <v>8274</v>
      </c>
      <c r="R547" t="str">
        <f t="shared" si="26"/>
        <v>October</v>
      </c>
    </row>
    <row r="548" spans="1:18" ht="45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s="11">
        <f t="shared" si="24"/>
        <v>42249.667997685188</v>
      </c>
      <c r="L548" t="b">
        <v>0</v>
      </c>
      <c r="M548">
        <v>2</v>
      </c>
      <c r="N548" t="b">
        <v>0</v>
      </c>
      <c r="O548" s="13">
        <f t="shared" si="25"/>
        <v>8.6666666666666663E-4</v>
      </c>
      <c r="P548" t="s">
        <v>8273</v>
      </c>
      <c r="Q548" t="s">
        <v>8274</v>
      </c>
      <c r="R548" t="str">
        <f t="shared" si="26"/>
        <v>September</v>
      </c>
    </row>
    <row r="549" spans="1:18" ht="45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s="11">
        <f t="shared" si="24"/>
        <v>42380.696342592593</v>
      </c>
      <c r="L549" t="b">
        <v>0</v>
      </c>
      <c r="M549">
        <v>0</v>
      </c>
      <c r="N549" t="b">
        <v>0</v>
      </c>
      <c r="O549" s="13">
        <f t="shared" si="25"/>
        <v>0</v>
      </c>
      <c r="P549" t="s">
        <v>8273</v>
      </c>
      <c r="Q549" t="s">
        <v>8274</v>
      </c>
      <c r="R549" t="str">
        <f t="shared" si="26"/>
        <v>January</v>
      </c>
    </row>
    <row r="550" spans="1:18" ht="45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s="11">
        <f t="shared" si="24"/>
        <v>42276.903333333335</v>
      </c>
      <c r="L550" t="b">
        <v>0</v>
      </c>
      <c r="M550">
        <v>1</v>
      </c>
      <c r="N550" t="b">
        <v>0</v>
      </c>
      <c r="O550" s="13">
        <f t="shared" si="25"/>
        <v>8.9999999999999998E-4</v>
      </c>
      <c r="P550" t="s">
        <v>8273</v>
      </c>
      <c r="Q550" t="s">
        <v>8274</v>
      </c>
      <c r="R550" t="str">
        <f t="shared" si="26"/>
        <v>September</v>
      </c>
    </row>
    <row r="551" spans="1:18" ht="45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s="11">
        <f t="shared" si="24"/>
        <v>42163.636828703704</v>
      </c>
      <c r="L551" t="b">
        <v>0</v>
      </c>
      <c r="M551">
        <v>8</v>
      </c>
      <c r="N551" t="b">
        <v>0</v>
      </c>
      <c r="O551" s="13">
        <f t="shared" si="25"/>
        <v>2.7199999999999998E-2</v>
      </c>
      <c r="P551" t="s">
        <v>8273</v>
      </c>
      <c r="Q551" t="s">
        <v>8274</v>
      </c>
      <c r="R551" t="str">
        <f t="shared" si="26"/>
        <v>June</v>
      </c>
    </row>
    <row r="552" spans="1:18" ht="45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s="11">
        <f t="shared" si="24"/>
        <v>42753.678761574076</v>
      </c>
      <c r="L552" t="b">
        <v>0</v>
      </c>
      <c r="M552">
        <v>4</v>
      </c>
      <c r="N552" t="b">
        <v>0</v>
      </c>
      <c r="O552" s="13">
        <f t="shared" si="25"/>
        <v>7.0000000000000001E-3</v>
      </c>
      <c r="P552" t="s">
        <v>8273</v>
      </c>
      <c r="Q552" t="s">
        <v>8274</v>
      </c>
      <c r="R552" t="str">
        <f t="shared" si="26"/>
        <v>January</v>
      </c>
    </row>
    <row r="553" spans="1:18" ht="45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s="11">
        <f t="shared" si="24"/>
        <v>42173.275740740741</v>
      </c>
      <c r="L553" t="b">
        <v>0</v>
      </c>
      <c r="M553">
        <v>28</v>
      </c>
      <c r="N553" t="b">
        <v>0</v>
      </c>
      <c r="O553" s="13">
        <f t="shared" si="25"/>
        <v>5.0413333333333331E-2</v>
      </c>
      <c r="P553" t="s">
        <v>8273</v>
      </c>
      <c r="Q553" t="s">
        <v>8274</v>
      </c>
      <c r="R553" t="str">
        <f t="shared" si="26"/>
        <v>June</v>
      </c>
    </row>
    <row r="554" spans="1:18" ht="45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s="11">
        <f t="shared" si="24"/>
        <v>42318.616851851853</v>
      </c>
      <c r="L554" t="b">
        <v>0</v>
      </c>
      <c r="M554">
        <v>0</v>
      </c>
      <c r="N554" t="b">
        <v>0</v>
      </c>
      <c r="O554" s="13">
        <f t="shared" si="25"/>
        <v>0</v>
      </c>
      <c r="P554" t="s">
        <v>8273</v>
      </c>
      <c r="Q554" t="s">
        <v>8274</v>
      </c>
      <c r="R554" t="str">
        <f t="shared" si="26"/>
        <v>November</v>
      </c>
    </row>
    <row r="555" spans="1:18" ht="45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s="11">
        <f t="shared" si="24"/>
        <v>41927.71980324074</v>
      </c>
      <c r="L555" t="b">
        <v>0</v>
      </c>
      <c r="M555">
        <v>6</v>
      </c>
      <c r="N555" t="b">
        <v>0</v>
      </c>
      <c r="O555" s="13">
        <f t="shared" si="25"/>
        <v>4.9199999999999999E-3</v>
      </c>
      <c r="P555" t="s">
        <v>8273</v>
      </c>
      <c r="Q555" t="s">
        <v>8274</v>
      </c>
      <c r="R555" t="str">
        <f t="shared" si="26"/>
        <v>October</v>
      </c>
    </row>
    <row r="556" spans="1:18" ht="45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s="11">
        <f t="shared" si="24"/>
        <v>41901.684861111113</v>
      </c>
      <c r="L556" t="b">
        <v>0</v>
      </c>
      <c r="M556">
        <v>22</v>
      </c>
      <c r="N556" t="b">
        <v>0</v>
      </c>
      <c r="O556" s="13">
        <f t="shared" si="25"/>
        <v>0.36589147286821705</v>
      </c>
      <c r="P556" t="s">
        <v>8273</v>
      </c>
      <c r="Q556" t="s">
        <v>8274</v>
      </c>
      <c r="R556" t="str">
        <f t="shared" si="26"/>
        <v>September</v>
      </c>
    </row>
    <row r="557" spans="1:18" ht="45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s="11">
        <f t="shared" si="24"/>
        <v>42503.353506944448</v>
      </c>
      <c r="L557" t="b">
        <v>0</v>
      </c>
      <c r="M557">
        <v>0</v>
      </c>
      <c r="N557" t="b">
        <v>0</v>
      </c>
      <c r="O557" s="13">
        <f t="shared" si="25"/>
        <v>0</v>
      </c>
      <c r="P557" t="s">
        <v>8273</v>
      </c>
      <c r="Q557" t="s">
        <v>8274</v>
      </c>
      <c r="R557" t="str">
        <f t="shared" si="26"/>
        <v>May</v>
      </c>
    </row>
    <row r="558" spans="1:18" ht="30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s="11">
        <f t="shared" si="24"/>
        <v>42345.860150462962</v>
      </c>
      <c r="L558" t="b">
        <v>0</v>
      </c>
      <c r="M558">
        <v>1</v>
      </c>
      <c r="N558" t="b">
        <v>0</v>
      </c>
      <c r="O558" s="13">
        <f t="shared" si="25"/>
        <v>2.5000000000000001E-2</v>
      </c>
      <c r="P558" t="s">
        <v>8273</v>
      </c>
      <c r="Q558" t="s">
        <v>8274</v>
      </c>
      <c r="R558" t="str">
        <f t="shared" si="26"/>
        <v>December</v>
      </c>
    </row>
    <row r="559" spans="1:18" ht="45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s="11">
        <f t="shared" si="24"/>
        <v>42676.942164351851</v>
      </c>
      <c r="L559" t="b">
        <v>0</v>
      </c>
      <c r="M559">
        <v>20</v>
      </c>
      <c r="N559" t="b">
        <v>0</v>
      </c>
      <c r="O559" s="13">
        <f t="shared" si="25"/>
        <v>9.1066666666666674E-3</v>
      </c>
      <c r="P559" t="s">
        <v>8273</v>
      </c>
      <c r="Q559" t="s">
        <v>8274</v>
      </c>
      <c r="R559" t="str">
        <f t="shared" si="26"/>
        <v>November</v>
      </c>
    </row>
    <row r="560" spans="1:18" ht="45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s="11">
        <f t="shared" si="24"/>
        <v>42057.883159722223</v>
      </c>
      <c r="L560" t="b">
        <v>0</v>
      </c>
      <c r="M560">
        <v>0</v>
      </c>
      <c r="N560" t="b">
        <v>0</v>
      </c>
      <c r="O560" s="13">
        <f t="shared" si="25"/>
        <v>0</v>
      </c>
      <c r="P560" t="s">
        <v>8273</v>
      </c>
      <c r="Q560" t="s">
        <v>8274</v>
      </c>
      <c r="R560" t="str">
        <f t="shared" si="26"/>
        <v>February</v>
      </c>
    </row>
    <row r="561" spans="1:18" ht="45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s="11">
        <f t="shared" si="24"/>
        <v>42321.283101851848</v>
      </c>
      <c r="L561" t="b">
        <v>0</v>
      </c>
      <c r="M561">
        <v>1</v>
      </c>
      <c r="N561" t="b">
        <v>0</v>
      </c>
      <c r="O561" s="13">
        <f t="shared" si="25"/>
        <v>2.0833333333333335E-4</v>
      </c>
      <c r="P561" t="s">
        <v>8273</v>
      </c>
      <c r="Q561" t="s">
        <v>8274</v>
      </c>
      <c r="R561" t="str">
        <f t="shared" si="26"/>
        <v>November</v>
      </c>
    </row>
    <row r="562" spans="1:18" ht="45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s="11">
        <f t="shared" si="24"/>
        <v>41960.771354166667</v>
      </c>
      <c r="L562" t="b">
        <v>0</v>
      </c>
      <c r="M562">
        <v>3</v>
      </c>
      <c r="N562" t="b">
        <v>0</v>
      </c>
      <c r="O562" s="13">
        <f t="shared" si="25"/>
        <v>1.2E-4</v>
      </c>
      <c r="P562" t="s">
        <v>8273</v>
      </c>
      <c r="Q562" t="s">
        <v>8274</v>
      </c>
      <c r="R562" t="str">
        <f t="shared" si="26"/>
        <v>November</v>
      </c>
    </row>
    <row r="563" spans="1:18" ht="45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s="11">
        <f t="shared" si="24"/>
        <v>42268.658715277779</v>
      </c>
      <c r="L563" t="b">
        <v>0</v>
      </c>
      <c r="M563">
        <v>2</v>
      </c>
      <c r="N563" t="b">
        <v>0</v>
      </c>
      <c r="O563" s="13">
        <f t="shared" si="25"/>
        <v>3.6666666666666666E-3</v>
      </c>
      <c r="P563" t="s">
        <v>8273</v>
      </c>
      <c r="Q563" t="s">
        <v>8274</v>
      </c>
      <c r="R563" t="str">
        <f t="shared" si="26"/>
        <v>September</v>
      </c>
    </row>
    <row r="564" spans="1:18" ht="45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s="11">
        <f t="shared" si="24"/>
        <v>42692.389062499999</v>
      </c>
      <c r="L564" t="b">
        <v>0</v>
      </c>
      <c r="M564">
        <v>0</v>
      </c>
      <c r="N564" t="b">
        <v>0</v>
      </c>
      <c r="O564" s="13">
        <f t="shared" si="25"/>
        <v>0</v>
      </c>
      <c r="P564" t="s">
        <v>8273</v>
      </c>
      <c r="Q564" t="s">
        <v>8274</v>
      </c>
      <c r="R564" t="str">
        <f t="shared" si="26"/>
        <v>November</v>
      </c>
    </row>
    <row r="565" spans="1:18" ht="45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s="11">
        <f t="shared" si="24"/>
        <v>42022.069988425923</v>
      </c>
      <c r="L565" t="b">
        <v>0</v>
      </c>
      <c r="M565">
        <v>2</v>
      </c>
      <c r="N565" t="b">
        <v>0</v>
      </c>
      <c r="O565" s="13">
        <f t="shared" si="25"/>
        <v>9.0666666666666662E-4</v>
      </c>
      <c r="P565" t="s">
        <v>8273</v>
      </c>
      <c r="Q565" t="s">
        <v>8274</v>
      </c>
      <c r="R565" t="str">
        <f t="shared" si="26"/>
        <v>January</v>
      </c>
    </row>
    <row r="566" spans="1:18" ht="45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s="11">
        <f t="shared" si="24"/>
        <v>42411.942997685182</v>
      </c>
      <c r="L566" t="b">
        <v>0</v>
      </c>
      <c r="M566">
        <v>1</v>
      </c>
      <c r="N566" t="b">
        <v>0</v>
      </c>
      <c r="O566" s="13">
        <f t="shared" si="25"/>
        <v>5.5555555555555558E-5</v>
      </c>
      <c r="P566" t="s">
        <v>8273</v>
      </c>
      <c r="Q566" t="s">
        <v>8274</v>
      </c>
      <c r="R566" t="str">
        <f t="shared" si="26"/>
        <v>February</v>
      </c>
    </row>
    <row r="567" spans="1:18" ht="45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s="11">
        <f t="shared" si="24"/>
        <v>42165.78528935185</v>
      </c>
      <c r="L567" t="b">
        <v>0</v>
      </c>
      <c r="M567">
        <v>0</v>
      </c>
      <c r="N567" t="b">
        <v>0</v>
      </c>
      <c r="O567" s="13">
        <f t="shared" si="25"/>
        <v>0</v>
      </c>
      <c r="P567" t="s">
        <v>8273</v>
      </c>
      <c r="Q567" t="s">
        <v>8274</v>
      </c>
      <c r="R567" t="str">
        <f t="shared" si="26"/>
        <v>June</v>
      </c>
    </row>
    <row r="568" spans="1:18" ht="45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s="11">
        <f t="shared" si="24"/>
        <v>42535.68440972222</v>
      </c>
      <c r="L568" t="b">
        <v>0</v>
      </c>
      <c r="M568">
        <v>1</v>
      </c>
      <c r="N568" t="b">
        <v>0</v>
      </c>
      <c r="O568" s="13">
        <f t="shared" si="25"/>
        <v>2.0000000000000001E-4</v>
      </c>
      <c r="P568" t="s">
        <v>8273</v>
      </c>
      <c r="Q568" t="s">
        <v>8274</v>
      </c>
      <c r="R568" t="str">
        <f t="shared" si="26"/>
        <v>June</v>
      </c>
    </row>
    <row r="569" spans="1:18" ht="45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s="11">
        <f t="shared" si="24"/>
        <v>41975.842523148152</v>
      </c>
      <c r="L569" t="b">
        <v>0</v>
      </c>
      <c r="M569">
        <v>0</v>
      </c>
      <c r="N569" t="b">
        <v>0</v>
      </c>
      <c r="O569" s="13">
        <f t="shared" si="25"/>
        <v>0</v>
      </c>
      <c r="P569" t="s">
        <v>8273</v>
      </c>
      <c r="Q569" t="s">
        <v>8274</v>
      </c>
      <c r="R569" t="str">
        <f t="shared" si="26"/>
        <v>December</v>
      </c>
    </row>
    <row r="570" spans="1:18" ht="60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s="11">
        <f t="shared" si="24"/>
        <v>42348.9215625</v>
      </c>
      <c r="L570" t="b">
        <v>0</v>
      </c>
      <c r="M570">
        <v>5</v>
      </c>
      <c r="N570" t="b">
        <v>0</v>
      </c>
      <c r="O570" s="13">
        <f t="shared" si="25"/>
        <v>0.01</v>
      </c>
      <c r="P570" t="s">
        <v>8273</v>
      </c>
      <c r="Q570" t="s">
        <v>8274</v>
      </c>
      <c r="R570" t="str">
        <f t="shared" si="26"/>
        <v>December</v>
      </c>
    </row>
    <row r="571" spans="1:18" ht="45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s="11">
        <f t="shared" si="24"/>
        <v>42340.847361111111</v>
      </c>
      <c r="L571" t="b">
        <v>0</v>
      </c>
      <c r="M571">
        <v>1</v>
      </c>
      <c r="N571" t="b">
        <v>0</v>
      </c>
      <c r="O571" s="13">
        <f t="shared" si="25"/>
        <v>8.0000000000000002E-3</v>
      </c>
      <c r="P571" t="s">
        <v>8273</v>
      </c>
      <c r="Q571" t="s">
        <v>8274</v>
      </c>
      <c r="R571" t="str">
        <f t="shared" si="26"/>
        <v>December</v>
      </c>
    </row>
    <row r="572" spans="1:18" ht="30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s="11">
        <f t="shared" si="24"/>
        <v>42388.798252314809</v>
      </c>
      <c r="L572" t="b">
        <v>0</v>
      </c>
      <c r="M572">
        <v>1</v>
      </c>
      <c r="N572" t="b">
        <v>0</v>
      </c>
      <c r="O572" s="13">
        <f t="shared" si="25"/>
        <v>1.6705882352941177E-3</v>
      </c>
      <c r="P572" t="s">
        <v>8273</v>
      </c>
      <c r="Q572" t="s">
        <v>8274</v>
      </c>
      <c r="R572" t="str">
        <f t="shared" si="26"/>
        <v>January</v>
      </c>
    </row>
    <row r="573" spans="1:18" ht="45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s="11">
        <f t="shared" si="24"/>
        <v>42192.816238425927</v>
      </c>
      <c r="L573" t="b">
        <v>0</v>
      </c>
      <c r="M573">
        <v>2</v>
      </c>
      <c r="N573" t="b">
        <v>0</v>
      </c>
      <c r="O573" s="13">
        <f t="shared" si="25"/>
        <v>4.2399999999999998E-3</v>
      </c>
      <c r="P573" t="s">
        <v>8273</v>
      </c>
      <c r="Q573" t="s">
        <v>8274</v>
      </c>
      <c r="R573" t="str">
        <f t="shared" si="26"/>
        <v>July</v>
      </c>
    </row>
    <row r="574" spans="1:18" ht="45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s="11">
        <f t="shared" si="24"/>
        <v>42282.716296296298</v>
      </c>
      <c r="L574" t="b">
        <v>0</v>
      </c>
      <c r="M574">
        <v>0</v>
      </c>
      <c r="N574" t="b">
        <v>0</v>
      </c>
      <c r="O574" s="13">
        <f t="shared" si="25"/>
        <v>0</v>
      </c>
      <c r="P574" t="s">
        <v>8273</v>
      </c>
      <c r="Q574" t="s">
        <v>8274</v>
      </c>
      <c r="R574" t="str">
        <f t="shared" si="26"/>
        <v>October</v>
      </c>
    </row>
    <row r="575" spans="1:18" ht="45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s="11">
        <f t="shared" si="24"/>
        <v>41963.050127314811</v>
      </c>
      <c r="L575" t="b">
        <v>0</v>
      </c>
      <c r="M575">
        <v>9</v>
      </c>
      <c r="N575" t="b">
        <v>0</v>
      </c>
      <c r="O575" s="13">
        <f t="shared" si="25"/>
        <v>3.892538925389254E-3</v>
      </c>
      <c r="P575" t="s">
        <v>8273</v>
      </c>
      <c r="Q575" t="s">
        <v>8274</v>
      </c>
      <c r="R575" t="str">
        <f t="shared" si="26"/>
        <v>November</v>
      </c>
    </row>
    <row r="576" spans="1:18" ht="45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s="11">
        <f t="shared" si="24"/>
        <v>42632.443368055552</v>
      </c>
      <c r="L576" t="b">
        <v>0</v>
      </c>
      <c r="M576">
        <v>4</v>
      </c>
      <c r="N576" t="b">
        <v>0</v>
      </c>
      <c r="O576" s="13">
        <f t="shared" si="25"/>
        <v>7.1556350626118068E-3</v>
      </c>
      <c r="P576" t="s">
        <v>8273</v>
      </c>
      <c r="Q576" t="s">
        <v>8274</v>
      </c>
      <c r="R576" t="str">
        <f t="shared" si="26"/>
        <v>September</v>
      </c>
    </row>
    <row r="577" spans="1:18" ht="45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s="11">
        <f t="shared" si="24"/>
        <v>42138.692627314813</v>
      </c>
      <c r="L577" t="b">
        <v>0</v>
      </c>
      <c r="M577">
        <v>4</v>
      </c>
      <c r="N577" t="b">
        <v>0</v>
      </c>
      <c r="O577" s="13">
        <f t="shared" si="25"/>
        <v>4.3166666666666666E-3</v>
      </c>
      <c r="P577" t="s">
        <v>8273</v>
      </c>
      <c r="Q577" t="s">
        <v>8274</v>
      </c>
      <c r="R577" t="str">
        <f t="shared" si="26"/>
        <v>May</v>
      </c>
    </row>
    <row r="578" spans="1:18" ht="45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s="11">
        <f t="shared" si="24"/>
        <v>42031.471666666665</v>
      </c>
      <c r="L578" t="b">
        <v>0</v>
      </c>
      <c r="M578">
        <v>1</v>
      </c>
      <c r="N578" t="b">
        <v>0</v>
      </c>
      <c r="O578" s="13">
        <f t="shared" si="25"/>
        <v>1.2500000000000001E-5</v>
      </c>
      <c r="P578" t="s">
        <v>8273</v>
      </c>
      <c r="Q578" t="s">
        <v>8274</v>
      </c>
      <c r="R578" t="str">
        <f t="shared" si="26"/>
        <v>January</v>
      </c>
    </row>
    <row r="579" spans="1:18" ht="45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s="11">
        <f t="shared" ref="K579:K642" si="27">(J579/86400)+DATE(1970,1,1)</f>
        <v>42450.589143518519</v>
      </c>
      <c r="L579" t="b">
        <v>0</v>
      </c>
      <c r="M579">
        <v>1</v>
      </c>
      <c r="N579" t="b">
        <v>0</v>
      </c>
      <c r="O579" s="13">
        <f t="shared" ref="O579:O642" si="28">E579/D579</f>
        <v>2E-3</v>
      </c>
      <c r="P579" t="s">
        <v>8273</v>
      </c>
      <c r="Q579" t="s">
        <v>8274</v>
      </c>
      <c r="R579" t="str">
        <f t="shared" ref="R579:R642" si="29">TEXT(K579,"mmmm")</f>
        <v>March</v>
      </c>
    </row>
    <row r="580" spans="1:18" ht="30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s="11">
        <f t="shared" si="27"/>
        <v>42230.578622685185</v>
      </c>
      <c r="L580" t="b">
        <v>0</v>
      </c>
      <c r="M580">
        <v>7</v>
      </c>
      <c r="N580" t="b">
        <v>0</v>
      </c>
      <c r="O580" s="13">
        <f t="shared" si="28"/>
        <v>1.12E-4</v>
      </c>
      <c r="P580" t="s">
        <v>8273</v>
      </c>
      <c r="Q580" t="s">
        <v>8274</v>
      </c>
      <c r="R580" t="str">
        <f t="shared" si="29"/>
        <v>August</v>
      </c>
    </row>
    <row r="581" spans="1:18" ht="30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s="11">
        <f t="shared" si="27"/>
        <v>41968.852118055554</v>
      </c>
      <c r="L581" t="b">
        <v>0</v>
      </c>
      <c r="M581">
        <v>5</v>
      </c>
      <c r="N581" t="b">
        <v>0</v>
      </c>
      <c r="O581" s="13">
        <f t="shared" si="28"/>
        <v>1.4583333333333334E-2</v>
      </c>
      <c r="P581" t="s">
        <v>8273</v>
      </c>
      <c r="Q581" t="s">
        <v>8274</v>
      </c>
      <c r="R581" t="str">
        <f t="shared" si="29"/>
        <v>November</v>
      </c>
    </row>
    <row r="582" spans="1:18" ht="45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s="11">
        <f t="shared" si="27"/>
        <v>42605.908182870371</v>
      </c>
      <c r="L582" t="b">
        <v>0</v>
      </c>
      <c r="M582">
        <v>1</v>
      </c>
      <c r="N582" t="b">
        <v>0</v>
      </c>
      <c r="O582" s="13">
        <f t="shared" si="28"/>
        <v>3.3333333333333332E-4</v>
      </c>
      <c r="P582" t="s">
        <v>8273</v>
      </c>
      <c r="Q582" t="s">
        <v>8274</v>
      </c>
      <c r="R582" t="str">
        <f t="shared" si="29"/>
        <v>August</v>
      </c>
    </row>
    <row r="583" spans="1:18" ht="45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s="11">
        <f t="shared" si="27"/>
        <v>42188.012777777782</v>
      </c>
      <c r="L583" t="b">
        <v>0</v>
      </c>
      <c r="M583">
        <v>0</v>
      </c>
      <c r="N583" t="b">
        <v>0</v>
      </c>
      <c r="O583" s="13">
        <f t="shared" si="28"/>
        <v>0</v>
      </c>
      <c r="P583" t="s">
        <v>8273</v>
      </c>
      <c r="Q583" t="s">
        <v>8274</v>
      </c>
      <c r="R583" t="str">
        <f t="shared" si="29"/>
        <v>July</v>
      </c>
    </row>
    <row r="584" spans="1:18" ht="45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s="11">
        <f t="shared" si="27"/>
        <v>42055.739803240736</v>
      </c>
      <c r="L584" t="b">
        <v>0</v>
      </c>
      <c r="M584">
        <v>0</v>
      </c>
      <c r="N584" t="b">
        <v>0</v>
      </c>
      <c r="O584" s="13">
        <f t="shared" si="28"/>
        <v>0</v>
      </c>
      <c r="P584" t="s">
        <v>8273</v>
      </c>
      <c r="Q584" t="s">
        <v>8274</v>
      </c>
      <c r="R584" t="str">
        <f t="shared" si="29"/>
        <v>February</v>
      </c>
    </row>
    <row r="585" spans="1:18" ht="30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s="11">
        <f t="shared" si="27"/>
        <v>42052.93850694444</v>
      </c>
      <c r="L585" t="b">
        <v>0</v>
      </c>
      <c r="M585">
        <v>1</v>
      </c>
      <c r="N585" t="b">
        <v>0</v>
      </c>
      <c r="O585" s="13">
        <f t="shared" si="28"/>
        <v>1.1111111111111112E-4</v>
      </c>
      <c r="P585" t="s">
        <v>8273</v>
      </c>
      <c r="Q585" t="s">
        <v>8274</v>
      </c>
      <c r="R585" t="str">
        <f t="shared" si="29"/>
        <v>February</v>
      </c>
    </row>
    <row r="586" spans="1:18" ht="30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s="11">
        <f t="shared" si="27"/>
        <v>42049.716620370367</v>
      </c>
      <c r="L586" t="b">
        <v>0</v>
      </c>
      <c r="M586">
        <v>2</v>
      </c>
      <c r="N586" t="b">
        <v>0</v>
      </c>
      <c r="O586" s="13">
        <f t="shared" si="28"/>
        <v>0.01</v>
      </c>
      <c r="P586" t="s">
        <v>8273</v>
      </c>
      <c r="Q586" t="s">
        <v>8274</v>
      </c>
      <c r="R586" t="str">
        <f t="shared" si="29"/>
        <v>February</v>
      </c>
    </row>
    <row r="587" spans="1:18" ht="45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s="11">
        <f t="shared" si="27"/>
        <v>42283.3909375</v>
      </c>
      <c r="L587" t="b">
        <v>0</v>
      </c>
      <c r="M587">
        <v>0</v>
      </c>
      <c r="N587" t="b">
        <v>0</v>
      </c>
      <c r="O587" s="13">
        <f t="shared" si="28"/>
        <v>0</v>
      </c>
      <c r="P587" t="s">
        <v>8273</v>
      </c>
      <c r="Q587" t="s">
        <v>8274</v>
      </c>
      <c r="R587" t="str">
        <f t="shared" si="29"/>
        <v>October</v>
      </c>
    </row>
    <row r="588" spans="1:18" ht="30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s="11">
        <f t="shared" si="27"/>
        <v>42020.854247685187</v>
      </c>
      <c r="L588" t="b">
        <v>0</v>
      </c>
      <c r="M588">
        <v>4</v>
      </c>
      <c r="N588" t="b">
        <v>0</v>
      </c>
      <c r="O588" s="13">
        <f t="shared" si="28"/>
        <v>5.5999999999999999E-3</v>
      </c>
      <c r="P588" t="s">
        <v>8273</v>
      </c>
      <c r="Q588" t="s">
        <v>8274</v>
      </c>
      <c r="R588" t="str">
        <f t="shared" si="29"/>
        <v>January</v>
      </c>
    </row>
    <row r="589" spans="1:18" ht="75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s="11">
        <f t="shared" si="27"/>
        <v>42080.757326388892</v>
      </c>
      <c r="L589" t="b">
        <v>0</v>
      </c>
      <c r="M589">
        <v>7</v>
      </c>
      <c r="N589" t="b">
        <v>0</v>
      </c>
      <c r="O589" s="13">
        <f t="shared" si="28"/>
        <v>9.0833333333333335E-2</v>
      </c>
      <c r="P589" t="s">
        <v>8273</v>
      </c>
      <c r="Q589" t="s">
        <v>8274</v>
      </c>
      <c r="R589" t="str">
        <f t="shared" si="29"/>
        <v>March</v>
      </c>
    </row>
    <row r="590" spans="1:18" ht="45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s="11">
        <f t="shared" si="27"/>
        <v>42631.769513888888</v>
      </c>
      <c r="L590" t="b">
        <v>0</v>
      </c>
      <c r="M590">
        <v>2</v>
      </c>
      <c r="N590" t="b">
        <v>0</v>
      </c>
      <c r="O590" s="13">
        <f t="shared" si="28"/>
        <v>3.3444444444444443E-2</v>
      </c>
      <c r="P590" t="s">
        <v>8273</v>
      </c>
      <c r="Q590" t="s">
        <v>8274</v>
      </c>
      <c r="R590" t="str">
        <f t="shared" si="29"/>
        <v>September</v>
      </c>
    </row>
    <row r="591" spans="1:18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s="11">
        <f t="shared" si="27"/>
        <v>42178.614571759259</v>
      </c>
      <c r="L591" t="b">
        <v>0</v>
      </c>
      <c r="M591">
        <v>1</v>
      </c>
      <c r="N591" t="b">
        <v>0</v>
      </c>
      <c r="O591" s="13">
        <f t="shared" si="28"/>
        <v>1.3333333333333334E-4</v>
      </c>
      <c r="P591" t="s">
        <v>8273</v>
      </c>
      <c r="Q591" t="s">
        <v>8274</v>
      </c>
      <c r="R591" t="str">
        <f t="shared" si="29"/>
        <v>June</v>
      </c>
    </row>
    <row r="592" spans="1:18" ht="45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s="11">
        <f t="shared" si="27"/>
        <v>42377.554756944446</v>
      </c>
      <c r="L592" t="b">
        <v>0</v>
      </c>
      <c r="M592">
        <v>9</v>
      </c>
      <c r="N592" t="b">
        <v>0</v>
      </c>
      <c r="O592" s="13">
        <f t="shared" si="28"/>
        <v>4.4600000000000001E-2</v>
      </c>
      <c r="P592" t="s">
        <v>8273</v>
      </c>
      <c r="Q592" t="s">
        <v>8274</v>
      </c>
      <c r="R592" t="str">
        <f t="shared" si="29"/>
        <v>January</v>
      </c>
    </row>
    <row r="593" spans="1:18" ht="45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s="11">
        <f t="shared" si="27"/>
        <v>42177.543171296296</v>
      </c>
      <c r="L593" t="b">
        <v>0</v>
      </c>
      <c r="M593">
        <v>2</v>
      </c>
      <c r="N593" t="b">
        <v>0</v>
      </c>
      <c r="O593" s="13">
        <f t="shared" si="28"/>
        <v>6.0999999999999997E-4</v>
      </c>
      <c r="P593" t="s">
        <v>8273</v>
      </c>
      <c r="Q593" t="s">
        <v>8274</v>
      </c>
      <c r="R593" t="str">
        <f t="shared" si="29"/>
        <v>June</v>
      </c>
    </row>
    <row r="594" spans="1:18" ht="45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s="11">
        <f t="shared" si="27"/>
        <v>41946.232175925928</v>
      </c>
      <c r="L594" t="b">
        <v>0</v>
      </c>
      <c r="M594">
        <v>1</v>
      </c>
      <c r="N594" t="b">
        <v>0</v>
      </c>
      <c r="O594" s="13">
        <f t="shared" si="28"/>
        <v>3.3333333333333333E-2</v>
      </c>
      <c r="P594" t="s">
        <v>8273</v>
      </c>
      <c r="Q594" t="s">
        <v>8274</v>
      </c>
      <c r="R594" t="str">
        <f t="shared" si="29"/>
        <v>November</v>
      </c>
    </row>
    <row r="595" spans="1:18" ht="45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s="11">
        <f t="shared" si="27"/>
        <v>42070.677604166667</v>
      </c>
      <c r="L595" t="b">
        <v>0</v>
      </c>
      <c r="M595">
        <v>7</v>
      </c>
      <c r="N595" t="b">
        <v>0</v>
      </c>
      <c r="O595" s="13">
        <f t="shared" si="28"/>
        <v>0.23</v>
      </c>
      <c r="P595" t="s">
        <v>8273</v>
      </c>
      <c r="Q595" t="s">
        <v>8274</v>
      </c>
      <c r="R595" t="str">
        <f t="shared" si="29"/>
        <v>March</v>
      </c>
    </row>
    <row r="596" spans="1:18" ht="30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s="11">
        <f t="shared" si="27"/>
        <v>42446.780162037037</v>
      </c>
      <c r="L596" t="b">
        <v>0</v>
      </c>
      <c r="M596">
        <v>2</v>
      </c>
      <c r="N596" t="b">
        <v>0</v>
      </c>
      <c r="O596" s="13">
        <f t="shared" si="28"/>
        <v>1.0399999999999999E-3</v>
      </c>
      <c r="P596" t="s">
        <v>8273</v>
      </c>
      <c r="Q596" t="s">
        <v>8274</v>
      </c>
      <c r="R596" t="str">
        <f t="shared" si="29"/>
        <v>March</v>
      </c>
    </row>
    <row r="597" spans="1:18" ht="45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s="11">
        <f t="shared" si="27"/>
        <v>42083.069884259261</v>
      </c>
      <c r="L597" t="b">
        <v>0</v>
      </c>
      <c r="M597">
        <v>8</v>
      </c>
      <c r="N597" t="b">
        <v>0</v>
      </c>
      <c r="O597" s="13">
        <f t="shared" si="28"/>
        <v>4.2599999999999999E-3</v>
      </c>
      <c r="P597" t="s">
        <v>8273</v>
      </c>
      <c r="Q597" t="s">
        <v>8274</v>
      </c>
      <c r="R597" t="str">
        <f t="shared" si="29"/>
        <v>March</v>
      </c>
    </row>
    <row r="598" spans="1:18" ht="30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s="11">
        <f t="shared" si="27"/>
        <v>42646.896898148145</v>
      </c>
      <c r="L598" t="b">
        <v>0</v>
      </c>
      <c r="M598">
        <v>2</v>
      </c>
      <c r="N598" t="b">
        <v>0</v>
      </c>
      <c r="O598" s="13">
        <f t="shared" si="28"/>
        <v>2.9999999999999997E-4</v>
      </c>
      <c r="P598" t="s">
        <v>8273</v>
      </c>
      <c r="Q598" t="s">
        <v>8274</v>
      </c>
      <c r="R598" t="str">
        <f t="shared" si="29"/>
        <v>October</v>
      </c>
    </row>
    <row r="599" spans="1:18" ht="45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s="11">
        <f t="shared" si="27"/>
        <v>42545.705266203702</v>
      </c>
      <c r="L599" t="b">
        <v>0</v>
      </c>
      <c r="M599">
        <v>2</v>
      </c>
      <c r="N599" t="b">
        <v>0</v>
      </c>
      <c r="O599" s="13">
        <f t="shared" si="28"/>
        <v>2.6666666666666666E-3</v>
      </c>
      <c r="P599" t="s">
        <v>8273</v>
      </c>
      <c r="Q599" t="s">
        <v>8274</v>
      </c>
      <c r="R599" t="str">
        <f t="shared" si="29"/>
        <v>June</v>
      </c>
    </row>
    <row r="600" spans="1:18" ht="30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s="11">
        <f t="shared" si="27"/>
        <v>41948.00209490741</v>
      </c>
      <c r="L600" t="b">
        <v>0</v>
      </c>
      <c r="M600">
        <v>7</v>
      </c>
      <c r="N600" t="b">
        <v>0</v>
      </c>
      <c r="O600" s="13">
        <f t="shared" si="28"/>
        <v>0.34</v>
      </c>
      <c r="P600" t="s">
        <v>8273</v>
      </c>
      <c r="Q600" t="s">
        <v>8274</v>
      </c>
      <c r="R600" t="str">
        <f t="shared" si="29"/>
        <v>November</v>
      </c>
    </row>
    <row r="601" spans="1:18" ht="45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s="11">
        <f t="shared" si="27"/>
        <v>42047.812523148154</v>
      </c>
      <c r="L601" t="b">
        <v>0</v>
      </c>
      <c r="M601">
        <v>2</v>
      </c>
      <c r="N601" t="b">
        <v>0</v>
      </c>
      <c r="O601" s="13">
        <f t="shared" si="28"/>
        <v>6.2E-4</v>
      </c>
      <c r="P601" t="s">
        <v>8273</v>
      </c>
      <c r="Q601" t="s">
        <v>8274</v>
      </c>
      <c r="R601" t="str">
        <f t="shared" si="29"/>
        <v>February</v>
      </c>
    </row>
    <row r="602" spans="1:18" ht="30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s="11">
        <f t="shared" si="27"/>
        <v>42073.798171296294</v>
      </c>
      <c r="L602" t="b">
        <v>0</v>
      </c>
      <c r="M602">
        <v>1</v>
      </c>
      <c r="N602" t="b">
        <v>0</v>
      </c>
      <c r="O602" s="13">
        <f t="shared" si="28"/>
        <v>0.02</v>
      </c>
      <c r="P602" t="s">
        <v>8273</v>
      </c>
      <c r="Q602" t="s">
        <v>8274</v>
      </c>
      <c r="R602" t="str">
        <f t="shared" si="29"/>
        <v>March</v>
      </c>
    </row>
    <row r="603" spans="1:18" ht="45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s="11">
        <f t="shared" si="27"/>
        <v>41969.858090277776</v>
      </c>
      <c r="L603" t="b">
        <v>0</v>
      </c>
      <c r="M603">
        <v>6</v>
      </c>
      <c r="N603" t="b">
        <v>0</v>
      </c>
      <c r="O603" s="13">
        <f t="shared" si="28"/>
        <v>1.4E-2</v>
      </c>
      <c r="P603" t="s">
        <v>8273</v>
      </c>
      <c r="Q603" t="s">
        <v>8274</v>
      </c>
      <c r="R603" t="str">
        <f t="shared" si="29"/>
        <v>November</v>
      </c>
    </row>
    <row r="604" spans="1:18" ht="45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s="11">
        <f t="shared" si="27"/>
        <v>42143.79415509259</v>
      </c>
      <c r="L604" t="b">
        <v>0</v>
      </c>
      <c r="M604">
        <v>0</v>
      </c>
      <c r="N604" t="b">
        <v>0</v>
      </c>
      <c r="O604" s="13">
        <f t="shared" si="28"/>
        <v>0</v>
      </c>
      <c r="P604" t="s">
        <v>8273</v>
      </c>
      <c r="Q604" t="s">
        <v>8274</v>
      </c>
      <c r="R604" t="str">
        <f t="shared" si="29"/>
        <v>May</v>
      </c>
    </row>
    <row r="605" spans="1:18" ht="45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s="11">
        <f t="shared" si="27"/>
        <v>41835.639155092591</v>
      </c>
      <c r="L605" t="b">
        <v>0</v>
      </c>
      <c r="M605">
        <v>13</v>
      </c>
      <c r="N605" t="b">
        <v>0</v>
      </c>
      <c r="O605" s="13">
        <f t="shared" si="28"/>
        <v>3.9334666666666664E-2</v>
      </c>
      <c r="P605" t="s">
        <v>8273</v>
      </c>
      <c r="Q605" t="s">
        <v>8274</v>
      </c>
      <c r="R605" t="str">
        <f t="shared" si="29"/>
        <v>July</v>
      </c>
    </row>
    <row r="606" spans="1:18" ht="45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s="11">
        <f t="shared" si="27"/>
        <v>41849.035370370373</v>
      </c>
      <c r="L606" t="b">
        <v>0</v>
      </c>
      <c r="M606">
        <v>0</v>
      </c>
      <c r="N606" t="b">
        <v>0</v>
      </c>
      <c r="O606" s="13">
        <f t="shared" si="28"/>
        <v>0</v>
      </c>
      <c r="P606" t="s">
        <v>8273</v>
      </c>
      <c r="Q606" t="s">
        <v>8274</v>
      </c>
      <c r="R606" t="str">
        <f t="shared" si="29"/>
        <v>July</v>
      </c>
    </row>
    <row r="607" spans="1:18" ht="30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s="11">
        <f t="shared" si="27"/>
        <v>42194.357731481483</v>
      </c>
      <c r="L607" t="b">
        <v>0</v>
      </c>
      <c r="M607">
        <v>8</v>
      </c>
      <c r="N607" t="b">
        <v>0</v>
      </c>
      <c r="O607" s="13">
        <f t="shared" si="28"/>
        <v>2.6200000000000001E-2</v>
      </c>
      <c r="P607" t="s">
        <v>8273</v>
      </c>
      <c r="Q607" t="s">
        <v>8274</v>
      </c>
      <c r="R607" t="str">
        <f t="shared" si="29"/>
        <v>July</v>
      </c>
    </row>
    <row r="608" spans="1:18" ht="45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s="11">
        <f t="shared" si="27"/>
        <v>42102.650567129633</v>
      </c>
      <c r="L608" t="b">
        <v>0</v>
      </c>
      <c r="M608">
        <v>1</v>
      </c>
      <c r="N608" t="b">
        <v>0</v>
      </c>
      <c r="O608" s="13">
        <f t="shared" si="28"/>
        <v>2E-3</v>
      </c>
      <c r="P608" t="s">
        <v>8273</v>
      </c>
      <c r="Q608" t="s">
        <v>8274</v>
      </c>
      <c r="R608" t="str">
        <f t="shared" si="29"/>
        <v>April</v>
      </c>
    </row>
    <row r="609" spans="1:18" ht="45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s="11">
        <f t="shared" si="27"/>
        <v>42300.825648148151</v>
      </c>
      <c r="L609" t="b">
        <v>0</v>
      </c>
      <c r="M609">
        <v>0</v>
      </c>
      <c r="N609" t="b">
        <v>0</v>
      </c>
      <c r="O609" s="13">
        <f t="shared" si="28"/>
        <v>0</v>
      </c>
      <c r="P609" t="s">
        <v>8273</v>
      </c>
      <c r="Q609" t="s">
        <v>8274</v>
      </c>
      <c r="R609" t="str">
        <f t="shared" si="29"/>
        <v>October</v>
      </c>
    </row>
    <row r="610" spans="1:18" ht="45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s="11">
        <f t="shared" si="27"/>
        <v>42140.921064814815</v>
      </c>
      <c r="L610" t="b">
        <v>0</v>
      </c>
      <c r="M610">
        <v>5</v>
      </c>
      <c r="N610" t="b">
        <v>0</v>
      </c>
      <c r="O610" s="13">
        <f t="shared" si="28"/>
        <v>9.7400000000000004E-3</v>
      </c>
      <c r="P610" t="s">
        <v>8273</v>
      </c>
      <c r="Q610" t="s">
        <v>8274</v>
      </c>
      <c r="R610" t="str">
        <f t="shared" si="29"/>
        <v>May</v>
      </c>
    </row>
    <row r="611" spans="1:18" ht="45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s="11">
        <f t="shared" si="27"/>
        <v>42307.034074074079</v>
      </c>
      <c r="L611" t="b">
        <v>0</v>
      </c>
      <c r="M611">
        <v>1</v>
      </c>
      <c r="N611" t="b">
        <v>0</v>
      </c>
      <c r="O611" s="13">
        <f t="shared" si="28"/>
        <v>6.41025641025641E-3</v>
      </c>
      <c r="P611" t="s">
        <v>8273</v>
      </c>
      <c r="Q611" t="s">
        <v>8274</v>
      </c>
      <c r="R611" t="str">
        <f t="shared" si="29"/>
        <v>October</v>
      </c>
    </row>
    <row r="612" spans="1:18" ht="45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s="11">
        <f t="shared" si="27"/>
        <v>42086.83085648148</v>
      </c>
      <c r="L612" t="b">
        <v>0</v>
      </c>
      <c r="M612">
        <v>0</v>
      </c>
      <c r="N612" t="b">
        <v>0</v>
      </c>
      <c r="O612" s="13">
        <f t="shared" si="28"/>
        <v>0</v>
      </c>
      <c r="P612" t="s">
        <v>8273</v>
      </c>
      <c r="Q612" t="s">
        <v>8274</v>
      </c>
      <c r="R612" t="str">
        <f t="shared" si="29"/>
        <v>March</v>
      </c>
    </row>
    <row r="613" spans="1:18" ht="45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s="11">
        <f t="shared" si="27"/>
        <v>42328.560613425929</v>
      </c>
      <c r="L613" t="b">
        <v>0</v>
      </c>
      <c r="M613">
        <v>0</v>
      </c>
      <c r="N613" t="b">
        <v>0</v>
      </c>
      <c r="O613" s="13">
        <f t="shared" si="28"/>
        <v>0</v>
      </c>
      <c r="P613" t="s">
        <v>8273</v>
      </c>
      <c r="Q613" t="s">
        <v>8274</v>
      </c>
      <c r="R613" t="str">
        <f t="shared" si="29"/>
        <v>November</v>
      </c>
    </row>
    <row r="614" spans="1:18" ht="30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s="11">
        <f t="shared" si="27"/>
        <v>42585.031782407408</v>
      </c>
      <c r="L614" t="b">
        <v>0</v>
      </c>
      <c r="M614">
        <v>0</v>
      </c>
      <c r="N614" t="b">
        <v>0</v>
      </c>
      <c r="O614" s="13">
        <f t="shared" si="28"/>
        <v>0</v>
      </c>
      <c r="P614" t="s">
        <v>8273</v>
      </c>
      <c r="Q614" t="s">
        <v>8274</v>
      </c>
      <c r="R614" t="str">
        <f t="shared" si="29"/>
        <v>August</v>
      </c>
    </row>
    <row r="615" spans="1:18" ht="45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s="11">
        <f t="shared" si="27"/>
        <v>42247.496759259258</v>
      </c>
      <c r="L615" t="b">
        <v>0</v>
      </c>
      <c r="M615">
        <v>121</v>
      </c>
      <c r="N615" t="b">
        <v>0</v>
      </c>
      <c r="O615" s="13">
        <f t="shared" si="28"/>
        <v>0.21363333333333334</v>
      </c>
      <c r="P615" t="s">
        <v>8273</v>
      </c>
      <c r="Q615" t="s">
        <v>8274</v>
      </c>
      <c r="R615" t="str">
        <f t="shared" si="29"/>
        <v>August</v>
      </c>
    </row>
    <row r="616" spans="1:18" ht="45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s="11">
        <f t="shared" si="27"/>
        <v>42515.061805555553</v>
      </c>
      <c r="L616" t="b">
        <v>0</v>
      </c>
      <c r="M616">
        <v>0</v>
      </c>
      <c r="N616" t="b">
        <v>0</v>
      </c>
      <c r="O616" s="13">
        <f t="shared" si="28"/>
        <v>0</v>
      </c>
      <c r="P616" t="s">
        <v>8273</v>
      </c>
      <c r="Q616" t="s">
        <v>8274</v>
      </c>
      <c r="R616" t="str">
        <f t="shared" si="29"/>
        <v>May</v>
      </c>
    </row>
    <row r="617" spans="1:18" ht="45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s="11">
        <f t="shared" si="27"/>
        <v>42242.122210648144</v>
      </c>
      <c r="L617" t="b">
        <v>0</v>
      </c>
      <c r="M617">
        <v>0</v>
      </c>
      <c r="N617" t="b">
        <v>0</v>
      </c>
      <c r="O617" s="13">
        <f t="shared" si="28"/>
        <v>0</v>
      </c>
      <c r="P617" t="s">
        <v>8273</v>
      </c>
      <c r="Q617" t="s">
        <v>8274</v>
      </c>
      <c r="R617" t="str">
        <f t="shared" si="29"/>
        <v>August</v>
      </c>
    </row>
    <row r="618" spans="1:18" ht="45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s="11">
        <f t="shared" si="27"/>
        <v>42761.376238425924</v>
      </c>
      <c r="L618" t="b">
        <v>0</v>
      </c>
      <c r="M618">
        <v>0</v>
      </c>
      <c r="N618" t="b">
        <v>0</v>
      </c>
      <c r="O618" s="13">
        <f t="shared" si="28"/>
        <v>0</v>
      </c>
      <c r="P618" t="s">
        <v>8273</v>
      </c>
      <c r="Q618" t="s">
        <v>8274</v>
      </c>
      <c r="R618" t="str">
        <f t="shared" si="29"/>
        <v>January</v>
      </c>
    </row>
    <row r="619" spans="1:18" ht="45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s="11">
        <f t="shared" si="27"/>
        <v>42087.343090277776</v>
      </c>
      <c r="L619" t="b">
        <v>0</v>
      </c>
      <c r="M619">
        <v>3</v>
      </c>
      <c r="N619" t="b">
        <v>0</v>
      </c>
      <c r="O619" s="13">
        <f t="shared" si="28"/>
        <v>0.03</v>
      </c>
      <c r="P619" t="s">
        <v>8273</v>
      </c>
      <c r="Q619" t="s">
        <v>8274</v>
      </c>
      <c r="R619" t="str">
        <f t="shared" si="29"/>
        <v>March</v>
      </c>
    </row>
    <row r="620" spans="1:18" ht="45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s="11">
        <f t="shared" si="27"/>
        <v>42317.810219907406</v>
      </c>
      <c r="L620" t="b">
        <v>0</v>
      </c>
      <c r="M620">
        <v>0</v>
      </c>
      <c r="N620" t="b">
        <v>0</v>
      </c>
      <c r="O620" s="13">
        <f t="shared" si="28"/>
        <v>0</v>
      </c>
      <c r="P620" t="s">
        <v>8273</v>
      </c>
      <c r="Q620" t="s">
        <v>8274</v>
      </c>
      <c r="R620" t="str">
        <f t="shared" si="29"/>
        <v>November</v>
      </c>
    </row>
    <row r="621" spans="1:18" ht="30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s="11">
        <f t="shared" si="27"/>
        <v>41908.650347222225</v>
      </c>
      <c r="L621" t="b">
        <v>0</v>
      </c>
      <c r="M621">
        <v>1</v>
      </c>
      <c r="N621" t="b">
        <v>0</v>
      </c>
      <c r="O621" s="13">
        <f t="shared" si="28"/>
        <v>3.9999999999999998E-7</v>
      </c>
      <c r="P621" t="s">
        <v>8273</v>
      </c>
      <c r="Q621" t="s">
        <v>8274</v>
      </c>
      <c r="R621" t="str">
        <f t="shared" si="29"/>
        <v>September</v>
      </c>
    </row>
    <row r="622" spans="1:18" ht="45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s="11">
        <f t="shared" si="27"/>
        <v>41831.716874999998</v>
      </c>
      <c r="L622" t="b">
        <v>0</v>
      </c>
      <c r="M622">
        <v>1</v>
      </c>
      <c r="N622" t="b">
        <v>0</v>
      </c>
      <c r="O622" s="13">
        <f t="shared" si="28"/>
        <v>0.01</v>
      </c>
      <c r="P622" t="s">
        <v>8273</v>
      </c>
      <c r="Q622" t="s">
        <v>8274</v>
      </c>
      <c r="R622" t="str">
        <f t="shared" si="29"/>
        <v>July</v>
      </c>
    </row>
    <row r="623" spans="1:18" ht="45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s="11">
        <f t="shared" si="27"/>
        <v>42528.987696759257</v>
      </c>
      <c r="L623" t="b">
        <v>0</v>
      </c>
      <c r="M623">
        <v>3</v>
      </c>
      <c r="N623" t="b">
        <v>0</v>
      </c>
      <c r="O623" s="13">
        <f t="shared" si="28"/>
        <v>1.044E-2</v>
      </c>
      <c r="P623" t="s">
        <v>8273</v>
      </c>
      <c r="Q623" t="s">
        <v>8274</v>
      </c>
      <c r="R623" t="str">
        <f t="shared" si="29"/>
        <v>June</v>
      </c>
    </row>
    <row r="624" spans="1:18" ht="45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s="11">
        <f t="shared" si="27"/>
        <v>42532.774745370371</v>
      </c>
      <c r="L624" t="b">
        <v>0</v>
      </c>
      <c r="M624">
        <v>9</v>
      </c>
      <c r="N624" t="b">
        <v>0</v>
      </c>
      <c r="O624" s="13">
        <f t="shared" si="28"/>
        <v>5.6833333333333333E-2</v>
      </c>
      <c r="P624" t="s">
        <v>8273</v>
      </c>
      <c r="Q624" t="s">
        <v>8274</v>
      </c>
      <c r="R624" t="str">
        <f t="shared" si="29"/>
        <v>June</v>
      </c>
    </row>
    <row r="625" spans="1:18" ht="45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s="11">
        <f t="shared" si="27"/>
        <v>42122.009224537032</v>
      </c>
      <c r="L625" t="b">
        <v>0</v>
      </c>
      <c r="M625">
        <v>0</v>
      </c>
      <c r="N625" t="b">
        <v>0</v>
      </c>
      <c r="O625" s="13">
        <f t="shared" si="28"/>
        <v>0</v>
      </c>
      <c r="P625" t="s">
        <v>8273</v>
      </c>
      <c r="Q625" t="s">
        <v>8274</v>
      </c>
      <c r="R625" t="str">
        <f t="shared" si="29"/>
        <v>April</v>
      </c>
    </row>
    <row r="626" spans="1:18" ht="45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s="11">
        <f t="shared" si="27"/>
        <v>42108.988900462966</v>
      </c>
      <c r="L626" t="b">
        <v>0</v>
      </c>
      <c r="M626">
        <v>0</v>
      </c>
      <c r="N626" t="b">
        <v>0</v>
      </c>
      <c r="O626" s="13">
        <f t="shared" si="28"/>
        <v>0</v>
      </c>
      <c r="P626" t="s">
        <v>8273</v>
      </c>
      <c r="Q626" t="s">
        <v>8274</v>
      </c>
      <c r="R626" t="str">
        <f t="shared" si="29"/>
        <v>April</v>
      </c>
    </row>
    <row r="627" spans="1:18" ht="45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s="11">
        <f t="shared" si="27"/>
        <v>42790.895567129628</v>
      </c>
      <c r="L627" t="b">
        <v>0</v>
      </c>
      <c r="M627">
        <v>0</v>
      </c>
      <c r="N627" t="b">
        <v>0</v>
      </c>
      <c r="O627" s="13">
        <f t="shared" si="28"/>
        <v>0</v>
      </c>
      <c r="P627" t="s">
        <v>8273</v>
      </c>
      <c r="Q627" t="s">
        <v>8274</v>
      </c>
      <c r="R627" t="str">
        <f t="shared" si="29"/>
        <v>February</v>
      </c>
    </row>
    <row r="628" spans="1:18" ht="45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s="11">
        <f t="shared" si="27"/>
        <v>42198.559479166666</v>
      </c>
      <c r="L628" t="b">
        <v>0</v>
      </c>
      <c r="M628">
        <v>39</v>
      </c>
      <c r="N628" t="b">
        <v>0</v>
      </c>
      <c r="O628" s="13">
        <f t="shared" si="28"/>
        <v>0.17380000000000001</v>
      </c>
      <c r="P628" t="s">
        <v>8273</v>
      </c>
      <c r="Q628" t="s">
        <v>8274</v>
      </c>
      <c r="R628" t="str">
        <f t="shared" si="29"/>
        <v>July</v>
      </c>
    </row>
    <row r="629" spans="1:18" ht="45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s="11">
        <f t="shared" si="27"/>
        <v>42384.306840277779</v>
      </c>
      <c r="L629" t="b">
        <v>0</v>
      </c>
      <c r="M629">
        <v>1</v>
      </c>
      <c r="N629" t="b">
        <v>0</v>
      </c>
      <c r="O629" s="13">
        <f t="shared" si="28"/>
        <v>2.0000000000000001E-4</v>
      </c>
      <c r="P629" t="s">
        <v>8273</v>
      </c>
      <c r="Q629" t="s">
        <v>8274</v>
      </c>
      <c r="R629" t="str">
        <f t="shared" si="29"/>
        <v>January</v>
      </c>
    </row>
    <row r="630" spans="1:18" ht="45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s="11">
        <f t="shared" si="27"/>
        <v>41803.692789351851</v>
      </c>
      <c r="L630" t="b">
        <v>0</v>
      </c>
      <c r="M630">
        <v>0</v>
      </c>
      <c r="N630" t="b">
        <v>0</v>
      </c>
      <c r="O630" s="13">
        <f t="shared" si="28"/>
        <v>0</v>
      </c>
      <c r="P630" t="s">
        <v>8273</v>
      </c>
      <c r="Q630" t="s">
        <v>8274</v>
      </c>
      <c r="R630" t="str">
        <f t="shared" si="29"/>
        <v>June</v>
      </c>
    </row>
    <row r="631" spans="1:18" ht="45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s="11">
        <f t="shared" si="27"/>
        <v>42474.637824074074</v>
      </c>
      <c r="L631" t="b">
        <v>0</v>
      </c>
      <c r="M631">
        <v>3</v>
      </c>
      <c r="N631" t="b">
        <v>0</v>
      </c>
      <c r="O631" s="13">
        <f t="shared" si="28"/>
        <v>1.75E-3</v>
      </c>
      <c r="P631" t="s">
        <v>8273</v>
      </c>
      <c r="Q631" t="s">
        <v>8274</v>
      </c>
      <c r="R631" t="str">
        <f t="shared" si="29"/>
        <v>April</v>
      </c>
    </row>
    <row r="632" spans="1:18" ht="45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s="11">
        <f t="shared" si="27"/>
        <v>42223.619456018518</v>
      </c>
      <c r="L632" t="b">
        <v>0</v>
      </c>
      <c r="M632">
        <v>1</v>
      </c>
      <c r="N632" t="b">
        <v>0</v>
      </c>
      <c r="O632" s="13">
        <f t="shared" si="28"/>
        <v>8.3340278356529708E-4</v>
      </c>
      <c r="P632" t="s">
        <v>8273</v>
      </c>
      <c r="Q632" t="s">
        <v>8274</v>
      </c>
      <c r="R632" t="str">
        <f t="shared" si="29"/>
        <v>August</v>
      </c>
    </row>
    <row r="633" spans="1:18" ht="30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s="11">
        <f t="shared" si="27"/>
        <v>42489.772326388891</v>
      </c>
      <c r="L633" t="b">
        <v>0</v>
      </c>
      <c r="M633">
        <v>9</v>
      </c>
      <c r="N633" t="b">
        <v>0</v>
      </c>
      <c r="O633" s="13">
        <f t="shared" si="28"/>
        <v>1.38E-2</v>
      </c>
      <c r="P633" t="s">
        <v>8273</v>
      </c>
      <c r="Q633" t="s">
        <v>8274</v>
      </c>
      <c r="R633" t="str">
        <f t="shared" si="29"/>
        <v>April</v>
      </c>
    </row>
    <row r="634" spans="1:18" ht="30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s="11">
        <f t="shared" si="27"/>
        <v>42303.659317129626</v>
      </c>
      <c r="L634" t="b">
        <v>0</v>
      </c>
      <c r="M634">
        <v>0</v>
      </c>
      <c r="N634" t="b">
        <v>0</v>
      </c>
      <c r="O634" s="13">
        <f t="shared" si="28"/>
        <v>0</v>
      </c>
      <c r="P634" t="s">
        <v>8273</v>
      </c>
      <c r="Q634" t="s">
        <v>8274</v>
      </c>
      <c r="R634" t="str">
        <f t="shared" si="29"/>
        <v>October</v>
      </c>
    </row>
    <row r="635" spans="1:18" ht="45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s="11">
        <f t="shared" si="27"/>
        <v>42507.299328703702</v>
      </c>
      <c r="L635" t="b">
        <v>0</v>
      </c>
      <c r="M635">
        <v>25</v>
      </c>
      <c r="N635" t="b">
        <v>0</v>
      </c>
      <c r="O635" s="13">
        <f t="shared" si="28"/>
        <v>0.1245</v>
      </c>
      <c r="P635" t="s">
        <v>8273</v>
      </c>
      <c r="Q635" t="s">
        <v>8274</v>
      </c>
      <c r="R635" t="str">
        <f t="shared" si="29"/>
        <v>May</v>
      </c>
    </row>
    <row r="636" spans="1:18" ht="30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s="11">
        <f t="shared" si="27"/>
        <v>42031.928576388891</v>
      </c>
      <c r="L636" t="b">
        <v>0</v>
      </c>
      <c r="M636">
        <v>1</v>
      </c>
      <c r="N636" t="b">
        <v>0</v>
      </c>
      <c r="O636" s="13">
        <f t="shared" si="28"/>
        <v>2.0000000000000001E-4</v>
      </c>
      <c r="P636" t="s">
        <v>8273</v>
      </c>
      <c r="Q636" t="s">
        <v>8274</v>
      </c>
      <c r="R636" t="str">
        <f t="shared" si="29"/>
        <v>January</v>
      </c>
    </row>
    <row r="637" spans="1:18" ht="30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s="11">
        <f t="shared" si="27"/>
        <v>42076.092152777783</v>
      </c>
      <c r="L637" t="b">
        <v>0</v>
      </c>
      <c r="M637">
        <v>1</v>
      </c>
      <c r="N637" t="b">
        <v>0</v>
      </c>
      <c r="O637" s="13">
        <f t="shared" si="28"/>
        <v>8.0000000000000007E-5</v>
      </c>
      <c r="P637" t="s">
        <v>8273</v>
      </c>
      <c r="Q637" t="s">
        <v>8274</v>
      </c>
      <c r="R637" t="str">
        <f t="shared" si="29"/>
        <v>March</v>
      </c>
    </row>
    <row r="638" spans="1:18" ht="30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s="11">
        <f t="shared" si="27"/>
        <v>42131.455439814818</v>
      </c>
      <c r="L638" t="b">
        <v>0</v>
      </c>
      <c r="M638">
        <v>1</v>
      </c>
      <c r="N638" t="b">
        <v>0</v>
      </c>
      <c r="O638" s="13">
        <f t="shared" si="28"/>
        <v>2E-3</v>
      </c>
      <c r="P638" t="s">
        <v>8273</v>
      </c>
      <c r="Q638" t="s">
        <v>8274</v>
      </c>
      <c r="R638" t="str">
        <f t="shared" si="29"/>
        <v>May</v>
      </c>
    </row>
    <row r="639" spans="1:18" ht="45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s="11">
        <f t="shared" si="27"/>
        <v>42762.962013888886</v>
      </c>
      <c r="L639" t="b">
        <v>0</v>
      </c>
      <c r="M639">
        <v>0</v>
      </c>
      <c r="N639" t="b">
        <v>0</v>
      </c>
      <c r="O639" s="13">
        <f t="shared" si="28"/>
        <v>0</v>
      </c>
      <c r="P639" t="s">
        <v>8273</v>
      </c>
      <c r="Q639" t="s">
        <v>8274</v>
      </c>
      <c r="R639" t="str">
        <f t="shared" si="29"/>
        <v>January</v>
      </c>
    </row>
    <row r="640" spans="1:18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s="11">
        <f t="shared" si="27"/>
        <v>42759.593310185184</v>
      </c>
      <c r="L640" t="b">
        <v>0</v>
      </c>
      <c r="M640">
        <v>6</v>
      </c>
      <c r="N640" t="b">
        <v>0</v>
      </c>
      <c r="O640" s="13">
        <f t="shared" si="28"/>
        <v>9.0000000000000006E-5</v>
      </c>
      <c r="P640" t="s">
        <v>8273</v>
      </c>
      <c r="Q640" t="s">
        <v>8274</v>
      </c>
      <c r="R640" t="str">
        <f t="shared" si="29"/>
        <v>January</v>
      </c>
    </row>
    <row r="641" spans="1:18" ht="30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s="11">
        <f t="shared" si="27"/>
        <v>41865.583275462966</v>
      </c>
      <c r="L641" t="b">
        <v>0</v>
      </c>
      <c r="M641">
        <v>1</v>
      </c>
      <c r="N641" t="b">
        <v>0</v>
      </c>
      <c r="O641" s="13">
        <f t="shared" si="28"/>
        <v>9.9999999999999995E-7</v>
      </c>
      <c r="P641" t="s">
        <v>8273</v>
      </c>
      <c r="Q641" t="s">
        <v>8274</v>
      </c>
      <c r="R641" t="str">
        <f t="shared" si="29"/>
        <v>August</v>
      </c>
    </row>
    <row r="642" spans="1:18" ht="45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s="11">
        <f t="shared" si="27"/>
        <v>42683.420312499999</v>
      </c>
      <c r="L642" t="b">
        <v>0</v>
      </c>
      <c r="M642">
        <v>2</v>
      </c>
      <c r="N642" t="b">
        <v>1</v>
      </c>
      <c r="O642" s="13">
        <f t="shared" si="28"/>
        <v>1.4428571428571428</v>
      </c>
      <c r="P642" t="s">
        <v>8273</v>
      </c>
      <c r="Q642" t="s">
        <v>8275</v>
      </c>
      <c r="R642" t="str">
        <f t="shared" si="29"/>
        <v>November</v>
      </c>
    </row>
    <row r="643" spans="1:18" ht="45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s="11">
        <f t="shared" ref="K643:K706" si="30">(J643/86400)+DATE(1970,1,1)</f>
        <v>42199.57</v>
      </c>
      <c r="L643" t="b">
        <v>0</v>
      </c>
      <c r="M643">
        <v>315</v>
      </c>
      <c r="N643" t="b">
        <v>1</v>
      </c>
      <c r="O643" s="13">
        <f t="shared" ref="O643:O706" si="31">E643/D643</f>
        <v>1.1916249999999999</v>
      </c>
      <c r="P643" t="s">
        <v>8273</v>
      </c>
      <c r="Q643" t="s">
        <v>8275</v>
      </c>
      <c r="R643" t="str">
        <f t="shared" ref="R643:R706" si="32">TEXT(K643,"mmmm")</f>
        <v>July</v>
      </c>
    </row>
    <row r="644" spans="1:18" ht="45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s="11">
        <f t="shared" si="30"/>
        <v>42199.651319444441</v>
      </c>
      <c r="L644" t="b">
        <v>0</v>
      </c>
      <c r="M644">
        <v>2174</v>
      </c>
      <c r="N644" t="b">
        <v>1</v>
      </c>
      <c r="O644" s="13">
        <f t="shared" si="31"/>
        <v>14.604850000000001</v>
      </c>
      <c r="P644" t="s">
        <v>8273</v>
      </c>
      <c r="Q644" t="s">
        <v>8275</v>
      </c>
      <c r="R644" t="str">
        <f t="shared" si="32"/>
        <v>July</v>
      </c>
    </row>
    <row r="645" spans="1:18" ht="30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s="11">
        <f t="shared" si="30"/>
        <v>42100.642071759255</v>
      </c>
      <c r="L645" t="b">
        <v>0</v>
      </c>
      <c r="M645">
        <v>152</v>
      </c>
      <c r="N645" t="b">
        <v>1</v>
      </c>
      <c r="O645" s="13">
        <f t="shared" si="31"/>
        <v>1.0580799999999999</v>
      </c>
      <c r="P645" t="s">
        <v>8273</v>
      </c>
      <c r="Q645" t="s">
        <v>8275</v>
      </c>
      <c r="R645" t="str">
        <f t="shared" si="32"/>
        <v>April</v>
      </c>
    </row>
    <row r="646" spans="1:18" ht="45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s="11">
        <f t="shared" si="30"/>
        <v>41898.665960648148</v>
      </c>
      <c r="L646" t="b">
        <v>0</v>
      </c>
      <c r="M646">
        <v>1021</v>
      </c>
      <c r="N646" t="b">
        <v>1</v>
      </c>
      <c r="O646" s="13">
        <f t="shared" si="31"/>
        <v>3.0011791999999997</v>
      </c>
      <c r="P646" t="s">
        <v>8273</v>
      </c>
      <c r="Q646" t="s">
        <v>8275</v>
      </c>
      <c r="R646" t="str">
        <f t="shared" si="32"/>
        <v>September</v>
      </c>
    </row>
    <row r="647" spans="1:18" ht="30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s="11">
        <f t="shared" si="30"/>
        <v>42564.026319444441</v>
      </c>
      <c r="L647" t="b">
        <v>0</v>
      </c>
      <c r="M647">
        <v>237</v>
      </c>
      <c r="N647" t="b">
        <v>1</v>
      </c>
      <c r="O647" s="13">
        <f t="shared" si="31"/>
        <v>2.7869999999999999</v>
      </c>
      <c r="P647" t="s">
        <v>8273</v>
      </c>
      <c r="Q647" t="s">
        <v>8275</v>
      </c>
      <c r="R647" t="str">
        <f t="shared" si="32"/>
        <v>July</v>
      </c>
    </row>
    <row r="648" spans="1:18" ht="45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s="11">
        <f t="shared" si="30"/>
        <v>41832.852627314816</v>
      </c>
      <c r="L648" t="b">
        <v>0</v>
      </c>
      <c r="M648">
        <v>27</v>
      </c>
      <c r="N648" t="b">
        <v>1</v>
      </c>
      <c r="O648" s="13">
        <f t="shared" si="31"/>
        <v>1.3187625000000001</v>
      </c>
      <c r="P648" t="s">
        <v>8273</v>
      </c>
      <c r="Q648" t="s">
        <v>8275</v>
      </c>
      <c r="R648" t="str">
        <f t="shared" si="32"/>
        <v>July</v>
      </c>
    </row>
    <row r="649" spans="1:18" ht="45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s="11">
        <f t="shared" si="30"/>
        <v>42416.767928240741</v>
      </c>
      <c r="L649" t="b">
        <v>0</v>
      </c>
      <c r="M649">
        <v>17</v>
      </c>
      <c r="N649" t="b">
        <v>1</v>
      </c>
      <c r="O649" s="13">
        <f t="shared" si="31"/>
        <v>1.0705</v>
      </c>
      <c r="P649" t="s">
        <v>8273</v>
      </c>
      <c r="Q649" t="s">
        <v>8275</v>
      </c>
      <c r="R649" t="str">
        <f t="shared" si="32"/>
        <v>February</v>
      </c>
    </row>
    <row r="650" spans="1:18" ht="30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s="11">
        <f t="shared" si="30"/>
        <v>41891.693379629629</v>
      </c>
      <c r="L650" t="b">
        <v>0</v>
      </c>
      <c r="M650">
        <v>27</v>
      </c>
      <c r="N650" t="b">
        <v>1</v>
      </c>
      <c r="O650" s="13">
        <f t="shared" si="31"/>
        <v>1.2682285714285715</v>
      </c>
      <c r="P650" t="s">
        <v>8273</v>
      </c>
      <c r="Q650" t="s">
        <v>8275</v>
      </c>
      <c r="R650" t="str">
        <f t="shared" si="32"/>
        <v>September</v>
      </c>
    </row>
    <row r="651" spans="1:18" ht="45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s="11">
        <f t="shared" si="30"/>
        <v>41877.912187499998</v>
      </c>
      <c r="L651" t="b">
        <v>0</v>
      </c>
      <c r="M651">
        <v>82</v>
      </c>
      <c r="N651" t="b">
        <v>1</v>
      </c>
      <c r="O651" s="13">
        <f t="shared" si="31"/>
        <v>1.3996</v>
      </c>
      <c r="P651" t="s">
        <v>8273</v>
      </c>
      <c r="Q651" t="s">
        <v>8275</v>
      </c>
      <c r="R651" t="str">
        <f t="shared" si="32"/>
        <v>August</v>
      </c>
    </row>
    <row r="652" spans="1:18" ht="45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s="11">
        <f t="shared" si="30"/>
        <v>41932.036851851852</v>
      </c>
      <c r="L652" t="b">
        <v>0</v>
      </c>
      <c r="M652">
        <v>48</v>
      </c>
      <c r="N652" t="b">
        <v>1</v>
      </c>
      <c r="O652" s="13">
        <f t="shared" si="31"/>
        <v>1.1240000000000001</v>
      </c>
      <c r="P652" t="s">
        <v>8273</v>
      </c>
      <c r="Q652" t="s">
        <v>8275</v>
      </c>
      <c r="R652" t="str">
        <f t="shared" si="32"/>
        <v>October</v>
      </c>
    </row>
    <row r="653" spans="1:18" ht="45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s="11">
        <f t="shared" si="30"/>
        <v>41956.017488425925</v>
      </c>
      <c r="L653" t="b">
        <v>0</v>
      </c>
      <c r="M653">
        <v>105</v>
      </c>
      <c r="N653" t="b">
        <v>1</v>
      </c>
      <c r="O653" s="13">
        <f t="shared" si="31"/>
        <v>1.00528</v>
      </c>
      <c r="P653" t="s">
        <v>8273</v>
      </c>
      <c r="Q653" t="s">
        <v>8275</v>
      </c>
      <c r="R653" t="str">
        <f t="shared" si="32"/>
        <v>November</v>
      </c>
    </row>
    <row r="654" spans="1:18" ht="45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s="11">
        <f t="shared" si="30"/>
        <v>42675.690393518518</v>
      </c>
      <c r="L654" t="b">
        <v>0</v>
      </c>
      <c r="M654">
        <v>28</v>
      </c>
      <c r="N654" t="b">
        <v>1</v>
      </c>
      <c r="O654" s="13">
        <f t="shared" si="31"/>
        <v>1.0046666666666666</v>
      </c>
      <c r="P654" t="s">
        <v>8273</v>
      </c>
      <c r="Q654" t="s">
        <v>8275</v>
      </c>
      <c r="R654" t="str">
        <f t="shared" si="32"/>
        <v>November</v>
      </c>
    </row>
    <row r="655" spans="1:18" ht="45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s="11">
        <f t="shared" si="30"/>
        <v>42199.618518518517</v>
      </c>
      <c r="L655" t="b">
        <v>0</v>
      </c>
      <c r="M655">
        <v>1107</v>
      </c>
      <c r="N655" t="b">
        <v>1</v>
      </c>
      <c r="O655" s="13">
        <f t="shared" si="31"/>
        <v>1.4144600000000001</v>
      </c>
      <c r="P655" t="s">
        <v>8273</v>
      </c>
      <c r="Q655" t="s">
        <v>8275</v>
      </c>
      <c r="R655" t="str">
        <f t="shared" si="32"/>
        <v>July</v>
      </c>
    </row>
    <row r="656" spans="1:18" ht="45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s="11">
        <f t="shared" si="30"/>
        <v>42163.957326388889</v>
      </c>
      <c r="L656" t="b">
        <v>0</v>
      </c>
      <c r="M656">
        <v>1013</v>
      </c>
      <c r="N656" t="b">
        <v>1</v>
      </c>
      <c r="O656" s="13">
        <f t="shared" si="31"/>
        <v>2.6729166666666666</v>
      </c>
      <c r="P656" t="s">
        <v>8273</v>
      </c>
      <c r="Q656" t="s">
        <v>8275</v>
      </c>
      <c r="R656" t="str">
        <f t="shared" si="32"/>
        <v>June</v>
      </c>
    </row>
    <row r="657" spans="1:18" ht="45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s="11">
        <f t="shared" si="30"/>
        <v>42045.957314814819</v>
      </c>
      <c r="L657" t="b">
        <v>0</v>
      </c>
      <c r="M657">
        <v>274</v>
      </c>
      <c r="N657" t="b">
        <v>1</v>
      </c>
      <c r="O657" s="13">
        <f t="shared" si="31"/>
        <v>1.4688749999999999</v>
      </c>
      <c r="P657" t="s">
        <v>8273</v>
      </c>
      <c r="Q657" t="s">
        <v>8275</v>
      </c>
      <c r="R657" t="str">
        <f t="shared" si="32"/>
        <v>February</v>
      </c>
    </row>
    <row r="658" spans="1:18" ht="45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s="11">
        <f t="shared" si="30"/>
        <v>42417.804618055554</v>
      </c>
      <c r="L658" t="b">
        <v>0</v>
      </c>
      <c r="M658">
        <v>87</v>
      </c>
      <c r="N658" t="b">
        <v>1</v>
      </c>
      <c r="O658" s="13">
        <f t="shared" si="31"/>
        <v>2.1356000000000002</v>
      </c>
      <c r="P658" t="s">
        <v>8273</v>
      </c>
      <c r="Q658" t="s">
        <v>8275</v>
      </c>
      <c r="R658" t="str">
        <f t="shared" si="32"/>
        <v>February</v>
      </c>
    </row>
    <row r="659" spans="1:18" ht="45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s="11">
        <f t="shared" si="30"/>
        <v>42331.84574074074</v>
      </c>
      <c r="L659" t="b">
        <v>0</v>
      </c>
      <c r="M659">
        <v>99</v>
      </c>
      <c r="N659" t="b">
        <v>1</v>
      </c>
      <c r="O659" s="13">
        <f t="shared" si="31"/>
        <v>1.2569999999999999</v>
      </c>
      <c r="P659" t="s">
        <v>8273</v>
      </c>
      <c r="Q659" t="s">
        <v>8275</v>
      </c>
      <c r="R659" t="str">
        <f t="shared" si="32"/>
        <v>November</v>
      </c>
    </row>
    <row r="660" spans="1:18" ht="45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s="11">
        <f t="shared" si="30"/>
        <v>42179.160752314812</v>
      </c>
      <c r="L660" t="b">
        <v>0</v>
      </c>
      <c r="M660">
        <v>276</v>
      </c>
      <c r="N660" t="b">
        <v>1</v>
      </c>
      <c r="O660" s="13">
        <f t="shared" si="31"/>
        <v>1.0446206037108834</v>
      </c>
      <c r="P660" t="s">
        <v>8273</v>
      </c>
      <c r="Q660" t="s">
        <v>8275</v>
      </c>
      <c r="R660" t="str">
        <f t="shared" si="32"/>
        <v>June</v>
      </c>
    </row>
    <row r="661" spans="1:18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s="11">
        <f t="shared" si="30"/>
        <v>42209.593692129631</v>
      </c>
      <c r="L661" t="b">
        <v>0</v>
      </c>
      <c r="M661">
        <v>21</v>
      </c>
      <c r="N661" t="b">
        <v>1</v>
      </c>
      <c r="O661" s="13">
        <f t="shared" si="31"/>
        <v>1.0056666666666667</v>
      </c>
      <c r="P661" t="s">
        <v>8273</v>
      </c>
      <c r="Q661" t="s">
        <v>8275</v>
      </c>
      <c r="R661" t="str">
        <f t="shared" si="32"/>
        <v>July</v>
      </c>
    </row>
    <row r="662" spans="1:18" ht="45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s="11">
        <f t="shared" si="30"/>
        <v>41922.741655092592</v>
      </c>
      <c r="L662" t="b">
        <v>0</v>
      </c>
      <c r="M662">
        <v>18</v>
      </c>
      <c r="N662" t="b">
        <v>0</v>
      </c>
      <c r="O662" s="13">
        <f t="shared" si="31"/>
        <v>3.058E-2</v>
      </c>
      <c r="P662" t="s">
        <v>8273</v>
      </c>
      <c r="Q662" t="s">
        <v>8275</v>
      </c>
      <c r="R662" t="str">
        <f t="shared" si="32"/>
        <v>October</v>
      </c>
    </row>
    <row r="663" spans="1:18" ht="45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s="11">
        <f t="shared" si="30"/>
        <v>42636.645358796297</v>
      </c>
      <c r="L663" t="b">
        <v>0</v>
      </c>
      <c r="M663">
        <v>9</v>
      </c>
      <c r="N663" t="b">
        <v>0</v>
      </c>
      <c r="O663" s="13">
        <f t="shared" si="31"/>
        <v>9.4999999999999998E-3</v>
      </c>
      <c r="P663" t="s">
        <v>8273</v>
      </c>
      <c r="Q663" t="s">
        <v>8275</v>
      </c>
      <c r="R663" t="str">
        <f t="shared" si="32"/>
        <v>September</v>
      </c>
    </row>
    <row r="664" spans="1:18" ht="30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s="11">
        <f t="shared" si="30"/>
        <v>41990.438043981485</v>
      </c>
      <c r="L664" t="b">
        <v>0</v>
      </c>
      <c r="M664">
        <v>4</v>
      </c>
      <c r="N664" t="b">
        <v>0</v>
      </c>
      <c r="O664" s="13">
        <f t="shared" si="31"/>
        <v>4.0000000000000001E-3</v>
      </c>
      <c r="P664" t="s">
        <v>8273</v>
      </c>
      <c r="Q664" t="s">
        <v>8275</v>
      </c>
      <c r="R664" t="str">
        <f t="shared" si="32"/>
        <v>December</v>
      </c>
    </row>
    <row r="665" spans="1:18" ht="45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s="11">
        <f t="shared" si="30"/>
        <v>42173.843240740738</v>
      </c>
      <c r="L665" t="b">
        <v>0</v>
      </c>
      <c r="M665">
        <v>7</v>
      </c>
      <c r="N665" t="b">
        <v>0</v>
      </c>
      <c r="O665" s="13">
        <f t="shared" si="31"/>
        <v>3.5000000000000001E-3</v>
      </c>
      <c r="P665" t="s">
        <v>8273</v>
      </c>
      <c r="Q665" t="s">
        <v>8275</v>
      </c>
      <c r="R665" t="str">
        <f t="shared" si="32"/>
        <v>June</v>
      </c>
    </row>
    <row r="666" spans="1:18" ht="45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s="11">
        <f t="shared" si="30"/>
        <v>42077.666377314818</v>
      </c>
      <c r="L666" t="b">
        <v>0</v>
      </c>
      <c r="M666">
        <v>29</v>
      </c>
      <c r="N666" t="b">
        <v>0</v>
      </c>
      <c r="O666" s="13">
        <f t="shared" si="31"/>
        <v>7.5333333333333335E-2</v>
      </c>
      <c r="P666" t="s">
        <v>8273</v>
      </c>
      <c r="Q666" t="s">
        <v>8275</v>
      </c>
      <c r="R666" t="str">
        <f t="shared" si="32"/>
        <v>March</v>
      </c>
    </row>
    <row r="667" spans="1:18" ht="45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s="11">
        <f t="shared" si="30"/>
        <v>42688.711354166662</v>
      </c>
      <c r="L667" t="b">
        <v>0</v>
      </c>
      <c r="M667">
        <v>12</v>
      </c>
      <c r="N667" t="b">
        <v>0</v>
      </c>
      <c r="O667" s="13">
        <f t="shared" si="31"/>
        <v>0.18640000000000001</v>
      </c>
      <c r="P667" t="s">
        <v>8273</v>
      </c>
      <c r="Q667" t="s">
        <v>8275</v>
      </c>
      <c r="R667" t="str">
        <f t="shared" si="32"/>
        <v>November</v>
      </c>
    </row>
    <row r="668" spans="1:18" ht="45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s="11">
        <f t="shared" si="30"/>
        <v>41838.832152777773</v>
      </c>
      <c r="L668" t="b">
        <v>0</v>
      </c>
      <c r="M668">
        <v>4</v>
      </c>
      <c r="N668" t="b">
        <v>0</v>
      </c>
      <c r="O668" s="13">
        <f t="shared" si="31"/>
        <v>4.0000000000000003E-5</v>
      </c>
      <c r="P668" t="s">
        <v>8273</v>
      </c>
      <c r="Q668" t="s">
        <v>8275</v>
      </c>
      <c r="R668" t="str">
        <f t="shared" si="32"/>
        <v>July</v>
      </c>
    </row>
    <row r="669" spans="1:18" ht="45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s="11">
        <f t="shared" si="30"/>
        <v>42632.373414351852</v>
      </c>
      <c r="L669" t="b">
        <v>0</v>
      </c>
      <c r="M669">
        <v>28</v>
      </c>
      <c r="N669" t="b">
        <v>0</v>
      </c>
      <c r="O669" s="13">
        <f t="shared" si="31"/>
        <v>0.1002</v>
      </c>
      <c r="P669" t="s">
        <v>8273</v>
      </c>
      <c r="Q669" t="s">
        <v>8275</v>
      </c>
      <c r="R669" t="str">
        <f t="shared" si="32"/>
        <v>September</v>
      </c>
    </row>
    <row r="670" spans="1:18" ht="45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s="11">
        <f t="shared" si="30"/>
        <v>42090.831273148149</v>
      </c>
      <c r="L670" t="b">
        <v>0</v>
      </c>
      <c r="M670">
        <v>25</v>
      </c>
      <c r="N670" t="b">
        <v>0</v>
      </c>
      <c r="O670" s="13">
        <f t="shared" si="31"/>
        <v>4.5600000000000002E-2</v>
      </c>
      <c r="P670" t="s">
        <v>8273</v>
      </c>
      <c r="Q670" t="s">
        <v>8275</v>
      </c>
      <c r="R670" t="str">
        <f t="shared" si="32"/>
        <v>March</v>
      </c>
    </row>
    <row r="671" spans="1:18" ht="60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s="11">
        <f t="shared" si="30"/>
        <v>42527.625671296293</v>
      </c>
      <c r="L671" t="b">
        <v>0</v>
      </c>
      <c r="M671">
        <v>28</v>
      </c>
      <c r="N671" t="b">
        <v>0</v>
      </c>
      <c r="O671" s="13">
        <f t="shared" si="31"/>
        <v>0.21507499999999999</v>
      </c>
      <c r="P671" t="s">
        <v>8273</v>
      </c>
      <c r="Q671" t="s">
        <v>8275</v>
      </c>
      <c r="R671" t="str">
        <f t="shared" si="32"/>
        <v>June</v>
      </c>
    </row>
    <row r="672" spans="1:18" ht="45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s="11">
        <f t="shared" si="30"/>
        <v>42506.709722222222</v>
      </c>
      <c r="L672" t="b">
        <v>0</v>
      </c>
      <c r="M672">
        <v>310</v>
      </c>
      <c r="N672" t="b">
        <v>0</v>
      </c>
      <c r="O672" s="13">
        <f t="shared" si="31"/>
        <v>0.29276666666666668</v>
      </c>
      <c r="P672" t="s">
        <v>8273</v>
      </c>
      <c r="Q672" t="s">
        <v>8275</v>
      </c>
      <c r="R672" t="str">
        <f t="shared" si="32"/>
        <v>May</v>
      </c>
    </row>
    <row r="673" spans="1:18" ht="45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s="11">
        <f t="shared" si="30"/>
        <v>41984.692731481482</v>
      </c>
      <c r="L673" t="b">
        <v>0</v>
      </c>
      <c r="M673">
        <v>15</v>
      </c>
      <c r="N673" t="b">
        <v>0</v>
      </c>
      <c r="O673" s="13">
        <f t="shared" si="31"/>
        <v>0.39426666666666665</v>
      </c>
      <c r="P673" t="s">
        <v>8273</v>
      </c>
      <c r="Q673" t="s">
        <v>8275</v>
      </c>
      <c r="R673" t="str">
        <f t="shared" si="32"/>
        <v>December</v>
      </c>
    </row>
    <row r="674" spans="1:18" ht="45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s="11">
        <f t="shared" si="30"/>
        <v>41974.219490740739</v>
      </c>
      <c r="L674" t="b">
        <v>0</v>
      </c>
      <c r="M674">
        <v>215</v>
      </c>
      <c r="N674" t="b">
        <v>0</v>
      </c>
      <c r="O674" s="13">
        <f t="shared" si="31"/>
        <v>0.21628</v>
      </c>
      <c r="P674" t="s">
        <v>8273</v>
      </c>
      <c r="Q674" t="s">
        <v>8275</v>
      </c>
      <c r="R674" t="str">
        <f t="shared" si="32"/>
        <v>December</v>
      </c>
    </row>
    <row r="675" spans="1:18" ht="45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s="11">
        <f t="shared" si="30"/>
        <v>41838.840474537035</v>
      </c>
      <c r="L675" t="b">
        <v>0</v>
      </c>
      <c r="M675">
        <v>3</v>
      </c>
      <c r="N675" t="b">
        <v>0</v>
      </c>
      <c r="O675" s="13">
        <f t="shared" si="31"/>
        <v>2.0500000000000002E-3</v>
      </c>
      <c r="P675" t="s">
        <v>8273</v>
      </c>
      <c r="Q675" t="s">
        <v>8275</v>
      </c>
      <c r="R675" t="str">
        <f t="shared" si="32"/>
        <v>July</v>
      </c>
    </row>
    <row r="676" spans="1:18" ht="30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s="11">
        <f t="shared" si="30"/>
        <v>41803.116053240738</v>
      </c>
      <c r="L676" t="b">
        <v>0</v>
      </c>
      <c r="M676">
        <v>2</v>
      </c>
      <c r="N676" t="b">
        <v>0</v>
      </c>
      <c r="O676" s="13">
        <f t="shared" si="31"/>
        <v>2.9999999999999997E-4</v>
      </c>
      <c r="P676" t="s">
        <v>8273</v>
      </c>
      <c r="Q676" t="s">
        <v>8275</v>
      </c>
      <c r="R676" t="str">
        <f t="shared" si="32"/>
        <v>June</v>
      </c>
    </row>
    <row r="677" spans="1:18" ht="45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s="11">
        <f t="shared" si="30"/>
        <v>41975.930601851855</v>
      </c>
      <c r="L677" t="b">
        <v>0</v>
      </c>
      <c r="M677">
        <v>26</v>
      </c>
      <c r="N677" t="b">
        <v>0</v>
      </c>
      <c r="O677" s="13">
        <f t="shared" si="31"/>
        <v>0.14849999999999999</v>
      </c>
      <c r="P677" t="s">
        <v>8273</v>
      </c>
      <c r="Q677" t="s">
        <v>8275</v>
      </c>
      <c r="R677" t="str">
        <f t="shared" si="32"/>
        <v>December</v>
      </c>
    </row>
    <row r="678" spans="1:18" ht="60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s="11">
        <f t="shared" si="30"/>
        <v>42012.76829861111</v>
      </c>
      <c r="L678" t="b">
        <v>0</v>
      </c>
      <c r="M678">
        <v>24</v>
      </c>
      <c r="N678" t="b">
        <v>0</v>
      </c>
      <c r="O678" s="13">
        <f t="shared" si="31"/>
        <v>1.4710000000000001E-2</v>
      </c>
      <c r="P678" t="s">
        <v>8273</v>
      </c>
      <c r="Q678" t="s">
        <v>8275</v>
      </c>
      <c r="R678" t="str">
        <f t="shared" si="32"/>
        <v>January</v>
      </c>
    </row>
    <row r="679" spans="1:18" ht="45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s="11">
        <f t="shared" si="30"/>
        <v>42504.403877314813</v>
      </c>
      <c r="L679" t="b">
        <v>0</v>
      </c>
      <c r="M679">
        <v>96</v>
      </c>
      <c r="N679" t="b">
        <v>0</v>
      </c>
      <c r="O679" s="13">
        <f t="shared" si="31"/>
        <v>0.25584000000000001</v>
      </c>
      <c r="P679" t="s">
        <v>8273</v>
      </c>
      <c r="Q679" t="s">
        <v>8275</v>
      </c>
      <c r="R679" t="str">
        <f t="shared" si="32"/>
        <v>May</v>
      </c>
    </row>
    <row r="680" spans="1:18" ht="45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s="11">
        <f t="shared" si="30"/>
        <v>42481.376597222217</v>
      </c>
      <c r="L680" t="b">
        <v>0</v>
      </c>
      <c r="M680">
        <v>17</v>
      </c>
      <c r="N680" t="b">
        <v>0</v>
      </c>
      <c r="O680" s="13">
        <f t="shared" si="31"/>
        <v>3.8206896551724136E-2</v>
      </c>
      <c r="P680" t="s">
        <v>8273</v>
      </c>
      <c r="Q680" t="s">
        <v>8275</v>
      </c>
      <c r="R680" t="str">
        <f t="shared" si="32"/>
        <v>April</v>
      </c>
    </row>
    <row r="681" spans="1:18" ht="45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s="11">
        <f t="shared" si="30"/>
        <v>42556.695706018523</v>
      </c>
      <c r="L681" t="b">
        <v>0</v>
      </c>
      <c r="M681">
        <v>94</v>
      </c>
      <c r="N681" t="b">
        <v>0</v>
      </c>
      <c r="O681" s="13">
        <f t="shared" si="31"/>
        <v>0.15485964912280703</v>
      </c>
      <c r="P681" t="s">
        <v>8273</v>
      </c>
      <c r="Q681" t="s">
        <v>8275</v>
      </c>
      <c r="R681" t="str">
        <f t="shared" si="32"/>
        <v>July</v>
      </c>
    </row>
    <row r="682" spans="1:18" ht="45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s="11">
        <f t="shared" si="30"/>
        <v>41864.501516203702</v>
      </c>
      <c r="L682" t="b">
        <v>0</v>
      </c>
      <c r="M682">
        <v>129</v>
      </c>
      <c r="N682" t="b">
        <v>0</v>
      </c>
      <c r="O682" s="13">
        <f t="shared" si="31"/>
        <v>0.25912000000000002</v>
      </c>
      <c r="P682" t="s">
        <v>8273</v>
      </c>
      <c r="Q682" t="s">
        <v>8275</v>
      </c>
      <c r="R682" t="str">
        <f t="shared" si="32"/>
        <v>August</v>
      </c>
    </row>
    <row r="683" spans="1:18" ht="45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s="11">
        <f t="shared" si="30"/>
        <v>42639.805601851855</v>
      </c>
      <c r="L683" t="b">
        <v>0</v>
      </c>
      <c r="M683">
        <v>1</v>
      </c>
      <c r="N683" t="b">
        <v>0</v>
      </c>
      <c r="O683" s="13">
        <f t="shared" si="31"/>
        <v>4.0000000000000002E-4</v>
      </c>
      <c r="P683" t="s">
        <v>8273</v>
      </c>
      <c r="Q683" t="s">
        <v>8275</v>
      </c>
      <c r="R683" t="str">
        <f t="shared" si="32"/>
        <v>September</v>
      </c>
    </row>
    <row r="684" spans="1:18" ht="45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s="11">
        <f t="shared" si="30"/>
        <v>42778.765300925923</v>
      </c>
      <c r="L684" t="b">
        <v>0</v>
      </c>
      <c r="M684">
        <v>4</v>
      </c>
      <c r="N684" t="b">
        <v>0</v>
      </c>
      <c r="O684" s="13">
        <f t="shared" si="31"/>
        <v>1.06E-3</v>
      </c>
      <c r="P684" t="s">
        <v>8273</v>
      </c>
      <c r="Q684" t="s">
        <v>8275</v>
      </c>
      <c r="R684" t="str">
        <f t="shared" si="32"/>
        <v>February</v>
      </c>
    </row>
    <row r="685" spans="1:18" ht="45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s="11">
        <f t="shared" si="30"/>
        <v>42634.900046296301</v>
      </c>
      <c r="L685" t="b">
        <v>0</v>
      </c>
      <c r="M685">
        <v>3</v>
      </c>
      <c r="N685" t="b">
        <v>0</v>
      </c>
      <c r="O685" s="13">
        <f t="shared" si="31"/>
        <v>8.5142857142857138E-3</v>
      </c>
      <c r="P685" t="s">
        <v>8273</v>
      </c>
      <c r="Q685" t="s">
        <v>8275</v>
      </c>
      <c r="R685" t="str">
        <f t="shared" si="32"/>
        <v>September</v>
      </c>
    </row>
    <row r="686" spans="1:18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s="11">
        <f t="shared" si="30"/>
        <v>41809.473275462966</v>
      </c>
      <c r="L686" t="b">
        <v>0</v>
      </c>
      <c r="M686">
        <v>135</v>
      </c>
      <c r="N686" t="b">
        <v>0</v>
      </c>
      <c r="O686" s="13">
        <f t="shared" si="31"/>
        <v>7.4837500000000001E-2</v>
      </c>
      <c r="P686" t="s">
        <v>8273</v>
      </c>
      <c r="Q686" t="s">
        <v>8275</v>
      </c>
      <c r="R686" t="str">
        <f t="shared" si="32"/>
        <v>June</v>
      </c>
    </row>
    <row r="687" spans="1:18" ht="45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s="11">
        <f t="shared" si="30"/>
        <v>41971.866574074069</v>
      </c>
      <c r="L687" t="b">
        <v>0</v>
      </c>
      <c r="M687">
        <v>10</v>
      </c>
      <c r="N687" t="b">
        <v>0</v>
      </c>
      <c r="O687" s="13">
        <f t="shared" si="31"/>
        <v>0.27650000000000002</v>
      </c>
      <c r="P687" t="s">
        <v>8273</v>
      </c>
      <c r="Q687" t="s">
        <v>8275</v>
      </c>
      <c r="R687" t="str">
        <f t="shared" si="32"/>
        <v>November</v>
      </c>
    </row>
    <row r="688" spans="1:18" ht="60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s="11">
        <f t="shared" si="30"/>
        <v>42189.673263888893</v>
      </c>
      <c r="L688" t="b">
        <v>0</v>
      </c>
      <c r="M688">
        <v>0</v>
      </c>
      <c r="N688" t="b">
        <v>0</v>
      </c>
      <c r="O688" s="13">
        <f t="shared" si="31"/>
        <v>0</v>
      </c>
      <c r="P688" t="s">
        <v>8273</v>
      </c>
      <c r="Q688" t="s">
        <v>8275</v>
      </c>
      <c r="R688" t="str">
        <f t="shared" si="32"/>
        <v>July</v>
      </c>
    </row>
    <row r="689" spans="1:18" ht="45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s="11">
        <f t="shared" si="30"/>
        <v>42711.750613425931</v>
      </c>
      <c r="L689" t="b">
        <v>0</v>
      </c>
      <c r="M689">
        <v>6</v>
      </c>
      <c r="N689" t="b">
        <v>0</v>
      </c>
      <c r="O689" s="13">
        <f t="shared" si="31"/>
        <v>3.5499999999999997E-2</v>
      </c>
      <c r="P689" t="s">
        <v>8273</v>
      </c>
      <c r="Q689" t="s">
        <v>8275</v>
      </c>
      <c r="R689" t="str">
        <f t="shared" si="32"/>
        <v>December</v>
      </c>
    </row>
    <row r="690" spans="1:18" ht="45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s="11">
        <f t="shared" si="30"/>
        <v>42262.104780092588</v>
      </c>
      <c r="L690" t="b">
        <v>0</v>
      </c>
      <c r="M690">
        <v>36</v>
      </c>
      <c r="N690" t="b">
        <v>0</v>
      </c>
      <c r="O690" s="13">
        <f t="shared" si="31"/>
        <v>0.72989999999999999</v>
      </c>
      <c r="P690" t="s">
        <v>8273</v>
      </c>
      <c r="Q690" t="s">
        <v>8275</v>
      </c>
      <c r="R690" t="str">
        <f t="shared" si="32"/>
        <v>September</v>
      </c>
    </row>
    <row r="691" spans="1:18" ht="45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s="11">
        <f t="shared" si="30"/>
        <v>42675.66778935185</v>
      </c>
      <c r="L691" t="b">
        <v>0</v>
      </c>
      <c r="M691">
        <v>336</v>
      </c>
      <c r="N691" t="b">
        <v>0</v>
      </c>
      <c r="O691" s="13">
        <f t="shared" si="31"/>
        <v>0.57648750000000004</v>
      </c>
      <c r="P691" t="s">
        <v>8273</v>
      </c>
      <c r="Q691" t="s">
        <v>8275</v>
      </c>
      <c r="R691" t="str">
        <f t="shared" si="32"/>
        <v>November</v>
      </c>
    </row>
    <row r="692" spans="1:18" ht="30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s="11">
        <f t="shared" si="30"/>
        <v>42579.634733796294</v>
      </c>
      <c r="L692" t="b">
        <v>0</v>
      </c>
      <c r="M692">
        <v>34</v>
      </c>
      <c r="N692" t="b">
        <v>0</v>
      </c>
      <c r="O692" s="13">
        <f t="shared" si="31"/>
        <v>0.1234</v>
      </c>
      <c r="P692" t="s">
        <v>8273</v>
      </c>
      <c r="Q692" t="s">
        <v>8275</v>
      </c>
      <c r="R692" t="str">
        <f t="shared" si="32"/>
        <v>July</v>
      </c>
    </row>
    <row r="693" spans="1:18" ht="45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s="11">
        <f t="shared" si="30"/>
        <v>42158.028310185182</v>
      </c>
      <c r="L693" t="b">
        <v>0</v>
      </c>
      <c r="M693">
        <v>10</v>
      </c>
      <c r="N693" t="b">
        <v>0</v>
      </c>
      <c r="O693" s="13">
        <f t="shared" si="31"/>
        <v>5.1999999999999998E-3</v>
      </c>
      <c r="P693" t="s">
        <v>8273</v>
      </c>
      <c r="Q693" t="s">
        <v>8275</v>
      </c>
      <c r="R693" t="str">
        <f t="shared" si="32"/>
        <v>June</v>
      </c>
    </row>
    <row r="694" spans="1:18" ht="45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s="11">
        <f t="shared" si="30"/>
        <v>42696.37572916667</v>
      </c>
      <c r="L694" t="b">
        <v>0</v>
      </c>
      <c r="M694">
        <v>201</v>
      </c>
      <c r="N694" t="b">
        <v>0</v>
      </c>
      <c r="O694" s="13">
        <f t="shared" si="31"/>
        <v>6.5299999999999997E-2</v>
      </c>
      <c r="P694" t="s">
        <v>8273</v>
      </c>
      <c r="Q694" t="s">
        <v>8275</v>
      </c>
      <c r="R694" t="str">
        <f t="shared" si="32"/>
        <v>November</v>
      </c>
    </row>
    <row r="695" spans="1:18" ht="30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s="11">
        <f t="shared" si="30"/>
        <v>42094.808182870373</v>
      </c>
      <c r="L695" t="b">
        <v>0</v>
      </c>
      <c r="M695">
        <v>296</v>
      </c>
      <c r="N695" t="b">
        <v>0</v>
      </c>
      <c r="O695" s="13">
        <f t="shared" si="31"/>
        <v>0.35338000000000003</v>
      </c>
      <c r="P695" t="s">
        <v>8273</v>
      </c>
      <c r="Q695" t="s">
        <v>8275</v>
      </c>
      <c r="R695" t="str">
        <f t="shared" si="32"/>
        <v>March</v>
      </c>
    </row>
    <row r="696" spans="1:18" ht="45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s="11">
        <f t="shared" si="30"/>
        <v>42737.663877314815</v>
      </c>
      <c r="L696" t="b">
        <v>0</v>
      </c>
      <c r="M696">
        <v>7</v>
      </c>
      <c r="N696" t="b">
        <v>0</v>
      </c>
      <c r="O696" s="13">
        <f t="shared" si="31"/>
        <v>3.933333333333333E-3</v>
      </c>
      <c r="P696" t="s">
        <v>8273</v>
      </c>
      <c r="Q696" t="s">
        <v>8275</v>
      </c>
      <c r="R696" t="str">
        <f t="shared" si="32"/>
        <v>January</v>
      </c>
    </row>
    <row r="697" spans="1:18" ht="45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s="11">
        <f t="shared" si="30"/>
        <v>41913.521064814813</v>
      </c>
      <c r="L697" t="b">
        <v>0</v>
      </c>
      <c r="M697">
        <v>7</v>
      </c>
      <c r="N697" t="b">
        <v>0</v>
      </c>
      <c r="O697" s="13">
        <f t="shared" si="31"/>
        <v>1.06E-2</v>
      </c>
      <c r="P697" t="s">
        <v>8273</v>
      </c>
      <c r="Q697" t="s">
        <v>8275</v>
      </c>
      <c r="R697" t="str">
        <f t="shared" si="32"/>
        <v>October</v>
      </c>
    </row>
    <row r="698" spans="1:18" ht="30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s="11">
        <f t="shared" si="30"/>
        <v>41815.927106481482</v>
      </c>
      <c r="L698" t="b">
        <v>0</v>
      </c>
      <c r="M698">
        <v>1</v>
      </c>
      <c r="N698" t="b">
        <v>0</v>
      </c>
      <c r="O698" s="13">
        <f t="shared" si="31"/>
        <v>5.7142857142857145E-6</v>
      </c>
      <c r="P698" t="s">
        <v>8273</v>
      </c>
      <c r="Q698" t="s">
        <v>8275</v>
      </c>
      <c r="R698" t="str">
        <f t="shared" si="32"/>
        <v>June</v>
      </c>
    </row>
    <row r="699" spans="1:18" ht="45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s="11">
        <f t="shared" si="30"/>
        <v>42388.523020833338</v>
      </c>
      <c r="L699" t="b">
        <v>0</v>
      </c>
      <c r="M699">
        <v>114</v>
      </c>
      <c r="N699" t="b">
        <v>0</v>
      </c>
      <c r="O699" s="13">
        <f t="shared" si="31"/>
        <v>0.46379999999999999</v>
      </c>
      <c r="P699" t="s">
        <v>8273</v>
      </c>
      <c r="Q699" t="s">
        <v>8275</v>
      </c>
      <c r="R699" t="str">
        <f t="shared" si="32"/>
        <v>January</v>
      </c>
    </row>
    <row r="700" spans="1:18" ht="45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s="11">
        <f t="shared" si="30"/>
        <v>41866.931076388893</v>
      </c>
      <c r="L700" t="b">
        <v>0</v>
      </c>
      <c r="M700">
        <v>29</v>
      </c>
      <c r="N700" t="b">
        <v>0</v>
      </c>
      <c r="O700" s="13">
        <f t="shared" si="31"/>
        <v>0.15390000000000001</v>
      </c>
      <c r="P700" t="s">
        <v>8273</v>
      </c>
      <c r="Q700" t="s">
        <v>8275</v>
      </c>
      <c r="R700" t="str">
        <f t="shared" si="32"/>
        <v>August</v>
      </c>
    </row>
    <row r="701" spans="1:18" ht="45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s="11">
        <f t="shared" si="30"/>
        <v>41563.485509259262</v>
      </c>
      <c r="L701" t="b">
        <v>0</v>
      </c>
      <c r="M701">
        <v>890</v>
      </c>
      <c r="N701" t="b">
        <v>0</v>
      </c>
      <c r="O701" s="13">
        <f t="shared" si="31"/>
        <v>0.824221076923077</v>
      </c>
      <c r="P701" t="s">
        <v>8273</v>
      </c>
      <c r="Q701" t="s">
        <v>8275</v>
      </c>
      <c r="R701" t="str">
        <f t="shared" si="32"/>
        <v>October</v>
      </c>
    </row>
    <row r="702" spans="1:18" ht="45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s="11">
        <f t="shared" si="30"/>
        <v>42715.688437500001</v>
      </c>
      <c r="L702" t="b">
        <v>0</v>
      </c>
      <c r="M702">
        <v>31</v>
      </c>
      <c r="N702" t="b">
        <v>0</v>
      </c>
      <c r="O702" s="13">
        <f t="shared" si="31"/>
        <v>2.6866666666666667E-2</v>
      </c>
      <c r="P702" t="s">
        <v>8273</v>
      </c>
      <c r="Q702" t="s">
        <v>8275</v>
      </c>
      <c r="R702" t="str">
        <f t="shared" si="32"/>
        <v>December</v>
      </c>
    </row>
    <row r="703" spans="1:18" ht="45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s="11">
        <f t="shared" si="30"/>
        <v>41813.662962962961</v>
      </c>
      <c r="L703" t="b">
        <v>0</v>
      </c>
      <c r="M703">
        <v>21</v>
      </c>
      <c r="N703" t="b">
        <v>0</v>
      </c>
      <c r="O703" s="13">
        <f t="shared" si="31"/>
        <v>0.26600000000000001</v>
      </c>
      <c r="P703" t="s">
        <v>8273</v>
      </c>
      <c r="Q703" t="s">
        <v>8275</v>
      </c>
      <c r="R703" t="str">
        <f t="shared" si="32"/>
        <v>June</v>
      </c>
    </row>
    <row r="704" spans="1:18" ht="45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s="11">
        <f t="shared" si="30"/>
        <v>42668.726701388892</v>
      </c>
      <c r="L704" t="b">
        <v>0</v>
      </c>
      <c r="M704">
        <v>37</v>
      </c>
      <c r="N704" t="b">
        <v>0</v>
      </c>
      <c r="O704" s="13">
        <f t="shared" si="31"/>
        <v>0.30813400000000002</v>
      </c>
      <c r="P704" t="s">
        <v>8273</v>
      </c>
      <c r="Q704" t="s">
        <v>8275</v>
      </c>
      <c r="R704" t="str">
        <f t="shared" si="32"/>
        <v>October</v>
      </c>
    </row>
    <row r="705" spans="1:18" ht="45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s="11">
        <f t="shared" si="30"/>
        <v>42711.950798611113</v>
      </c>
      <c r="L705" t="b">
        <v>0</v>
      </c>
      <c r="M705">
        <v>7</v>
      </c>
      <c r="N705" t="b">
        <v>0</v>
      </c>
      <c r="O705" s="13">
        <f t="shared" si="31"/>
        <v>5.5800000000000002E-2</v>
      </c>
      <c r="P705" t="s">
        <v>8273</v>
      </c>
      <c r="Q705" t="s">
        <v>8275</v>
      </c>
      <c r="R705" t="str">
        <f t="shared" si="32"/>
        <v>December</v>
      </c>
    </row>
    <row r="706" spans="1:18" ht="45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s="11">
        <f t="shared" si="30"/>
        <v>42726.192916666667</v>
      </c>
      <c r="L706" t="b">
        <v>0</v>
      </c>
      <c r="M706">
        <v>4</v>
      </c>
      <c r="N706" t="b">
        <v>0</v>
      </c>
      <c r="O706" s="13">
        <f t="shared" si="31"/>
        <v>8.7454545454545458E-3</v>
      </c>
      <c r="P706" t="s">
        <v>8273</v>
      </c>
      <c r="Q706" t="s">
        <v>8275</v>
      </c>
      <c r="R706" t="str">
        <f t="shared" si="32"/>
        <v>December</v>
      </c>
    </row>
    <row r="707" spans="1:18" ht="30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s="11">
        <f t="shared" ref="K707:K770" si="33">(J707/86400)+DATE(1970,1,1)</f>
        <v>42726.491643518515</v>
      </c>
      <c r="L707" t="b">
        <v>0</v>
      </c>
      <c r="M707">
        <v>5</v>
      </c>
      <c r="N707" t="b">
        <v>0</v>
      </c>
      <c r="O707" s="13">
        <f t="shared" ref="O707:O770" si="34">E707/D707</f>
        <v>9.7699999999999992E-3</v>
      </c>
      <c r="P707" t="s">
        <v>8273</v>
      </c>
      <c r="Q707" t="s">
        <v>8275</v>
      </c>
      <c r="R707" t="str">
        <f t="shared" ref="R707:R770" si="35">TEXT(K707,"mmmm")</f>
        <v>December</v>
      </c>
    </row>
    <row r="708" spans="1:18" ht="45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s="11">
        <f t="shared" si="33"/>
        <v>42676.995173611111</v>
      </c>
      <c r="L708" t="b">
        <v>0</v>
      </c>
      <c r="M708">
        <v>0</v>
      </c>
      <c r="N708" t="b">
        <v>0</v>
      </c>
      <c r="O708" s="13">
        <f t="shared" si="34"/>
        <v>0</v>
      </c>
      <c r="P708" t="s">
        <v>8273</v>
      </c>
      <c r="Q708" t="s">
        <v>8275</v>
      </c>
      <c r="R708" t="str">
        <f t="shared" si="35"/>
        <v>November</v>
      </c>
    </row>
    <row r="709" spans="1:18" ht="45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s="11">
        <f t="shared" si="33"/>
        <v>42696.663506944446</v>
      </c>
      <c r="L709" t="b">
        <v>0</v>
      </c>
      <c r="M709">
        <v>456</v>
      </c>
      <c r="N709" t="b">
        <v>0</v>
      </c>
      <c r="O709" s="13">
        <f t="shared" si="34"/>
        <v>0.78927352941176465</v>
      </c>
      <c r="P709" t="s">
        <v>8273</v>
      </c>
      <c r="Q709" t="s">
        <v>8275</v>
      </c>
      <c r="R709" t="str">
        <f t="shared" si="35"/>
        <v>November</v>
      </c>
    </row>
    <row r="710" spans="1:18" ht="45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s="11">
        <f t="shared" si="33"/>
        <v>41835.581018518518</v>
      </c>
      <c r="L710" t="b">
        <v>0</v>
      </c>
      <c r="M710">
        <v>369</v>
      </c>
      <c r="N710" t="b">
        <v>0</v>
      </c>
      <c r="O710" s="13">
        <f t="shared" si="34"/>
        <v>0.22092500000000001</v>
      </c>
      <c r="P710" t="s">
        <v>8273</v>
      </c>
      <c r="Q710" t="s">
        <v>8275</v>
      </c>
      <c r="R710" t="str">
        <f t="shared" si="35"/>
        <v>July</v>
      </c>
    </row>
    <row r="711" spans="1:18" ht="30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s="11">
        <f t="shared" si="33"/>
        <v>41948.041192129633</v>
      </c>
      <c r="L711" t="b">
        <v>0</v>
      </c>
      <c r="M711">
        <v>2</v>
      </c>
      <c r="N711" t="b">
        <v>0</v>
      </c>
      <c r="O711" s="13">
        <f t="shared" si="34"/>
        <v>4.0666666666666663E-3</v>
      </c>
      <c r="P711" t="s">
        <v>8273</v>
      </c>
      <c r="Q711" t="s">
        <v>8275</v>
      </c>
      <c r="R711" t="str">
        <f t="shared" si="35"/>
        <v>November</v>
      </c>
    </row>
    <row r="712" spans="1:18" ht="30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s="11">
        <f t="shared" si="33"/>
        <v>41837.984976851854</v>
      </c>
      <c r="L712" t="b">
        <v>0</v>
      </c>
      <c r="M712">
        <v>0</v>
      </c>
      <c r="N712" t="b">
        <v>0</v>
      </c>
      <c r="O712" s="13">
        <f t="shared" si="34"/>
        <v>0</v>
      </c>
      <c r="P712" t="s">
        <v>8273</v>
      </c>
      <c r="Q712" t="s">
        <v>8275</v>
      </c>
      <c r="R712" t="str">
        <f t="shared" si="35"/>
        <v>July</v>
      </c>
    </row>
    <row r="713" spans="1:18" ht="45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s="11">
        <f t="shared" si="33"/>
        <v>42678.459120370375</v>
      </c>
      <c r="L713" t="b">
        <v>0</v>
      </c>
      <c r="M713">
        <v>338</v>
      </c>
      <c r="N713" t="b">
        <v>0</v>
      </c>
      <c r="O713" s="13">
        <f t="shared" si="34"/>
        <v>0.33790999999999999</v>
      </c>
      <c r="P713" t="s">
        <v>8273</v>
      </c>
      <c r="Q713" t="s">
        <v>8275</v>
      </c>
      <c r="R713" t="str">
        <f t="shared" si="35"/>
        <v>November</v>
      </c>
    </row>
    <row r="714" spans="1:18" ht="45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s="11">
        <f t="shared" si="33"/>
        <v>42384.680925925924</v>
      </c>
      <c r="L714" t="b">
        <v>0</v>
      </c>
      <c r="M714">
        <v>4</v>
      </c>
      <c r="N714" t="b">
        <v>0</v>
      </c>
      <c r="O714" s="13">
        <f t="shared" si="34"/>
        <v>2.1649484536082476E-3</v>
      </c>
      <c r="P714" t="s">
        <v>8273</v>
      </c>
      <c r="Q714" t="s">
        <v>8275</v>
      </c>
      <c r="R714" t="str">
        <f t="shared" si="35"/>
        <v>January</v>
      </c>
    </row>
    <row r="715" spans="1:18" ht="45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s="11">
        <f t="shared" si="33"/>
        <v>42496.529305555552</v>
      </c>
      <c r="L715" t="b">
        <v>0</v>
      </c>
      <c r="M715">
        <v>1</v>
      </c>
      <c r="N715" t="b">
        <v>0</v>
      </c>
      <c r="O715" s="13">
        <f t="shared" si="34"/>
        <v>7.9600000000000001E-3</v>
      </c>
      <c r="P715" t="s">
        <v>8273</v>
      </c>
      <c r="Q715" t="s">
        <v>8275</v>
      </c>
      <c r="R715" t="str">
        <f t="shared" si="35"/>
        <v>May</v>
      </c>
    </row>
    <row r="716" spans="1:18" ht="45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s="11">
        <f t="shared" si="33"/>
        <v>42734.787986111114</v>
      </c>
      <c r="L716" t="b">
        <v>0</v>
      </c>
      <c r="M716">
        <v>28</v>
      </c>
      <c r="N716" t="b">
        <v>0</v>
      </c>
      <c r="O716" s="13">
        <f t="shared" si="34"/>
        <v>0.14993333333333334</v>
      </c>
      <c r="P716" t="s">
        <v>8273</v>
      </c>
      <c r="Q716" t="s">
        <v>8275</v>
      </c>
      <c r="R716" t="str">
        <f t="shared" si="35"/>
        <v>December</v>
      </c>
    </row>
    <row r="717" spans="1:18" ht="45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s="11">
        <f t="shared" si="33"/>
        <v>42273.090740740736</v>
      </c>
      <c r="L717" t="b">
        <v>0</v>
      </c>
      <c r="M717">
        <v>12</v>
      </c>
      <c r="N717" t="b">
        <v>0</v>
      </c>
      <c r="O717" s="13">
        <f t="shared" si="34"/>
        <v>5.0509090909090906E-2</v>
      </c>
      <c r="P717" t="s">
        <v>8273</v>
      </c>
      <c r="Q717" t="s">
        <v>8275</v>
      </c>
      <c r="R717" t="str">
        <f t="shared" si="35"/>
        <v>September</v>
      </c>
    </row>
    <row r="718" spans="1:18" ht="45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s="11">
        <f t="shared" si="33"/>
        <v>41940.658645833333</v>
      </c>
      <c r="L718" t="b">
        <v>0</v>
      </c>
      <c r="M718">
        <v>16</v>
      </c>
      <c r="N718" t="b">
        <v>0</v>
      </c>
      <c r="O718" s="13">
        <f t="shared" si="34"/>
        <v>0.10214285714285715</v>
      </c>
      <c r="P718" t="s">
        <v>8273</v>
      </c>
      <c r="Q718" t="s">
        <v>8275</v>
      </c>
      <c r="R718" t="str">
        <f t="shared" si="35"/>
        <v>October</v>
      </c>
    </row>
    <row r="719" spans="1:18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s="11">
        <f t="shared" si="33"/>
        <v>41857.854189814811</v>
      </c>
      <c r="L719" t="b">
        <v>0</v>
      </c>
      <c r="M719">
        <v>4</v>
      </c>
      <c r="N719" t="b">
        <v>0</v>
      </c>
      <c r="O719" s="13">
        <f t="shared" si="34"/>
        <v>3.0500000000000002E-3</v>
      </c>
      <c r="P719" t="s">
        <v>8273</v>
      </c>
      <c r="Q719" t="s">
        <v>8275</v>
      </c>
      <c r="R719" t="str">
        <f t="shared" si="35"/>
        <v>August</v>
      </c>
    </row>
    <row r="720" spans="1:18" ht="45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s="11">
        <f t="shared" si="33"/>
        <v>42752.845451388886</v>
      </c>
      <c r="L720" t="b">
        <v>0</v>
      </c>
      <c r="M720">
        <v>4</v>
      </c>
      <c r="N720" t="b">
        <v>0</v>
      </c>
      <c r="O720" s="13">
        <f t="shared" si="34"/>
        <v>7.4999999999999997E-3</v>
      </c>
      <c r="P720" t="s">
        <v>8273</v>
      </c>
      <c r="Q720" t="s">
        <v>8275</v>
      </c>
      <c r="R720" t="str">
        <f t="shared" si="35"/>
        <v>January</v>
      </c>
    </row>
    <row r="721" spans="1:18" ht="45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s="11">
        <f t="shared" si="33"/>
        <v>42409.040231481486</v>
      </c>
      <c r="L721" t="b">
        <v>0</v>
      </c>
      <c r="M721">
        <v>10</v>
      </c>
      <c r="N721" t="b">
        <v>0</v>
      </c>
      <c r="O721" s="13">
        <f t="shared" si="34"/>
        <v>1.2933333333333333E-2</v>
      </c>
      <c r="P721" t="s">
        <v>8273</v>
      </c>
      <c r="Q721" t="s">
        <v>8275</v>
      </c>
      <c r="R721" t="str">
        <f t="shared" si="35"/>
        <v>February</v>
      </c>
    </row>
    <row r="722" spans="1:18" ht="45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s="11">
        <f t="shared" si="33"/>
        <v>40909.649201388893</v>
      </c>
      <c r="L722" t="b">
        <v>0</v>
      </c>
      <c r="M722">
        <v>41</v>
      </c>
      <c r="N722" t="b">
        <v>1</v>
      </c>
      <c r="O722" s="13">
        <f t="shared" si="34"/>
        <v>1.4394736842105262</v>
      </c>
      <c r="P722" t="s">
        <v>8276</v>
      </c>
      <c r="Q722" t="s">
        <v>8277</v>
      </c>
      <c r="R722" t="str">
        <f t="shared" si="35"/>
        <v>January</v>
      </c>
    </row>
    <row r="723" spans="1:18" ht="45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s="11">
        <f t="shared" si="33"/>
        <v>41807.571840277778</v>
      </c>
      <c r="L723" t="b">
        <v>0</v>
      </c>
      <c r="M723">
        <v>119</v>
      </c>
      <c r="N723" t="b">
        <v>1</v>
      </c>
      <c r="O723" s="13">
        <f t="shared" si="34"/>
        <v>1.2210975609756098</v>
      </c>
      <c r="P723" t="s">
        <v>8276</v>
      </c>
      <c r="Q723" t="s">
        <v>8277</v>
      </c>
      <c r="R723" t="str">
        <f t="shared" si="35"/>
        <v>June</v>
      </c>
    </row>
    <row r="724" spans="1:18" ht="45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s="11">
        <f t="shared" si="33"/>
        <v>40977.805300925924</v>
      </c>
      <c r="L724" t="b">
        <v>0</v>
      </c>
      <c r="M724">
        <v>153</v>
      </c>
      <c r="N724" t="b">
        <v>1</v>
      </c>
      <c r="O724" s="13">
        <f t="shared" si="34"/>
        <v>1.3202400000000001</v>
      </c>
      <c r="P724" t="s">
        <v>8276</v>
      </c>
      <c r="Q724" t="s">
        <v>8277</v>
      </c>
      <c r="R724" t="str">
        <f t="shared" si="35"/>
        <v>March</v>
      </c>
    </row>
    <row r="725" spans="1:18" ht="30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s="11">
        <f t="shared" si="33"/>
        <v>42184.81653935185</v>
      </c>
      <c r="L725" t="b">
        <v>0</v>
      </c>
      <c r="M725">
        <v>100</v>
      </c>
      <c r="N725" t="b">
        <v>1</v>
      </c>
      <c r="O725" s="13">
        <f t="shared" si="34"/>
        <v>1.0938000000000001</v>
      </c>
      <c r="P725" t="s">
        <v>8276</v>
      </c>
      <c r="Q725" t="s">
        <v>8277</v>
      </c>
      <c r="R725" t="str">
        <f t="shared" si="35"/>
        <v>June</v>
      </c>
    </row>
    <row r="726" spans="1:18" ht="45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s="11">
        <f t="shared" si="33"/>
        <v>40694.638460648144</v>
      </c>
      <c r="L726" t="b">
        <v>0</v>
      </c>
      <c r="M726">
        <v>143</v>
      </c>
      <c r="N726" t="b">
        <v>1</v>
      </c>
      <c r="O726" s="13">
        <f t="shared" si="34"/>
        <v>1.0547157142857144</v>
      </c>
      <c r="P726" t="s">
        <v>8276</v>
      </c>
      <c r="Q726" t="s">
        <v>8277</v>
      </c>
      <c r="R726" t="str">
        <f t="shared" si="35"/>
        <v>May</v>
      </c>
    </row>
    <row r="727" spans="1:18" ht="45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s="11">
        <f t="shared" si="33"/>
        <v>42321.626296296294</v>
      </c>
      <c r="L727" t="b">
        <v>0</v>
      </c>
      <c r="M727">
        <v>140</v>
      </c>
      <c r="N727" t="b">
        <v>1</v>
      </c>
      <c r="O727" s="13">
        <f t="shared" si="34"/>
        <v>1.0035000000000001</v>
      </c>
      <c r="P727" t="s">
        <v>8276</v>
      </c>
      <c r="Q727" t="s">
        <v>8277</v>
      </c>
      <c r="R727" t="str">
        <f t="shared" si="35"/>
        <v>November</v>
      </c>
    </row>
    <row r="728" spans="1:18" ht="45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s="11">
        <f t="shared" si="33"/>
        <v>41346.042673611111</v>
      </c>
      <c r="L728" t="b">
        <v>0</v>
      </c>
      <c r="M728">
        <v>35</v>
      </c>
      <c r="N728" t="b">
        <v>1</v>
      </c>
      <c r="O728" s="13">
        <f t="shared" si="34"/>
        <v>1.014</v>
      </c>
      <c r="P728" t="s">
        <v>8276</v>
      </c>
      <c r="Q728" t="s">
        <v>8277</v>
      </c>
      <c r="R728" t="str">
        <f t="shared" si="35"/>
        <v>March</v>
      </c>
    </row>
    <row r="729" spans="1:18" ht="45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s="11">
        <f t="shared" si="33"/>
        <v>41247.020243055558</v>
      </c>
      <c r="L729" t="b">
        <v>0</v>
      </c>
      <c r="M729">
        <v>149</v>
      </c>
      <c r="N729" t="b">
        <v>1</v>
      </c>
      <c r="O729" s="13">
        <f t="shared" si="34"/>
        <v>1.5551428571428572</v>
      </c>
      <c r="P729" t="s">
        <v>8276</v>
      </c>
      <c r="Q729" t="s">
        <v>8277</v>
      </c>
      <c r="R729" t="str">
        <f t="shared" si="35"/>
        <v>December</v>
      </c>
    </row>
    <row r="730" spans="1:18" ht="30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s="11">
        <f t="shared" si="33"/>
        <v>40731.837465277778</v>
      </c>
      <c r="L730" t="b">
        <v>0</v>
      </c>
      <c r="M730">
        <v>130</v>
      </c>
      <c r="N730" t="b">
        <v>1</v>
      </c>
      <c r="O730" s="13">
        <f t="shared" si="34"/>
        <v>1.05566</v>
      </c>
      <c r="P730" t="s">
        <v>8276</v>
      </c>
      <c r="Q730" t="s">
        <v>8277</v>
      </c>
      <c r="R730" t="str">
        <f t="shared" si="35"/>
        <v>July</v>
      </c>
    </row>
    <row r="731" spans="1:18" ht="45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s="11">
        <f t="shared" si="33"/>
        <v>41111.185891203706</v>
      </c>
      <c r="L731" t="b">
        <v>0</v>
      </c>
      <c r="M731">
        <v>120</v>
      </c>
      <c r="N731" t="b">
        <v>1</v>
      </c>
      <c r="O731" s="13">
        <f t="shared" si="34"/>
        <v>1.3065</v>
      </c>
      <c r="P731" t="s">
        <v>8276</v>
      </c>
      <c r="Q731" t="s">
        <v>8277</v>
      </c>
      <c r="R731" t="str">
        <f t="shared" si="35"/>
        <v>July</v>
      </c>
    </row>
    <row r="732" spans="1:18" ht="30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s="11">
        <f t="shared" si="33"/>
        <v>40854.745266203703</v>
      </c>
      <c r="L732" t="b">
        <v>0</v>
      </c>
      <c r="M732">
        <v>265</v>
      </c>
      <c r="N732" t="b">
        <v>1</v>
      </c>
      <c r="O732" s="13">
        <f t="shared" si="34"/>
        <v>1.3219000000000001</v>
      </c>
      <c r="P732" t="s">
        <v>8276</v>
      </c>
      <c r="Q732" t="s">
        <v>8277</v>
      </c>
      <c r="R732" t="str">
        <f t="shared" si="35"/>
        <v>November</v>
      </c>
    </row>
    <row r="733" spans="1:18" ht="45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s="11">
        <f t="shared" si="33"/>
        <v>40879.795682870368</v>
      </c>
      <c r="L733" t="b">
        <v>0</v>
      </c>
      <c r="M733">
        <v>71</v>
      </c>
      <c r="N733" t="b">
        <v>1</v>
      </c>
      <c r="O733" s="13">
        <f t="shared" si="34"/>
        <v>1.26</v>
      </c>
      <c r="P733" t="s">
        <v>8276</v>
      </c>
      <c r="Q733" t="s">
        <v>8277</v>
      </c>
      <c r="R733" t="str">
        <f t="shared" si="35"/>
        <v>December</v>
      </c>
    </row>
    <row r="734" spans="1:18" ht="45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s="11">
        <f t="shared" si="33"/>
        <v>41486.424317129626</v>
      </c>
      <c r="L734" t="b">
        <v>0</v>
      </c>
      <c r="M734">
        <v>13</v>
      </c>
      <c r="N734" t="b">
        <v>1</v>
      </c>
      <c r="O734" s="13">
        <f t="shared" si="34"/>
        <v>1.6</v>
      </c>
      <c r="P734" t="s">
        <v>8276</v>
      </c>
      <c r="Q734" t="s">
        <v>8277</v>
      </c>
      <c r="R734" t="str">
        <f t="shared" si="35"/>
        <v>July</v>
      </c>
    </row>
    <row r="735" spans="1:18" ht="45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s="11">
        <f t="shared" si="33"/>
        <v>41598.420046296298</v>
      </c>
      <c r="L735" t="b">
        <v>0</v>
      </c>
      <c r="M735">
        <v>169</v>
      </c>
      <c r="N735" t="b">
        <v>1</v>
      </c>
      <c r="O735" s="13">
        <f t="shared" si="34"/>
        <v>1.2048000000000001</v>
      </c>
      <c r="P735" t="s">
        <v>8276</v>
      </c>
      <c r="Q735" t="s">
        <v>8277</v>
      </c>
      <c r="R735" t="str">
        <f t="shared" si="35"/>
        <v>November</v>
      </c>
    </row>
    <row r="736" spans="1:18" ht="30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s="11">
        <f t="shared" si="33"/>
        <v>42102.164583333331</v>
      </c>
      <c r="L736" t="b">
        <v>0</v>
      </c>
      <c r="M736">
        <v>57</v>
      </c>
      <c r="N736" t="b">
        <v>1</v>
      </c>
      <c r="O736" s="13">
        <f t="shared" si="34"/>
        <v>1.2552941176470589</v>
      </c>
      <c r="P736" t="s">
        <v>8276</v>
      </c>
      <c r="Q736" t="s">
        <v>8277</v>
      </c>
      <c r="R736" t="str">
        <f t="shared" si="35"/>
        <v>April</v>
      </c>
    </row>
    <row r="737" spans="1:18" ht="45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s="11">
        <f t="shared" si="33"/>
        <v>41946.029467592591</v>
      </c>
      <c r="L737" t="b">
        <v>0</v>
      </c>
      <c r="M737">
        <v>229</v>
      </c>
      <c r="N737" t="b">
        <v>1</v>
      </c>
      <c r="O737" s="13">
        <f t="shared" si="34"/>
        <v>1.1440638297872341</v>
      </c>
      <c r="P737" t="s">
        <v>8276</v>
      </c>
      <c r="Q737" t="s">
        <v>8277</v>
      </c>
      <c r="R737" t="str">
        <f t="shared" si="35"/>
        <v>November</v>
      </c>
    </row>
    <row r="738" spans="1:18" ht="45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s="11">
        <f t="shared" si="33"/>
        <v>41579.734259259261</v>
      </c>
      <c r="L738" t="b">
        <v>0</v>
      </c>
      <c r="M738">
        <v>108</v>
      </c>
      <c r="N738" t="b">
        <v>1</v>
      </c>
      <c r="O738" s="13">
        <f t="shared" si="34"/>
        <v>3.151388888888889</v>
      </c>
      <c r="P738" t="s">
        <v>8276</v>
      </c>
      <c r="Q738" t="s">
        <v>8277</v>
      </c>
      <c r="R738" t="str">
        <f t="shared" si="35"/>
        <v>November</v>
      </c>
    </row>
    <row r="739" spans="1:18" ht="45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s="11">
        <f t="shared" si="33"/>
        <v>41667.275312500002</v>
      </c>
      <c r="L739" t="b">
        <v>0</v>
      </c>
      <c r="M739">
        <v>108</v>
      </c>
      <c r="N739" t="b">
        <v>1</v>
      </c>
      <c r="O739" s="13">
        <f t="shared" si="34"/>
        <v>1.224</v>
      </c>
      <c r="P739" t="s">
        <v>8276</v>
      </c>
      <c r="Q739" t="s">
        <v>8277</v>
      </c>
      <c r="R739" t="str">
        <f t="shared" si="35"/>
        <v>January</v>
      </c>
    </row>
    <row r="740" spans="1:18" ht="30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s="11">
        <f t="shared" si="33"/>
        <v>41943.604097222225</v>
      </c>
      <c r="L740" t="b">
        <v>0</v>
      </c>
      <c r="M740">
        <v>41</v>
      </c>
      <c r="N740" t="b">
        <v>1</v>
      </c>
      <c r="O740" s="13">
        <f t="shared" si="34"/>
        <v>1.0673333333333332</v>
      </c>
      <c r="P740" t="s">
        <v>8276</v>
      </c>
      <c r="Q740" t="s">
        <v>8277</v>
      </c>
      <c r="R740" t="str">
        <f t="shared" si="35"/>
        <v>October</v>
      </c>
    </row>
    <row r="741" spans="1:18" ht="45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s="11">
        <f t="shared" si="33"/>
        <v>41829.502650462964</v>
      </c>
      <c r="L741" t="b">
        <v>0</v>
      </c>
      <c r="M741">
        <v>139</v>
      </c>
      <c r="N741" t="b">
        <v>1</v>
      </c>
      <c r="O741" s="13">
        <f t="shared" si="34"/>
        <v>1.5833333333333333</v>
      </c>
      <c r="P741" t="s">
        <v>8276</v>
      </c>
      <c r="Q741" t="s">
        <v>8277</v>
      </c>
      <c r="R741" t="str">
        <f t="shared" si="35"/>
        <v>July</v>
      </c>
    </row>
    <row r="742" spans="1:18" ht="45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s="11">
        <f t="shared" si="33"/>
        <v>42162.146782407406</v>
      </c>
      <c r="L742" t="b">
        <v>0</v>
      </c>
      <c r="M742">
        <v>19</v>
      </c>
      <c r="N742" t="b">
        <v>1</v>
      </c>
      <c r="O742" s="13">
        <f t="shared" si="34"/>
        <v>1.0740000000000001</v>
      </c>
      <c r="P742" t="s">
        <v>8276</v>
      </c>
      <c r="Q742" t="s">
        <v>8277</v>
      </c>
      <c r="R742" t="str">
        <f t="shared" si="35"/>
        <v>June</v>
      </c>
    </row>
    <row r="743" spans="1:18" ht="30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s="11">
        <f t="shared" si="33"/>
        <v>41401.648217592592</v>
      </c>
      <c r="L743" t="b">
        <v>0</v>
      </c>
      <c r="M743">
        <v>94</v>
      </c>
      <c r="N743" t="b">
        <v>1</v>
      </c>
      <c r="O743" s="13">
        <f t="shared" si="34"/>
        <v>1.0226</v>
      </c>
      <c r="P743" t="s">
        <v>8276</v>
      </c>
      <c r="Q743" t="s">
        <v>8277</v>
      </c>
      <c r="R743" t="str">
        <f t="shared" si="35"/>
        <v>May</v>
      </c>
    </row>
    <row r="744" spans="1:18" ht="45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s="11">
        <f t="shared" si="33"/>
        <v>41689.917962962965</v>
      </c>
      <c r="L744" t="b">
        <v>0</v>
      </c>
      <c r="M744">
        <v>23</v>
      </c>
      <c r="N744" t="b">
        <v>1</v>
      </c>
      <c r="O744" s="13">
        <f t="shared" si="34"/>
        <v>1.1071428571428572</v>
      </c>
      <c r="P744" t="s">
        <v>8276</v>
      </c>
      <c r="Q744" t="s">
        <v>8277</v>
      </c>
      <c r="R744" t="str">
        <f t="shared" si="35"/>
        <v>February</v>
      </c>
    </row>
    <row r="745" spans="1:18" ht="45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s="11">
        <f t="shared" si="33"/>
        <v>40990.709317129629</v>
      </c>
      <c r="L745" t="b">
        <v>0</v>
      </c>
      <c r="M745">
        <v>15</v>
      </c>
      <c r="N745" t="b">
        <v>1</v>
      </c>
      <c r="O745" s="13">
        <f t="shared" si="34"/>
        <v>1.48</v>
      </c>
      <c r="P745" t="s">
        <v>8276</v>
      </c>
      <c r="Q745" t="s">
        <v>8277</v>
      </c>
      <c r="R745" t="str">
        <f t="shared" si="35"/>
        <v>March</v>
      </c>
    </row>
    <row r="746" spans="1:18" ht="30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s="11">
        <f t="shared" si="33"/>
        <v>41226.95721064815</v>
      </c>
      <c r="L746" t="b">
        <v>0</v>
      </c>
      <c r="M746">
        <v>62</v>
      </c>
      <c r="N746" t="b">
        <v>1</v>
      </c>
      <c r="O746" s="13">
        <f t="shared" si="34"/>
        <v>1.0232000000000001</v>
      </c>
      <c r="P746" t="s">
        <v>8276</v>
      </c>
      <c r="Q746" t="s">
        <v>8277</v>
      </c>
      <c r="R746" t="str">
        <f t="shared" si="35"/>
        <v>November</v>
      </c>
    </row>
    <row r="747" spans="1:18" ht="45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s="11">
        <f t="shared" si="33"/>
        <v>41367.572280092594</v>
      </c>
      <c r="L747" t="b">
        <v>0</v>
      </c>
      <c r="M747">
        <v>74</v>
      </c>
      <c r="N747" t="b">
        <v>1</v>
      </c>
      <c r="O747" s="13">
        <f t="shared" si="34"/>
        <v>1.7909909909909909</v>
      </c>
      <c r="P747" t="s">
        <v>8276</v>
      </c>
      <c r="Q747" t="s">
        <v>8277</v>
      </c>
      <c r="R747" t="str">
        <f t="shared" si="35"/>
        <v>April</v>
      </c>
    </row>
    <row r="748" spans="1:18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s="11">
        <f t="shared" si="33"/>
        <v>41157.042928240742</v>
      </c>
      <c r="L748" t="b">
        <v>0</v>
      </c>
      <c r="M748">
        <v>97</v>
      </c>
      <c r="N748" t="b">
        <v>1</v>
      </c>
      <c r="O748" s="13">
        <f t="shared" si="34"/>
        <v>1.1108135252761968</v>
      </c>
      <c r="P748" t="s">
        <v>8276</v>
      </c>
      <c r="Q748" t="s">
        <v>8277</v>
      </c>
      <c r="R748" t="str">
        <f t="shared" si="35"/>
        <v>September</v>
      </c>
    </row>
    <row r="749" spans="1:18" ht="45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s="11">
        <f t="shared" si="33"/>
        <v>41988.548831018517</v>
      </c>
      <c r="L749" t="b">
        <v>0</v>
      </c>
      <c r="M749">
        <v>55</v>
      </c>
      <c r="N749" t="b">
        <v>1</v>
      </c>
      <c r="O749" s="13">
        <f t="shared" si="34"/>
        <v>1.0004285714285714</v>
      </c>
      <c r="P749" t="s">
        <v>8276</v>
      </c>
      <c r="Q749" t="s">
        <v>8277</v>
      </c>
      <c r="R749" t="str">
        <f t="shared" si="35"/>
        <v>December</v>
      </c>
    </row>
    <row r="750" spans="1:18" ht="45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s="11">
        <f t="shared" si="33"/>
        <v>41831.846828703703</v>
      </c>
      <c r="L750" t="b">
        <v>0</v>
      </c>
      <c r="M750">
        <v>44</v>
      </c>
      <c r="N750" t="b">
        <v>1</v>
      </c>
      <c r="O750" s="13">
        <f t="shared" si="34"/>
        <v>1.0024999999999999</v>
      </c>
      <c r="P750" t="s">
        <v>8276</v>
      </c>
      <c r="Q750" t="s">
        <v>8277</v>
      </c>
      <c r="R750" t="str">
        <f t="shared" si="35"/>
        <v>July</v>
      </c>
    </row>
    <row r="751" spans="1:18" ht="45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s="11">
        <f t="shared" si="33"/>
        <v>42733.94131944445</v>
      </c>
      <c r="L751" t="b">
        <v>0</v>
      </c>
      <c r="M751">
        <v>110</v>
      </c>
      <c r="N751" t="b">
        <v>1</v>
      </c>
      <c r="O751" s="13">
        <f t="shared" si="34"/>
        <v>1.0556000000000001</v>
      </c>
      <c r="P751" t="s">
        <v>8276</v>
      </c>
      <c r="Q751" t="s">
        <v>8277</v>
      </c>
      <c r="R751" t="str">
        <f t="shared" si="35"/>
        <v>December</v>
      </c>
    </row>
    <row r="752" spans="1:18" ht="45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s="11">
        <f t="shared" si="33"/>
        <v>41299.878148148149</v>
      </c>
      <c r="L752" t="b">
        <v>0</v>
      </c>
      <c r="M752">
        <v>59</v>
      </c>
      <c r="N752" t="b">
        <v>1</v>
      </c>
      <c r="O752" s="13">
        <f t="shared" si="34"/>
        <v>1.0258775877587758</v>
      </c>
      <c r="P752" t="s">
        <v>8276</v>
      </c>
      <c r="Q752" t="s">
        <v>8277</v>
      </c>
      <c r="R752" t="str">
        <f t="shared" si="35"/>
        <v>January</v>
      </c>
    </row>
    <row r="753" spans="1:18" ht="45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s="11">
        <f t="shared" si="33"/>
        <v>40713.630497685182</v>
      </c>
      <c r="L753" t="b">
        <v>0</v>
      </c>
      <c r="M753">
        <v>62</v>
      </c>
      <c r="N753" t="b">
        <v>1</v>
      </c>
      <c r="O753" s="13">
        <f t="shared" si="34"/>
        <v>1.1850000000000001</v>
      </c>
      <c r="P753" t="s">
        <v>8276</v>
      </c>
      <c r="Q753" t="s">
        <v>8277</v>
      </c>
      <c r="R753" t="str">
        <f t="shared" si="35"/>
        <v>June</v>
      </c>
    </row>
    <row r="754" spans="1:18" ht="45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s="11">
        <f t="shared" si="33"/>
        <v>42639.421493055561</v>
      </c>
      <c r="L754" t="b">
        <v>0</v>
      </c>
      <c r="M754">
        <v>105</v>
      </c>
      <c r="N754" t="b">
        <v>1</v>
      </c>
      <c r="O754" s="13">
        <f t="shared" si="34"/>
        <v>1.117</v>
      </c>
      <c r="P754" t="s">
        <v>8276</v>
      </c>
      <c r="Q754" t="s">
        <v>8277</v>
      </c>
      <c r="R754" t="str">
        <f t="shared" si="35"/>
        <v>September</v>
      </c>
    </row>
    <row r="755" spans="1:18" ht="45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s="11">
        <f t="shared" si="33"/>
        <v>42019.590173611112</v>
      </c>
      <c r="L755" t="b">
        <v>0</v>
      </c>
      <c r="M755">
        <v>26</v>
      </c>
      <c r="N755" t="b">
        <v>1</v>
      </c>
      <c r="O755" s="13">
        <f t="shared" si="34"/>
        <v>1.28</v>
      </c>
      <c r="P755" t="s">
        <v>8276</v>
      </c>
      <c r="Q755" t="s">
        <v>8277</v>
      </c>
      <c r="R755" t="str">
        <f t="shared" si="35"/>
        <v>January</v>
      </c>
    </row>
    <row r="756" spans="1:18" ht="45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s="11">
        <f t="shared" si="33"/>
        <v>41249.749085648145</v>
      </c>
      <c r="L756" t="b">
        <v>0</v>
      </c>
      <c r="M756">
        <v>49</v>
      </c>
      <c r="N756" t="b">
        <v>1</v>
      </c>
      <c r="O756" s="13">
        <f t="shared" si="34"/>
        <v>1.0375000000000001</v>
      </c>
      <c r="P756" t="s">
        <v>8276</v>
      </c>
      <c r="Q756" t="s">
        <v>8277</v>
      </c>
      <c r="R756" t="str">
        <f t="shared" si="35"/>
        <v>December</v>
      </c>
    </row>
    <row r="757" spans="1:18" ht="45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s="11">
        <f t="shared" si="33"/>
        <v>41383.605057870373</v>
      </c>
      <c r="L757" t="b">
        <v>0</v>
      </c>
      <c r="M757">
        <v>68</v>
      </c>
      <c r="N757" t="b">
        <v>1</v>
      </c>
      <c r="O757" s="13">
        <f t="shared" si="34"/>
        <v>1.0190760000000001</v>
      </c>
      <c r="P757" t="s">
        <v>8276</v>
      </c>
      <c r="Q757" t="s">
        <v>8277</v>
      </c>
      <c r="R757" t="str">
        <f t="shared" si="35"/>
        <v>April</v>
      </c>
    </row>
    <row r="758" spans="1:18" ht="45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s="11">
        <f t="shared" si="33"/>
        <v>40590.766886574071</v>
      </c>
      <c r="L758" t="b">
        <v>0</v>
      </c>
      <c r="M758">
        <v>22</v>
      </c>
      <c r="N758" t="b">
        <v>1</v>
      </c>
      <c r="O758" s="13">
        <f t="shared" si="34"/>
        <v>1.177142857142857</v>
      </c>
      <c r="P758" t="s">
        <v>8276</v>
      </c>
      <c r="Q758" t="s">
        <v>8277</v>
      </c>
      <c r="R758" t="str">
        <f t="shared" si="35"/>
        <v>February</v>
      </c>
    </row>
    <row r="759" spans="1:18" ht="45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s="11">
        <f t="shared" si="33"/>
        <v>41235.054560185185</v>
      </c>
      <c r="L759" t="b">
        <v>0</v>
      </c>
      <c r="M759">
        <v>18</v>
      </c>
      <c r="N759" t="b">
        <v>1</v>
      </c>
      <c r="O759" s="13">
        <f t="shared" si="34"/>
        <v>2.38</v>
      </c>
      <c r="P759" t="s">
        <v>8276</v>
      </c>
      <c r="Q759" t="s">
        <v>8277</v>
      </c>
      <c r="R759" t="str">
        <f t="shared" si="35"/>
        <v>November</v>
      </c>
    </row>
    <row r="760" spans="1:18" ht="30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s="11">
        <f t="shared" si="33"/>
        <v>40429.836435185185</v>
      </c>
      <c r="L760" t="b">
        <v>0</v>
      </c>
      <c r="M760">
        <v>19</v>
      </c>
      <c r="N760" t="b">
        <v>1</v>
      </c>
      <c r="O760" s="13">
        <f t="shared" si="34"/>
        <v>1.02</v>
      </c>
      <c r="P760" t="s">
        <v>8276</v>
      </c>
      <c r="Q760" t="s">
        <v>8277</v>
      </c>
      <c r="R760" t="str">
        <f t="shared" si="35"/>
        <v>September</v>
      </c>
    </row>
    <row r="761" spans="1:18" ht="45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s="11">
        <f t="shared" si="33"/>
        <v>41789.330312500002</v>
      </c>
      <c r="L761" t="b">
        <v>0</v>
      </c>
      <c r="M761">
        <v>99</v>
      </c>
      <c r="N761" t="b">
        <v>1</v>
      </c>
      <c r="O761" s="13">
        <f t="shared" si="34"/>
        <v>1.0192000000000001</v>
      </c>
      <c r="P761" t="s">
        <v>8276</v>
      </c>
      <c r="Q761" t="s">
        <v>8277</v>
      </c>
      <c r="R761" t="str">
        <f t="shared" si="35"/>
        <v>May</v>
      </c>
    </row>
    <row r="762" spans="1:18" ht="45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s="11">
        <f t="shared" si="33"/>
        <v>42670.764039351852</v>
      </c>
      <c r="L762" t="b">
        <v>0</v>
      </c>
      <c r="M762">
        <v>0</v>
      </c>
      <c r="N762" t="b">
        <v>0</v>
      </c>
      <c r="O762" s="13">
        <f t="shared" si="34"/>
        <v>0</v>
      </c>
      <c r="P762" t="s">
        <v>8276</v>
      </c>
      <c r="Q762" t="s">
        <v>8278</v>
      </c>
      <c r="R762" t="str">
        <f t="shared" si="35"/>
        <v>October</v>
      </c>
    </row>
    <row r="763" spans="1:18" ht="45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s="11">
        <f t="shared" si="33"/>
        <v>41642.751458333332</v>
      </c>
      <c r="L763" t="b">
        <v>0</v>
      </c>
      <c r="M763">
        <v>6</v>
      </c>
      <c r="N763" t="b">
        <v>0</v>
      </c>
      <c r="O763" s="13">
        <f t="shared" si="34"/>
        <v>4.7E-2</v>
      </c>
      <c r="P763" t="s">
        <v>8276</v>
      </c>
      <c r="Q763" t="s">
        <v>8278</v>
      </c>
      <c r="R763" t="str">
        <f t="shared" si="35"/>
        <v>January</v>
      </c>
    </row>
    <row r="764" spans="1:18" ht="45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s="11">
        <f t="shared" si="33"/>
        <v>42690.858449074076</v>
      </c>
      <c r="L764" t="b">
        <v>0</v>
      </c>
      <c r="M764">
        <v>0</v>
      </c>
      <c r="N764" t="b">
        <v>0</v>
      </c>
      <c r="O764" s="13">
        <f t="shared" si="34"/>
        <v>0</v>
      </c>
      <c r="P764" t="s">
        <v>8276</v>
      </c>
      <c r="Q764" t="s">
        <v>8278</v>
      </c>
      <c r="R764" t="str">
        <f t="shared" si="35"/>
        <v>November</v>
      </c>
    </row>
    <row r="765" spans="1:18" ht="45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s="11">
        <f t="shared" si="33"/>
        <v>41471.446851851855</v>
      </c>
      <c r="L765" t="b">
        <v>0</v>
      </c>
      <c r="M765">
        <v>1</v>
      </c>
      <c r="N765" t="b">
        <v>0</v>
      </c>
      <c r="O765" s="13">
        <f t="shared" si="34"/>
        <v>1.1655011655011655E-3</v>
      </c>
      <c r="P765" t="s">
        <v>8276</v>
      </c>
      <c r="Q765" t="s">
        <v>8278</v>
      </c>
      <c r="R765" t="str">
        <f t="shared" si="35"/>
        <v>July</v>
      </c>
    </row>
    <row r="766" spans="1:18" ht="45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s="11">
        <f t="shared" si="33"/>
        <v>42227.173159722224</v>
      </c>
      <c r="L766" t="b">
        <v>0</v>
      </c>
      <c r="M766">
        <v>0</v>
      </c>
      <c r="N766" t="b">
        <v>0</v>
      </c>
      <c r="O766" s="13">
        <f t="shared" si="34"/>
        <v>0</v>
      </c>
      <c r="P766" t="s">
        <v>8276</v>
      </c>
      <c r="Q766" t="s">
        <v>8278</v>
      </c>
      <c r="R766" t="str">
        <f t="shared" si="35"/>
        <v>August</v>
      </c>
    </row>
    <row r="767" spans="1:18" ht="45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s="11">
        <f t="shared" si="33"/>
        <v>41901.542638888888</v>
      </c>
      <c r="L767" t="b">
        <v>0</v>
      </c>
      <c r="M767">
        <v>44</v>
      </c>
      <c r="N767" t="b">
        <v>0</v>
      </c>
      <c r="O767" s="13">
        <f t="shared" si="34"/>
        <v>0.36014285714285715</v>
      </c>
      <c r="P767" t="s">
        <v>8276</v>
      </c>
      <c r="Q767" t="s">
        <v>8278</v>
      </c>
      <c r="R767" t="str">
        <f t="shared" si="35"/>
        <v>September</v>
      </c>
    </row>
    <row r="768" spans="1:18" ht="45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s="11">
        <f t="shared" si="33"/>
        <v>42021.783368055556</v>
      </c>
      <c r="L768" t="b">
        <v>0</v>
      </c>
      <c r="M768">
        <v>0</v>
      </c>
      <c r="N768" t="b">
        <v>0</v>
      </c>
      <c r="O768" s="13">
        <f t="shared" si="34"/>
        <v>0</v>
      </c>
      <c r="P768" t="s">
        <v>8276</v>
      </c>
      <c r="Q768" t="s">
        <v>8278</v>
      </c>
      <c r="R768" t="str">
        <f t="shared" si="35"/>
        <v>January</v>
      </c>
    </row>
    <row r="769" spans="1:18" ht="60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s="11">
        <f t="shared" si="33"/>
        <v>42115.143634259264</v>
      </c>
      <c r="L769" t="b">
        <v>0</v>
      </c>
      <c r="M769">
        <v>3</v>
      </c>
      <c r="N769" t="b">
        <v>0</v>
      </c>
      <c r="O769" s="13">
        <f t="shared" si="34"/>
        <v>3.5400000000000001E-2</v>
      </c>
      <c r="P769" t="s">
        <v>8276</v>
      </c>
      <c r="Q769" t="s">
        <v>8278</v>
      </c>
      <c r="R769" t="str">
        <f t="shared" si="35"/>
        <v>April</v>
      </c>
    </row>
    <row r="770" spans="1:18" ht="45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s="11">
        <f t="shared" si="33"/>
        <v>41594.207060185188</v>
      </c>
      <c r="L770" t="b">
        <v>0</v>
      </c>
      <c r="M770">
        <v>0</v>
      </c>
      <c r="N770" t="b">
        <v>0</v>
      </c>
      <c r="O770" s="13">
        <f t="shared" si="34"/>
        <v>0</v>
      </c>
      <c r="P770" t="s">
        <v>8276</v>
      </c>
      <c r="Q770" t="s">
        <v>8278</v>
      </c>
      <c r="R770" t="str">
        <f t="shared" si="35"/>
        <v>November</v>
      </c>
    </row>
    <row r="771" spans="1:18" ht="45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s="11">
        <f t="shared" ref="K771:K834" si="36">(J771/86400)+DATE(1970,1,1)</f>
        <v>41604.996458333335</v>
      </c>
      <c r="L771" t="b">
        <v>0</v>
      </c>
      <c r="M771">
        <v>52</v>
      </c>
      <c r="N771" t="b">
        <v>0</v>
      </c>
      <c r="O771" s="13">
        <f t="shared" ref="O771:O834" si="37">E771/D771</f>
        <v>0.41399999999999998</v>
      </c>
      <c r="P771" t="s">
        <v>8276</v>
      </c>
      <c r="Q771" t="s">
        <v>8278</v>
      </c>
      <c r="R771" t="str">
        <f t="shared" ref="R771:R834" si="38">TEXT(K771,"mmmm")</f>
        <v>November</v>
      </c>
    </row>
    <row r="772" spans="1:18" ht="45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s="11">
        <f t="shared" si="36"/>
        <v>41289.9996412037</v>
      </c>
      <c r="L772" t="b">
        <v>0</v>
      </c>
      <c r="M772">
        <v>0</v>
      </c>
      <c r="N772" t="b">
        <v>0</v>
      </c>
      <c r="O772" s="13">
        <f t="shared" si="37"/>
        <v>0</v>
      </c>
      <c r="P772" t="s">
        <v>8276</v>
      </c>
      <c r="Q772" t="s">
        <v>8278</v>
      </c>
      <c r="R772" t="str">
        <f t="shared" si="38"/>
        <v>January</v>
      </c>
    </row>
    <row r="773" spans="1:18" ht="45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s="11">
        <f t="shared" si="36"/>
        <v>42349.824097222227</v>
      </c>
      <c r="L773" t="b">
        <v>0</v>
      </c>
      <c r="M773">
        <v>1</v>
      </c>
      <c r="N773" t="b">
        <v>0</v>
      </c>
      <c r="O773" s="13">
        <f t="shared" si="37"/>
        <v>2.631578947368421E-4</v>
      </c>
      <c r="P773" t="s">
        <v>8276</v>
      </c>
      <c r="Q773" t="s">
        <v>8278</v>
      </c>
      <c r="R773" t="str">
        <f t="shared" si="38"/>
        <v>December</v>
      </c>
    </row>
    <row r="774" spans="1:18" ht="60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s="11">
        <f t="shared" si="36"/>
        <v>40068.056932870371</v>
      </c>
      <c r="L774" t="b">
        <v>0</v>
      </c>
      <c r="M774">
        <v>1</v>
      </c>
      <c r="N774" t="b">
        <v>0</v>
      </c>
      <c r="O774" s="13">
        <f t="shared" si="37"/>
        <v>3.3333333333333333E-2</v>
      </c>
      <c r="P774" t="s">
        <v>8276</v>
      </c>
      <c r="Q774" t="s">
        <v>8278</v>
      </c>
      <c r="R774" t="str">
        <f t="shared" si="38"/>
        <v>September</v>
      </c>
    </row>
    <row r="775" spans="1:18" ht="45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s="11">
        <f t="shared" si="36"/>
        <v>42100.735937500001</v>
      </c>
      <c r="L775" t="b">
        <v>0</v>
      </c>
      <c r="M775">
        <v>2</v>
      </c>
      <c r="N775" t="b">
        <v>0</v>
      </c>
      <c r="O775" s="13">
        <f t="shared" si="37"/>
        <v>8.5129023676509714E-3</v>
      </c>
      <c r="P775" t="s">
        <v>8276</v>
      </c>
      <c r="Q775" t="s">
        <v>8278</v>
      </c>
      <c r="R775" t="str">
        <f t="shared" si="38"/>
        <v>April</v>
      </c>
    </row>
    <row r="776" spans="1:18" ht="45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s="11">
        <f t="shared" si="36"/>
        <v>41663.780300925922</v>
      </c>
      <c r="L776" t="b">
        <v>0</v>
      </c>
      <c r="M776">
        <v>9</v>
      </c>
      <c r="N776" t="b">
        <v>0</v>
      </c>
      <c r="O776" s="13">
        <f t="shared" si="37"/>
        <v>0.70199999999999996</v>
      </c>
      <c r="P776" t="s">
        <v>8276</v>
      </c>
      <c r="Q776" t="s">
        <v>8278</v>
      </c>
      <c r="R776" t="str">
        <f t="shared" si="38"/>
        <v>January</v>
      </c>
    </row>
    <row r="777" spans="1:18" ht="45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s="11">
        <f t="shared" si="36"/>
        <v>40863.060127314813</v>
      </c>
      <c r="L777" t="b">
        <v>0</v>
      </c>
      <c r="M777">
        <v>5</v>
      </c>
      <c r="N777" t="b">
        <v>0</v>
      </c>
      <c r="O777" s="13">
        <f t="shared" si="37"/>
        <v>1.7000000000000001E-2</v>
      </c>
      <c r="P777" t="s">
        <v>8276</v>
      </c>
      <c r="Q777" t="s">
        <v>8278</v>
      </c>
      <c r="R777" t="str">
        <f t="shared" si="38"/>
        <v>November</v>
      </c>
    </row>
    <row r="778" spans="1:18" ht="45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s="11">
        <f t="shared" si="36"/>
        <v>42250.685706018514</v>
      </c>
      <c r="L778" t="b">
        <v>0</v>
      </c>
      <c r="M778">
        <v>57</v>
      </c>
      <c r="N778" t="b">
        <v>0</v>
      </c>
      <c r="O778" s="13">
        <f t="shared" si="37"/>
        <v>0.51400000000000001</v>
      </c>
      <c r="P778" t="s">
        <v>8276</v>
      </c>
      <c r="Q778" t="s">
        <v>8278</v>
      </c>
      <c r="R778" t="str">
        <f t="shared" si="38"/>
        <v>September</v>
      </c>
    </row>
    <row r="779" spans="1:18" ht="45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s="11">
        <f t="shared" si="36"/>
        <v>41456.981215277774</v>
      </c>
      <c r="L779" t="b">
        <v>0</v>
      </c>
      <c r="M779">
        <v>3</v>
      </c>
      <c r="N779" t="b">
        <v>0</v>
      </c>
      <c r="O779" s="13">
        <f t="shared" si="37"/>
        <v>7.0000000000000001E-3</v>
      </c>
      <c r="P779" t="s">
        <v>8276</v>
      </c>
      <c r="Q779" t="s">
        <v>8278</v>
      </c>
      <c r="R779" t="str">
        <f t="shared" si="38"/>
        <v>July</v>
      </c>
    </row>
    <row r="780" spans="1:18" ht="45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s="11">
        <f t="shared" si="36"/>
        <v>41729.702314814815</v>
      </c>
      <c r="L780" t="b">
        <v>0</v>
      </c>
      <c r="M780">
        <v>1</v>
      </c>
      <c r="N780" t="b">
        <v>0</v>
      </c>
      <c r="O780" s="13">
        <f t="shared" si="37"/>
        <v>4.0000000000000001E-3</v>
      </c>
      <c r="P780" t="s">
        <v>8276</v>
      </c>
      <c r="Q780" t="s">
        <v>8278</v>
      </c>
      <c r="R780" t="str">
        <f t="shared" si="38"/>
        <v>March</v>
      </c>
    </row>
    <row r="781" spans="1:18" ht="45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s="11">
        <f t="shared" si="36"/>
        <v>40436.68408564815</v>
      </c>
      <c r="L781" t="b">
        <v>0</v>
      </c>
      <c r="M781">
        <v>6</v>
      </c>
      <c r="N781" t="b">
        <v>0</v>
      </c>
      <c r="O781" s="13">
        <f t="shared" si="37"/>
        <v>2.6666666666666668E-2</v>
      </c>
      <c r="P781" t="s">
        <v>8276</v>
      </c>
      <c r="Q781" t="s">
        <v>8278</v>
      </c>
      <c r="R781" t="str">
        <f t="shared" si="38"/>
        <v>September</v>
      </c>
    </row>
    <row r="782" spans="1:18" ht="30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s="11">
        <f t="shared" si="36"/>
        <v>40636.673900462964</v>
      </c>
      <c r="L782" t="b">
        <v>0</v>
      </c>
      <c r="M782">
        <v>27</v>
      </c>
      <c r="N782" t="b">
        <v>1</v>
      </c>
      <c r="O782" s="13">
        <f t="shared" si="37"/>
        <v>1.04</v>
      </c>
      <c r="P782" t="s">
        <v>8279</v>
      </c>
      <c r="Q782" t="s">
        <v>8280</v>
      </c>
      <c r="R782" t="str">
        <f t="shared" si="38"/>
        <v>April</v>
      </c>
    </row>
    <row r="783" spans="1:18" ht="45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s="11">
        <f t="shared" si="36"/>
        <v>41403.000856481478</v>
      </c>
      <c r="L783" t="b">
        <v>0</v>
      </c>
      <c r="M783">
        <v>25</v>
      </c>
      <c r="N783" t="b">
        <v>1</v>
      </c>
      <c r="O783" s="13">
        <f t="shared" si="37"/>
        <v>1.3315375</v>
      </c>
      <c r="P783" t="s">
        <v>8279</v>
      </c>
      <c r="Q783" t="s">
        <v>8280</v>
      </c>
      <c r="R783" t="str">
        <f t="shared" si="38"/>
        <v>May</v>
      </c>
    </row>
    <row r="784" spans="1:18" ht="45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s="11">
        <f t="shared" si="36"/>
        <v>41116.758125</v>
      </c>
      <c r="L784" t="b">
        <v>0</v>
      </c>
      <c r="M784">
        <v>14</v>
      </c>
      <c r="N784" t="b">
        <v>1</v>
      </c>
      <c r="O784" s="13">
        <f t="shared" si="37"/>
        <v>1</v>
      </c>
      <c r="P784" t="s">
        <v>8279</v>
      </c>
      <c r="Q784" t="s">
        <v>8280</v>
      </c>
      <c r="R784" t="str">
        <f t="shared" si="38"/>
        <v>July</v>
      </c>
    </row>
    <row r="785" spans="1:18" ht="45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s="11">
        <f t="shared" si="36"/>
        <v>40987.773715277777</v>
      </c>
      <c r="L785" t="b">
        <v>0</v>
      </c>
      <c r="M785">
        <v>35</v>
      </c>
      <c r="N785" t="b">
        <v>1</v>
      </c>
      <c r="O785" s="13">
        <f t="shared" si="37"/>
        <v>1.4813333333333334</v>
      </c>
      <c r="P785" t="s">
        <v>8279</v>
      </c>
      <c r="Q785" t="s">
        <v>8280</v>
      </c>
      <c r="R785" t="str">
        <f t="shared" si="38"/>
        <v>March</v>
      </c>
    </row>
    <row r="786" spans="1:18" ht="45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s="11">
        <f t="shared" si="36"/>
        <v>41675.149525462963</v>
      </c>
      <c r="L786" t="b">
        <v>0</v>
      </c>
      <c r="M786">
        <v>10</v>
      </c>
      <c r="N786" t="b">
        <v>1</v>
      </c>
      <c r="O786" s="13">
        <f t="shared" si="37"/>
        <v>1.0249999999999999</v>
      </c>
      <c r="P786" t="s">
        <v>8279</v>
      </c>
      <c r="Q786" t="s">
        <v>8280</v>
      </c>
      <c r="R786" t="str">
        <f t="shared" si="38"/>
        <v>February</v>
      </c>
    </row>
    <row r="787" spans="1:18" ht="45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s="11">
        <f t="shared" si="36"/>
        <v>41303.593923611115</v>
      </c>
      <c r="L787" t="b">
        <v>0</v>
      </c>
      <c r="M787">
        <v>29</v>
      </c>
      <c r="N787" t="b">
        <v>1</v>
      </c>
      <c r="O787" s="13">
        <f t="shared" si="37"/>
        <v>1.8062799999999999</v>
      </c>
      <c r="P787" t="s">
        <v>8279</v>
      </c>
      <c r="Q787" t="s">
        <v>8280</v>
      </c>
      <c r="R787" t="str">
        <f t="shared" si="38"/>
        <v>January</v>
      </c>
    </row>
    <row r="788" spans="1:18" ht="45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s="11">
        <f t="shared" si="36"/>
        <v>40983.055949074071</v>
      </c>
      <c r="L788" t="b">
        <v>0</v>
      </c>
      <c r="M788">
        <v>44</v>
      </c>
      <c r="N788" t="b">
        <v>1</v>
      </c>
      <c r="O788" s="13">
        <f t="shared" si="37"/>
        <v>1.4279999999999999</v>
      </c>
      <c r="P788" t="s">
        <v>8279</v>
      </c>
      <c r="Q788" t="s">
        <v>8280</v>
      </c>
      <c r="R788" t="str">
        <f t="shared" si="38"/>
        <v>March</v>
      </c>
    </row>
    <row r="789" spans="1:18" ht="45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s="11">
        <f t="shared" si="36"/>
        <v>41549.627615740741</v>
      </c>
      <c r="L789" t="b">
        <v>0</v>
      </c>
      <c r="M789">
        <v>17</v>
      </c>
      <c r="N789" t="b">
        <v>1</v>
      </c>
      <c r="O789" s="13">
        <f t="shared" si="37"/>
        <v>1.1416666666666666</v>
      </c>
      <c r="P789" t="s">
        <v>8279</v>
      </c>
      <c r="Q789" t="s">
        <v>8280</v>
      </c>
      <c r="R789" t="str">
        <f t="shared" si="38"/>
        <v>October</v>
      </c>
    </row>
    <row r="790" spans="1:18" ht="45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s="11">
        <f t="shared" si="36"/>
        <v>41059.006805555553</v>
      </c>
      <c r="L790" t="b">
        <v>0</v>
      </c>
      <c r="M790">
        <v>34</v>
      </c>
      <c r="N790" t="b">
        <v>1</v>
      </c>
      <c r="O790" s="13">
        <f t="shared" si="37"/>
        <v>2.03505</v>
      </c>
      <c r="P790" t="s">
        <v>8279</v>
      </c>
      <c r="Q790" t="s">
        <v>8280</v>
      </c>
      <c r="R790" t="str">
        <f t="shared" si="38"/>
        <v>May</v>
      </c>
    </row>
    <row r="791" spans="1:18" ht="45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s="11">
        <f t="shared" si="36"/>
        <v>41277.186111111107</v>
      </c>
      <c r="L791" t="b">
        <v>0</v>
      </c>
      <c r="M791">
        <v>14</v>
      </c>
      <c r="N791" t="b">
        <v>1</v>
      </c>
      <c r="O791" s="13">
        <f t="shared" si="37"/>
        <v>1.0941176470588236</v>
      </c>
      <c r="P791" t="s">
        <v>8279</v>
      </c>
      <c r="Q791" t="s">
        <v>8280</v>
      </c>
      <c r="R791" t="str">
        <f t="shared" si="38"/>
        <v>January</v>
      </c>
    </row>
    <row r="792" spans="1:18" ht="45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s="11">
        <f t="shared" si="36"/>
        <v>41276.047905092593</v>
      </c>
      <c r="L792" t="b">
        <v>0</v>
      </c>
      <c r="M792">
        <v>156</v>
      </c>
      <c r="N792" t="b">
        <v>1</v>
      </c>
      <c r="O792" s="13">
        <f t="shared" si="37"/>
        <v>1.443746</v>
      </c>
      <c r="P792" t="s">
        <v>8279</v>
      </c>
      <c r="Q792" t="s">
        <v>8280</v>
      </c>
      <c r="R792" t="str">
        <f t="shared" si="38"/>
        <v>January</v>
      </c>
    </row>
    <row r="793" spans="1:18" ht="45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s="11">
        <f t="shared" si="36"/>
        <v>41557.780624999999</v>
      </c>
      <c r="L793" t="b">
        <v>0</v>
      </c>
      <c r="M793">
        <v>128</v>
      </c>
      <c r="N793" t="b">
        <v>1</v>
      </c>
      <c r="O793" s="13">
        <f t="shared" si="37"/>
        <v>1.0386666666666666</v>
      </c>
      <c r="P793" t="s">
        <v>8279</v>
      </c>
      <c r="Q793" t="s">
        <v>8280</v>
      </c>
      <c r="R793" t="str">
        <f t="shared" si="38"/>
        <v>October</v>
      </c>
    </row>
    <row r="794" spans="1:18" ht="30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s="11">
        <f t="shared" si="36"/>
        <v>41555.87364583333</v>
      </c>
      <c r="L794" t="b">
        <v>0</v>
      </c>
      <c r="M794">
        <v>60</v>
      </c>
      <c r="N794" t="b">
        <v>1</v>
      </c>
      <c r="O794" s="13">
        <f t="shared" si="37"/>
        <v>1.0044440000000001</v>
      </c>
      <c r="P794" t="s">
        <v>8279</v>
      </c>
      <c r="Q794" t="s">
        <v>8280</v>
      </c>
      <c r="R794" t="str">
        <f t="shared" si="38"/>
        <v>October</v>
      </c>
    </row>
    <row r="795" spans="1:18" ht="45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s="11">
        <f t="shared" si="36"/>
        <v>41442.741249999999</v>
      </c>
      <c r="L795" t="b">
        <v>0</v>
      </c>
      <c r="M795">
        <v>32</v>
      </c>
      <c r="N795" t="b">
        <v>1</v>
      </c>
      <c r="O795" s="13">
        <f t="shared" si="37"/>
        <v>1.0277927272727272</v>
      </c>
      <c r="P795" t="s">
        <v>8279</v>
      </c>
      <c r="Q795" t="s">
        <v>8280</v>
      </c>
      <c r="R795" t="str">
        <f t="shared" si="38"/>
        <v>June</v>
      </c>
    </row>
    <row r="796" spans="1:18" ht="45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s="11">
        <f t="shared" si="36"/>
        <v>40736.115011574075</v>
      </c>
      <c r="L796" t="b">
        <v>0</v>
      </c>
      <c r="M796">
        <v>53</v>
      </c>
      <c r="N796" t="b">
        <v>1</v>
      </c>
      <c r="O796" s="13">
        <f t="shared" si="37"/>
        <v>1.0531250000000001</v>
      </c>
      <c r="P796" t="s">
        <v>8279</v>
      </c>
      <c r="Q796" t="s">
        <v>8280</v>
      </c>
      <c r="R796" t="str">
        <f t="shared" si="38"/>
        <v>July</v>
      </c>
    </row>
    <row r="797" spans="1:18" ht="45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s="11">
        <f t="shared" si="36"/>
        <v>40963.613032407404</v>
      </c>
      <c r="L797" t="b">
        <v>0</v>
      </c>
      <c r="M797">
        <v>184</v>
      </c>
      <c r="N797" t="b">
        <v>1</v>
      </c>
      <c r="O797" s="13">
        <f t="shared" si="37"/>
        <v>1.1178571428571429</v>
      </c>
      <c r="P797" t="s">
        <v>8279</v>
      </c>
      <c r="Q797" t="s">
        <v>8280</v>
      </c>
      <c r="R797" t="str">
        <f t="shared" si="38"/>
        <v>February</v>
      </c>
    </row>
    <row r="798" spans="1:18" ht="60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s="11">
        <f t="shared" si="36"/>
        <v>41502.882928240739</v>
      </c>
      <c r="L798" t="b">
        <v>0</v>
      </c>
      <c r="M798">
        <v>90</v>
      </c>
      <c r="N798" t="b">
        <v>1</v>
      </c>
      <c r="O798" s="13">
        <f t="shared" si="37"/>
        <v>1.0135000000000001</v>
      </c>
      <c r="P798" t="s">
        <v>8279</v>
      </c>
      <c r="Q798" t="s">
        <v>8280</v>
      </c>
      <c r="R798" t="str">
        <f t="shared" si="38"/>
        <v>August</v>
      </c>
    </row>
    <row r="799" spans="1:18" ht="45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s="11">
        <f t="shared" si="36"/>
        <v>40996.994074074071</v>
      </c>
      <c r="L799" t="b">
        <v>0</v>
      </c>
      <c r="M799">
        <v>71</v>
      </c>
      <c r="N799" t="b">
        <v>1</v>
      </c>
      <c r="O799" s="13">
        <f t="shared" si="37"/>
        <v>1.0753333333333333</v>
      </c>
      <c r="P799" t="s">
        <v>8279</v>
      </c>
      <c r="Q799" t="s">
        <v>8280</v>
      </c>
      <c r="R799" t="str">
        <f t="shared" si="38"/>
        <v>March</v>
      </c>
    </row>
    <row r="800" spans="1:18" ht="45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s="11">
        <f t="shared" si="36"/>
        <v>41882.590127314819</v>
      </c>
      <c r="L800" t="b">
        <v>0</v>
      </c>
      <c r="M800">
        <v>87</v>
      </c>
      <c r="N800" t="b">
        <v>1</v>
      </c>
      <c r="O800" s="13">
        <f t="shared" si="37"/>
        <v>1.1488571428571428</v>
      </c>
      <c r="P800" t="s">
        <v>8279</v>
      </c>
      <c r="Q800" t="s">
        <v>8280</v>
      </c>
      <c r="R800" t="str">
        <f t="shared" si="38"/>
        <v>August</v>
      </c>
    </row>
    <row r="801" spans="1:18" ht="45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s="11">
        <f t="shared" si="36"/>
        <v>40996.667199074072</v>
      </c>
      <c r="L801" t="b">
        <v>0</v>
      </c>
      <c r="M801">
        <v>28</v>
      </c>
      <c r="N801" t="b">
        <v>1</v>
      </c>
      <c r="O801" s="13">
        <f t="shared" si="37"/>
        <v>1.0002</v>
      </c>
      <c r="P801" t="s">
        <v>8279</v>
      </c>
      <c r="Q801" t="s">
        <v>8280</v>
      </c>
      <c r="R801" t="str">
        <f t="shared" si="38"/>
        <v>March</v>
      </c>
    </row>
    <row r="802" spans="1:18" ht="45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s="11">
        <f t="shared" si="36"/>
        <v>41863.433495370373</v>
      </c>
      <c r="L802" t="b">
        <v>0</v>
      </c>
      <c r="M802">
        <v>56</v>
      </c>
      <c r="N802" t="b">
        <v>1</v>
      </c>
      <c r="O802" s="13">
        <f t="shared" si="37"/>
        <v>1.5213333333333334</v>
      </c>
      <c r="P802" t="s">
        <v>8279</v>
      </c>
      <c r="Q802" t="s">
        <v>8280</v>
      </c>
      <c r="R802" t="str">
        <f t="shared" si="38"/>
        <v>August</v>
      </c>
    </row>
    <row r="803" spans="1:18" ht="45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s="11">
        <f t="shared" si="36"/>
        <v>40695.795370370368</v>
      </c>
      <c r="L803" t="b">
        <v>0</v>
      </c>
      <c r="M803">
        <v>51</v>
      </c>
      <c r="N803" t="b">
        <v>1</v>
      </c>
      <c r="O803" s="13">
        <f t="shared" si="37"/>
        <v>1.1152149999999998</v>
      </c>
      <c r="P803" t="s">
        <v>8279</v>
      </c>
      <c r="Q803" t="s">
        <v>8280</v>
      </c>
      <c r="R803" t="str">
        <f t="shared" si="38"/>
        <v>June</v>
      </c>
    </row>
    <row r="804" spans="1:18" ht="45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s="11">
        <f t="shared" si="36"/>
        <v>41123.022268518514</v>
      </c>
      <c r="L804" t="b">
        <v>0</v>
      </c>
      <c r="M804">
        <v>75</v>
      </c>
      <c r="N804" t="b">
        <v>1</v>
      </c>
      <c r="O804" s="13">
        <f t="shared" si="37"/>
        <v>1.0133333333333334</v>
      </c>
      <c r="P804" t="s">
        <v>8279</v>
      </c>
      <c r="Q804" t="s">
        <v>8280</v>
      </c>
      <c r="R804" t="str">
        <f t="shared" si="38"/>
        <v>August</v>
      </c>
    </row>
    <row r="805" spans="1:18" ht="45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s="11">
        <f t="shared" si="36"/>
        <v>40665.949976851851</v>
      </c>
      <c r="L805" t="b">
        <v>0</v>
      </c>
      <c r="M805">
        <v>38</v>
      </c>
      <c r="N805" t="b">
        <v>1</v>
      </c>
      <c r="O805" s="13">
        <f t="shared" si="37"/>
        <v>1.232608695652174</v>
      </c>
      <c r="P805" t="s">
        <v>8279</v>
      </c>
      <c r="Q805" t="s">
        <v>8280</v>
      </c>
      <c r="R805" t="str">
        <f t="shared" si="38"/>
        <v>May</v>
      </c>
    </row>
    <row r="806" spans="1:18" ht="45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s="11">
        <f t="shared" si="36"/>
        <v>40730.105624999997</v>
      </c>
      <c r="L806" t="b">
        <v>0</v>
      </c>
      <c r="M806">
        <v>18</v>
      </c>
      <c r="N806" t="b">
        <v>1</v>
      </c>
      <c r="O806" s="13">
        <f t="shared" si="37"/>
        <v>1</v>
      </c>
      <c r="P806" t="s">
        <v>8279</v>
      </c>
      <c r="Q806" t="s">
        <v>8280</v>
      </c>
      <c r="R806" t="str">
        <f t="shared" si="38"/>
        <v>July</v>
      </c>
    </row>
    <row r="807" spans="1:18" ht="45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s="11">
        <f t="shared" si="36"/>
        <v>40690.823055555556</v>
      </c>
      <c r="L807" t="b">
        <v>0</v>
      </c>
      <c r="M807">
        <v>54</v>
      </c>
      <c r="N807" t="b">
        <v>1</v>
      </c>
      <c r="O807" s="13">
        <f t="shared" si="37"/>
        <v>1.05</v>
      </c>
      <c r="P807" t="s">
        <v>8279</v>
      </c>
      <c r="Q807" t="s">
        <v>8280</v>
      </c>
      <c r="R807" t="str">
        <f t="shared" si="38"/>
        <v>May</v>
      </c>
    </row>
    <row r="808" spans="1:18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s="11">
        <f t="shared" si="36"/>
        <v>40763.691423611112</v>
      </c>
      <c r="L808" t="b">
        <v>0</v>
      </c>
      <c r="M808">
        <v>71</v>
      </c>
      <c r="N808" t="b">
        <v>1</v>
      </c>
      <c r="O808" s="13">
        <f t="shared" si="37"/>
        <v>1.0443750000000001</v>
      </c>
      <c r="P808" t="s">
        <v>8279</v>
      </c>
      <c r="Q808" t="s">
        <v>8280</v>
      </c>
      <c r="R808" t="str">
        <f t="shared" si="38"/>
        <v>August</v>
      </c>
    </row>
    <row r="809" spans="1:18" ht="30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s="11">
        <f t="shared" si="36"/>
        <v>42759.628599537042</v>
      </c>
      <c r="L809" t="b">
        <v>0</v>
      </c>
      <c r="M809">
        <v>57</v>
      </c>
      <c r="N809" t="b">
        <v>1</v>
      </c>
      <c r="O809" s="13">
        <f t="shared" si="37"/>
        <v>1.05125</v>
      </c>
      <c r="P809" t="s">
        <v>8279</v>
      </c>
      <c r="Q809" t="s">
        <v>8280</v>
      </c>
      <c r="R809" t="str">
        <f t="shared" si="38"/>
        <v>January</v>
      </c>
    </row>
    <row r="810" spans="1:18" ht="45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s="11">
        <f t="shared" si="36"/>
        <v>41962.100532407407</v>
      </c>
      <c r="L810" t="b">
        <v>0</v>
      </c>
      <c r="M810">
        <v>43</v>
      </c>
      <c r="N810" t="b">
        <v>1</v>
      </c>
      <c r="O810" s="13">
        <f t="shared" si="37"/>
        <v>1</v>
      </c>
      <c r="P810" t="s">
        <v>8279</v>
      </c>
      <c r="Q810" t="s">
        <v>8280</v>
      </c>
      <c r="R810" t="str">
        <f t="shared" si="38"/>
        <v>November</v>
      </c>
    </row>
    <row r="811" spans="1:18" ht="30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s="11">
        <f t="shared" si="36"/>
        <v>41628.833680555559</v>
      </c>
      <c r="L811" t="b">
        <v>0</v>
      </c>
      <c r="M811">
        <v>52</v>
      </c>
      <c r="N811" t="b">
        <v>1</v>
      </c>
      <c r="O811" s="13">
        <f t="shared" si="37"/>
        <v>1.03775</v>
      </c>
      <c r="P811" t="s">
        <v>8279</v>
      </c>
      <c r="Q811" t="s">
        <v>8280</v>
      </c>
      <c r="R811" t="str">
        <f t="shared" si="38"/>
        <v>December</v>
      </c>
    </row>
    <row r="812" spans="1:18" ht="45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s="11">
        <f t="shared" si="36"/>
        <v>41123.056273148148</v>
      </c>
      <c r="L812" t="b">
        <v>0</v>
      </c>
      <c r="M812">
        <v>27</v>
      </c>
      <c r="N812" t="b">
        <v>1</v>
      </c>
      <c r="O812" s="13">
        <f t="shared" si="37"/>
        <v>1.05</v>
      </c>
      <c r="P812" t="s">
        <v>8279</v>
      </c>
      <c r="Q812" t="s">
        <v>8280</v>
      </c>
      <c r="R812" t="str">
        <f t="shared" si="38"/>
        <v>August</v>
      </c>
    </row>
    <row r="813" spans="1:18" ht="30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s="11">
        <f t="shared" si="36"/>
        <v>41443.643541666665</v>
      </c>
      <c r="L813" t="b">
        <v>0</v>
      </c>
      <c r="M813">
        <v>12</v>
      </c>
      <c r="N813" t="b">
        <v>1</v>
      </c>
      <c r="O813" s="13">
        <f t="shared" si="37"/>
        <v>1.04</v>
      </c>
      <c r="P813" t="s">
        <v>8279</v>
      </c>
      <c r="Q813" t="s">
        <v>8280</v>
      </c>
      <c r="R813" t="str">
        <f t="shared" si="38"/>
        <v>June</v>
      </c>
    </row>
    <row r="814" spans="1:18" ht="45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s="11">
        <f t="shared" si="36"/>
        <v>41282.017962962964</v>
      </c>
      <c r="L814" t="b">
        <v>0</v>
      </c>
      <c r="M814">
        <v>33</v>
      </c>
      <c r="N814" t="b">
        <v>1</v>
      </c>
      <c r="O814" s="13">
        <f t="shared" si="37"/>
        <v>1.5183333333333333</v>
      </c>
      <c r="P814" t="s">
        <v>8279</v>
      </c>
      <c r="Q814" t="s">
        <v>8280</v>
      </c>
      <c r="R814" t="str">
        <f t="shared" si="38"/>
        <v>January</v>
      </c>
    </row>
    <row r="815" spans="1:18" ht="30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s="11">
        <f t="shared" si="36"/>
        <v>41080.960243055553</v>
      </c>
      <c r="L815" t="b">
        <v>0</v>
      </c>
      <c r="M815">
        <v>96</v>
      </c>
      <c r="N815" t="b">
        <v>1</v>
      </c>
      <c r="O815" s="13">
        <f t="shared" si="37"/>
        <v>1.59996</v>
      </c>
      <c r="P815" t="s">
        <v>8279</v>
      </c>
      <c r="Q815" t="s">
        <v>8280</v>
      </c>
      <c r="R815" t="str">
        <f t="shared" si="38"/>
        <v>June</v>
      </c>
    </row>
    <row r="816" spans="1:18" ht="45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s="11">
        <f t="shared" si="36"/>
        <v>40679.743067129632</v>
      </c>
      <c r="L816" t="b">
        <v>0</v>
      </c>
      <c r="M816">
        <v>28</v>
      </c>
      <c r="N816" t="b">
        <v>1</v>
      </c>
      <c r="O816" s="13">
        <f t="shared" si="37"/>
        <v>1.2729999999999999</v>
      </c>
      <c r="P816" t="s">
        <v>8279</v>
      </c>
      <c r="Q816" t="s">
        <v>8280</v>
      </c>
      <c r="R816" t="str">
        <f t="shared" si="38"/>
        <v>May</v>
      </c>
    </row>
    <row r="817" spans="1:18" ht="30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s="11">
        <f t="shared" si="36"/>
        <v>41914.917858796296</v>
      </c>
      <c r="L817" t="b">
        <v>0</v>
      </c>
      <c r="M817">
        <v>43</v>
      </c>
      <c r="N817" t="b">
        <v>1</v>
      </c>
      <c r="O817" s="13">
        <f t="shared" si="37"/>
        <v>1.07</v>
      </c>
      <c r="P817" t="s">
        <v>8279</v>
      </c>
      <c r="Q817" t="s">
        <v>8280</v>
      </c>
      <c r="R817" t="str">
        <f t="shared" si="38"/>
        <v>October</v>
      </c>
    </row>
    <row r="818" spans="1:18" ht="30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s="11">
        <f t="shared" si="36"/>
        <v>41341.870868055557</v>
      </c>
      <c r="L818" t="b">
        <v>0</v>
      </c>
      <c r="M818">
        <v>205</v>
      </c>
      <c r="N818" t="b">
        <v>1</v>
      </c>
      <c r="O818" s="13">
        <f t="shared" si="37"/>
        <v>1.1512214285714286</v>
      </c>
      <c r="P818" t="s">
        <v>8279</v>
      </c>
      <c r="Q818" t="s">
        <v>8280</v>
      </c>
      <c r="R818" t="str">
        <f t="shared" si="38"/>
        <v>March</v>
      </c>
    </row>
    <row r="819" spans="1:18" ht="45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s="11">
        <f t="shared" si="36"/>
        <v>40925.599664351852</v>
      </c>
      <c r="L819" t="b">
        <v>0</v>
      </c>
      <c r="M819">
        <v>23</v>
      </c>
      <c r="N819" t="b">
        <v>1</v>
      </c>
      <c r="O819" s="13">
        <f t="shared" si="37"/>
        <v>1.3711066666666665</v>
      </c>
      <c r="P819" t="s">
        <v>8279</v>
      </c>
      <c r="Q819" t="s">
        <v>8280</v>
      </c>
      <c r="R819" t="str">
        <f t="shared" si="38"/>
        <v>January</v>
      </c>
    </row>
    <row r="820" spans="1:18" ht="45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s="11">
        <f t="shared" si="36"/>
        <v>41120.882881944446</v>
      </c>
      <c r="L820" t="b">
        <v>0</v>
      </c>
      <c r="M820">
        <v>19</v>
      </c>
      <c r="N820" t="b">
        <v>1</v>
      </c>
      <c r="O820" s="13">
        <f t="shared" si="37"/>
        <v>1.5571428571428572</v>
      </c>
      <c r="P820" t="s">
        <v>8279</v>
      </c>
      <c r="Q820" t="s">
        <v>8280</v>
      </c>
      <c r="R820" t="str">
        <f t="shared" si="38"/>
        <v>July</v>
      </c>
    </row>
    <row r="821" spans="1:18" ht="30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s="11">
        <f t="shared" si="36"/>
        <v>41619.998310185183</v>
      </c>
      <c r="L821" t="b">
        <v>0</v>
      </c>
      <c r="M821">
        <v>14</v>
      </c>
      <c r="N821" t="b">
        <v>1</v>
      </c>
      <c r="O821" s="13">
        <f t="shared" si="37"/>
        <v>1.0874999999999999</v>
      </c>
      <c r="P821" t="s">
        <v>8279</v>
      </c>
      <c r="Q821" t="s">
        <v>8280</v>
      </c>
      <c r="R821" t="str">
        <f t="shared" si="38"/>
        <v>December</v>
      </c>
    </row>
    <row r="822" spans="1:18" ht="45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s="11">
        <f t="shared" si="36"/>
        <v>41768.841921296298</v>
      </c>
      <c r="L822" t="b">
        <v>0</v>
      </c>
      <c r="M822">
        <v>38</v>
      </c>
      <c r="N822" t="b">
        <v>1</v>
      </c>
      <c r="O822" s="13">
        <f t="shared" si="37"/>
        <v>1.3405</v>
      </c>
      <c r="P822" t="s">
        <v>8279</v>
      </c>
      <c r="Q822" t="s">
        <v>8280</v>
      </c>
      <c r="R822" t="str">
        <f t="shared" si="38"/>
        <v>May</v>
      </c>
    </row>
    <row r="823" spans="1:18" ht="45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s="11">
        <f t="shared" si="36"/>
        <v>42093.922048611115</v>
      </c>
      <c r="L823" t="b">
        <v>0</v>
      </c>
      <c r="M823">
        <v>78</v>
      </c>
      <c r="N823" t="b">
        <v>1</v>
      </c>
      <c r="O823" s="13">
        <f t="shared" si="37"/>
        <v>1</v>
      </c>
      <c r="P823" t="s">
        <v>8279</v>
      </c>
      <c r="Q823" t="s">
        <v>8280</v>
      </c>
      <c r="R823" t="str">
        <f t="shared" si="38"/>
        <v>March</v>
      </c>
    </row>
    <row r="824" spans="1:18" ht="30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s="11">
        <f t="shared" si="36"/>
        <v>41157.947337962964</v>
      </c>
      <c r="L824" t="b">
        <v>0</v>
      </c>
      <c r="M824">
        <v>69</v>
      </c>
      <c r="N824" t="b">
        <v>1</v>
      </c>
      <c r="O824" s="13">
        <f t="shared" si="37"/>
        <v>1.1916666666666667</v>
      </c>
      <c r="P824" t="s">
        <v>8279</v>
      </c>
      <c r="Q824" t="s">
        <v>8280</v>
      </c>
      <c r="R824" t="str">
        <f t="shared" si="38"/>
        <v>September</v>
      </c>
    </row>
    <row r="825" spans="1:18" ht="45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s="11">
        <f t="shared" si="36"/>
        <v>42055.972824074073</v>
      </c>
      <c r="L825" t="b">
        <v>0</v>
      </c>
      <c r="M825">
        <v>33</v>
      </c>
      <c r="N825" t="b">
        <v>1</v>
      </c>
      <c r="O825" s="13">
        <f t="shared" si="37"/>
        <v>1.7949999999999999</v>
      </c>
      <c r="P825" t="s">
        <v>8279</v>
      </c>
      <c r="Q825" t="s">
        <v>8280</v>
      </c>
      <c r="R825" t="str">
        <f t="shared" si="38"/>
        <v>February</v>
      </c>
    </row>
    <row r="826" spans="1:18" ht="45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s="11">
        <f t="shared" si="36"/>
        <v>40250.242106481484</v>
      </c>
      <c r="L826" t="b">
        <v>0</v>
      </c>
      <c r="M826">
        <v>54</v>
      </c>
      <c r="N826" t="b">
        <v>1</v>
      </c>
      <c r="O826" s="13">
        <f t="shared" si="37"/>
        <v>1.3438124999999999</v>
      </c>
      <c r="P826" t="s">
        <v>8279</v>
      </c>
      <c r="Q826" t="s">
        <v>8280</v>
      </c>
      <c r="R826" t="str">
        <f t="shared" si="38"/>
        <v>March</v>
      </c>
    </row>
    <row r="827" spans="1:18" ht="30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s="11">
        <f t="shared" si="36"/>
        <v>41186.306527777779</v>
      </c>
      <c r="L827" t="b">
        <v>0</v>
      </c>
      <c r="M827">
        <v>99</v>
      </c>
      <c r="N827" t="b">
        <v>1</v>
      </c>
      <c r="O827" s="13">
        <f t="shared" si="37"/>
        <v>1.0043200000000001</v>
      </c>
      <c r="P827" t="s">
        <v>8279</v>
      </c>
      <c r="Q827" t="s">
        <v>8280</v>
      </c>
      <c r="R827" t="str">
        <f t="shared" si="38"/>
        <v>October</v>
      </c>
    </row>
    <row r="828" spans="1:18" ht="45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s="11">
        <f t="shared" si="36"/>
        <v>40973.038541666669</v>
      </c>
      <c r="L828" t="b">
        <v>0</v>
      </c>
      <c r="M828">
        <v>49</v>
      </c>
      <c r="N828" t="b">
        <v>1</v>
      </c>
      <c r="O828" s="13">
        <f t="shared" si="37"/>
        <v>1.0145454545454546</v>
      </c>
      <c r="P828" t="s">
        <v>8279</v>
      </c>
      <c r="Q828" t="s">
        <v>8280</v>
      </c>
      <c r="R828" t="str">
        <f t="shared" si="38"/>
        <v>March</v>
      </c>
    </row>
    <row r="829" spans="1:18" ht="45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s="11">
        <f t="shared" si="36"/>
        <v>40927.473460648151</v>
      </c>
      <c r="L829" t="b">
        <v>0</v>
      </c>
      <c r="M829">
        <v>11</v>
      </c>
      <c r="N829" t="b">
        <v>1</v>
      </c>
      <c r="O829" s="13">
        <f t="shared" si="37"/>
        <v>1.0333333333333334</v>
      </c>
      <c r="P829" t="s">
        <v>8279</v>
      </c>
      <c r="Q829" t="s">
        <v>8280</v>
      </c>
      <c r="R829" t="str">
        <f t="shared" si="38"/>
        <v>January</v>
      </c>
    </row>
    <row r="830" spans="1:18" ht="45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s="11">
        <f t="shared" si="36"/>
        <v>41073.050717592589</v>
      </c>
      <c r="L830" t="b">
        <v>0</v>
      </c>
      <c r="M830">
        <v>38</v>
      </c>
      <c r="N830" t="b">
        <v>1</v>
      </c>
      <c r="O830" s="13">
        <f t="shared" si="37"/>
        <v>1.07</v>
      </c>
      <c r="P830" t="s">
        <v>8279</v>
      </c>
      <c r="Q830" t="s">
        <v>8280</v>
      </c>
      <c r="R830" t="str">
        <f t="shared" si="38"/>
        <v>June</v>
      </c>
    </row>
    <row r="831" spans="1:18" ht="45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s="11">
        <f t="shared" si="36"/>
        <v>42504.801388888889</v>
      </c>
      <c r="L831" t="b">
        <v>0</v>
      </c>
      <c r="M831">
        <v>16</v>
      </c>
      <c r="N831" t="b">
        <v>1</v>
      </c>
      <c r="O831" s="13">
        <f t="shared" si="37"/>
        <v>1.04</v>
      </c>
      <c r="P831" t="s">
        <v>8279</v>
      </c>
      <c r="Q831" t="s">
        <v>8280</v>
      </c>
      <c r="R831" t="str">
        <f t="shared" si="38"/>
        <v>May</v>
      </c>
    </row>
    <row r="832" spans="1:18" ht="45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s="11">
        <f t="shared" si="36"/>
        <v>41325.525752314818</v>
      </c>
      <c r="L832" t="b">
        <v>0</v>
      </c>
      <c r="M832">
        <v>32</v>
      </c>
      <c r="N832" t="b">
        <v>1</v>
      </c>
      <c r="O832" s="13">
        <f t="shared" si="37"/>
        <v>1.0783333333333334</v>
      </c>
      <c r="P832" t="s">
        <v>8279</v>
      </c>
      <c r="Q832" t="s">
        <v>8280</v>
      </c>
      <c r="R832" t="str">
        <f t="shared" si="38"/>
        <v>February</v>
      </c>
    </row>
    <row r="833" spans="1:18" ht="30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s="11">
        <f t="shared" si="36"/>
        <v>40996.646921296298</v>
      </c>
      <c r="L833" t="b">
        <v>0</v>
      </c>
      <c r="M833">
        <v>20</v>
      </c>
      <c r="N833" t="b">
        <v>1</v>
      </c>
      <c r="O833" s="13">
        <f t="shared" si="37"/>
        <v>2.3333333333333335</v>
      </c>
      <c r="P833" t="s">
        <v>8279</v>
      </c>
      <c r="Q833" t="s">
        <v>8280</v>
      </c>
      <c r="R833" t="str">
        <f t="shared" si="38"/>
        <v>March</v>
      </c>
    </row>
    <row r="834" spans="1:18" ht="45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s="11">
        <f t="shared" si="36"/>
        <v>40869.675173611111</v>
      </c>
      <c r="L834" t="b">
        <v>0</v>
      </c>
      <c r="M834">
        <v>154</v>
      </c>
      <c r="N834" t="b">
        <v>1</v>
      </c>
      <c r="O834" s="13">
        <f t="shared" si="37"/>
        <v>1.0060706666666666</v>
      </c>
      <c r="P834" t="s">
        <v>8279</v>
      </c>
      <c r="Q834" t="s">
        <v>8280</v>
      </c>
      <c r="R834" t="str">
        <f t="shared" si="38"/>
        <v>November</v>
      </c>
    </row>
    <row r="835" spans="1:18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s="11">
        <f t="shared" ref="K835:K898" si="39">(J835/86400)+DATE(1970,1,1)</f>
        <v>41718.878182870372</v>
      </c>
      <c r="L835" t="b">
        <v>0</v>
      </c>
      <c r="M835">
        <v>41</v>
      </c>
      <c r="N835" t="b">
        <v>1</v>
      </c>
      <c r="O835" s="13">
        <f t="shared" ref="O835:O898" si="40">E835/D835</f>
        <v>1.0166666666666666</v>
      </c>
      <c r="P835" t="s">
        <v>8279</v>
      </c>
      <c r="Q835" t="s">
        <v>8280</v>
      </c>
      <c r="R835" t="str">
        <f t="shared" ref="R835:R898" si="41">TEXT(K835,"mmmm")</f>
        <v>March</v>
      </c>
    </row>
    <row r="836" spans="1:18" ht="45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s="11">
        <f t="shared" si="39"/>
        <v>41422.822824074072</v>
      </c>
      <c r="L836" t="b">
        <v>0</v>
      </c>
      <c r="M836">
        <v>75</v>
      </c>
      <c r="N836" t="b">
        <v>1</v>
      </c>
      <c r="O836" s="13">
        <f t="shared" si="40"/>
        <v>1.3101818181818181</v>
      </c>
      <c r="P836" t="s">
        <v>8279</v>
      </c>
      <c r="Q836" t="s">
        <v>8280</v>
      </c>
      <c r="R836" t="str">
        <f t="shared" si="41"/>
        <v>May</v>
      </c>
    </row>
    <row r="837" spans="1:18" ht="45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s="11">
        <f t="shared" si="39"/>
        <v>41005.45784722222</v>
      </c>
      <c r="L837" t="b">
        <v>0</v>
      </c>
      <c r="M837">
        <v>40</v>
      </c>
      <c r="N837" t="b">
        <v>1</v>
      </c>
      <c r="O837" s="13">
        <f t="shared" si="40"/>
        <v>1.1725000000000001</v>
      </c>
      <c r="P837" t="s">
        <v>8279</v>
      </c>
      <c r="Q837" t="s">
        <v>8280</v>
      </c>
      <c r="R837" t="str">
        <f t="shared" si="41"/>
        <v>April</v>
      </c>
    </row>
    <row r="838" spans="1:18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s="11">
        <f t="shared" si="39"/>
        <v>41524.056921296295</v>
      </c>
      <c r="L838" t="b">
        <v>0</v>
      </c>
      <c r="M838">
        <v>46</v>
      </c>
      <c r="N838" t="b">
        <v>1</v>
      </c>
      <c r="O838" s="13">
        <f t="shared" si="40"/>
        <v>1.009304</v>
      </c>
      <c r="P838" t="s">
        <v>8279</v>
      </c>
      <c r="Q838" t="s">
        <v>8280</v>
      </c>
      <c r="R838" t="str">
        <f t="shared" si="41"/>
        <v>September</v>
      </c>
    </row>
    <row r="839" spans="1:18" ht="30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s="11">
        <f t="shared" si="39"/>
        <v>41730.998402777775</v>
      </c>
      <c r="L839" t="b">
        <v>0</v>
      </c>
      <c r="M839">
        <v>62</v>
      </c>
      <c r="N839" t="b">
        <v>1</v>
      </c>
      <c r="O839" s="13">
        <f t="shared" si="40"/>
        <v>1.218</v>
      </c>
      <c r="P839" t="s">
        <v>8279</v>
      </c>
      <c r="Q839" t="s">
        <v>8280</v>
      </c>
      <c r="R839" t="str">
        <f t="shared" si="41"/>
        <v>April</v>
      </c>
    </row>
    <row r="840" spans="1:18" ht="45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s="11">
        <f t="shared" si="39"/>
        <v>40895.897974537038</v>
      </c>
      <c r="L840" t="b">
        <v>0</v>
      </c>
      <c r="M840">
        <v>61</v>
      </c>
      <c r="N840" t="b">
        <v>1</v>
      </c>
      <c r="O840" s="13">
        <f t="shared" si="40"/>
        <v>1.454</v>
      </c>
      <c r="P840" t="s">
        <v>8279</v>
      </c>
      <c r="Q840" t="s">
        <v>8280</v>
      </c>
      <c r="R840" t="str">
        <f t="shared" si="41"/>
        <v>December</v>
      </c>
    </row>
    <row r="841" spans="1:18" ht="45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s="11">
        <f t="shared" si="39"/>
        <v>41144.763379629629</v>
      </c>
      <c r="L841" t="b">
        <v>0</v>
      </c>
      <c r="M841">
        <v>96</v>
      </c>
      <c r="N841" t="b">
        <v>1</v>
      </c>
      <c r="O841" s="13">
        <f t="shared" si="40"/>
        <v>1.166166</v>
      </c>
      <c r="P841" t="s">
        <v>8279</v>
      </c>
      <c r="Q841" t="s">
        <v>8280</v>
      </c>
      <c r="R841" t="str">
        <f t="shared" si="41"/>
        <v>August</v>
      </c>
    </row>
    <row r="842" spans="1:18" ht="30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s="11">
        <f t="shared" si="39"/>
        <v>42607.226701388892</v>
      </c>
      <c r="L842" t="b">
        <v>0</v>
      </c>
      <c r="M842">
        <v>190</v>
      </c>
      <c r="N842" t="b">
        <v>1</v>
      </c>
      <c r="O842" s="13">
        <f t="shared" si="40"/>
        <v>1.2041660000000001</v>
      </c>
      <c r="P842" t="s">
        <v>8279</v>
      </c>
      <c r="Q842" t="s">
        <v>8281</v>
      </c>
      <c r="R842" t="str">
        <f t="shared" si="41"/>
        <v>August</v>
      </c>
    </row>
    <row r="843" spans="1:18" ht="45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s="11">
        <f t="shared" si="39"/>
        <v>41923.838692129633</v>
      </c>
      <c r="L843" t="b">
        <v>1</v>
      </c>
      <c r="M843">
        <v>94</v>
      </c>
      <c r="N843" t="b">
        <v>1</v>
      </c>
      <c r="O843" s="13">
        <f t="shared" si="40"/>
        <v>1.0132000000000001</v>
      </c>
      <c r="P843" t="s">
        <v>8279</v>
      </c>
      <c r="Q843" t="s">
        <v>8281</v>
      </c>
      <c r="R843" t="str">
        <f t="shared" si="41"/>
        <v>October</v>
      </c>
    </row>
    <row r="844" spans="1:18" ht="45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s="11">
        <f t="shared" si="39"/>
        <v>41526.59239583333</v>
      </c>
      <c r="L844" t="b">
        <v>1</v>
      </c>
      <c r="M844">
        <v>39</v>
      </c>
      <c r="N844" t="b">
        <v>1</v>
      </c>
      <c r="O844" s="13">
        <f t="shared" si="40"/>
        <v>1.0431999999999999</v>
      </c>
      <c r="P844" t="s">
        <v>8279</v>
      </c>
      <c r="Q844" t="s">
        <v>8281</v>
      </c>
      <c r="R844" t="str">
        <f t="shared" si="41"/>
        <v>September</v>
      </c>
    </row>
    <row r="845" spans="1:18" ht="45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s="11">
        <f t="shared" si="39"/>
        <v>42695.257870370369</v>
      </c>
      <c r="L845" t="b">
        <v>0</v>
      </c>
      <c r="M845">
        <v>127</v>
      </c>
      <c r="N845" t="b">
        <v>1</v>
      </c>
      <c r="O845" s="13">
        <f t="shared" si="40"/>
        <v>2.6713333333333331</v>
      </c>
      <c r="P845" t="s">
        <v>8279</v>
      </c>
      <c r="Q845" t="s">
        <v>8281</v>
      </c>
      <c r="R845" t="str">
        <f t="shared" si="41"/>
        <v>November</v>
      </c>
    </row>
    <row r="846" spans="1:18" ht="45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s="11">
        <f t="shared" si="39"/>
        <v>41905.684629629628</v>
      </c>
      <c r="L846" t="b">
        <v>1</v>
      </c>
      <c r="M846">
        <v>159</v>
      </c>
      <c r="N846" t="b">
        <v>1</v>
      </c>
      <c r="O846" s="13">
        <f t="shared" si="40"/>
        <v>1.9413333333333334</v>
      </c>
      <c r="P846" t="s">
        <v>8279</v>
      </c>
      <c r="Q846" t="s">
        <v>8281</v>
      </c>
      <c r="R846" t="str">
        <f t="shared" si="41"/>
        <v>September</v>
      </c>
    </row>
    <row r="847" spans="1:18" ht="45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s="11">
        <f t="shared" si="39"/>
        <v>42578.205972222218</v>
      </c>
      <c r="L847" t="b">
        <v>0</v>
      </c>
      <c r="M847">
        <v>177</v>
      </c>
      <c r="N847" t="b">
        <v>1</v>
      </c>
      <c r="O847" s="13">
        <f t="shared" si="40"/>
        <v>1.203802</v>
      </c>
      <c r="P847" t="s">
        <v>8279</v>
      </c>
      <c r="Q847" t="s">
        <v>8281</v>
      </c>
      <c r="R847" t="str">
        <f t="shared" si="41"/>
        <v>July</v>
      </c>
    </row>
    <row r="848" spans="1:18" ht="30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s="11">
        <f t="shared" si="39"/>
        <v>41694.391840277778</v>
      </c>
      <c r="L848" t="b">
        <v>0</v>
      </c>
      <c r="M848">
        <v>47</v>
      </c>
      <c r="N848" t="b">
        <v>1</v>
      </c>
      <c r="O848" s="13">
        <f t="shared" si="40"/>
        <v>1.2200090909090908</v>
      </c>
      <c r="P848" t="s">
        <v>8279</v>
      </c>
      <c r="Q848" t="s">
        <v>8281</v>
      </c>
      <c r="R848" t="str">
        <f t="shared" si="41"/>
        <v>February</v>
      </c>
    </row>
    <row r="849" spans="1:18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s="11">
        <f t="shared" si="39"/>
        <v>42165.798333333332</v>
      </c>
      <c r="L849" t="b">
        <v>0</v>
      </c>
      <c r="M849">
        <v>1</v>
      </c>
      <c r="N849" t="b">
        <v>1</v>
      </c>
      <c r="O849" s="13">
        <f t="shared" si="40"/>
        <v>1</v>
      </c>
      <c r="P849" t="s">
        <v>8279</v>
      </c>
      <c r="Q849" t="s">
        <v>8281</v>
      </c>
      <c r="R849" t="str">
        <f t="shared" si="41"/>
        <v>June</v>
      </c>
    </row>
    <row r="850" spans="1:18" ht="45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s="11">
        <f t="shared" si="39"/>
        <v>42078.792048611111</v>
      </c>
      <c r="L850" t="b">
        <v>0</v>
      </c>
      <c r="M850">
        <v>16</v>
      </c>
      <c r="N850" t="b">
        <v>1</v>
      </c>
      <c r="O850" s="13">
        <f t="shared" si="40"/>
        <v>1</v>
      </c>
      <c r="P850" t="s">
        <v>8279</v>
      </c>
      <c r="Q850" t="s">
        <v>8281</v>
      </c>
      <c r="R850" t="str">
        <f t="shared" si="41"/>
        <v>March</v>
      </c>
    </row>
    <row r="851" spans="1:18" ht="60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s="11">
        <f t="shared" si="39"/>
        <v>42051.148888888885</v>
      </c>
      <c r="L851" t="b">
        <v>0</v>
      </c>
      <c r="M851">
        <v>115</v>
      </c>
      <c r="N851" t="b">
        <v>1</v>
      </c>
      <c r="O851" s="13">
        <f t="shared" si="40"/>
        <v>1.1990000000000001</v>
      </c>
      <c r="P851" t="s">
        <v>8279</v>
      </c>
      <c r="Q851" t="s">
        <v>8281</v>
      </c>
      <c r="R851" t="str">
        <f t="shared" si="41"/>
        <v>February</v>
      </c>
    </row>
    <row r="852" spans="1:18" ht="45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s="11">
        <f t="shared" si="39"/>
        <v>42452.827743055561</v>
      </c>
      <c r="L852" t="b">
        <v>0</v>
      </c>
      <c r="M852">
        <v>133</v>
      </c>
      <c r="N852" t="b">
        <v>1</v>
      </c>
      <c r="O852" s="13">
        <f t="shared" si="40"/>
        <v>1.55175</v>
      </c>
      <c r="P852" t="s">
        <v>8279</v>
      </c>
      <c r="Q852" t="s">
        <v>8281</v>
      </c>
      <c r="R852" t="str">
        <f t="shared" si="41"/>
        <v>March</v>
      </c>
    </row>
    <row r="853" spans="1:18" ht="30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s="11">
        <f t="shared" si="39"/>
        <v>42522.880243055552</v>
      </c>
      <c r="L853" t="b">
        <v>0</v>
      </c>
      <c r="M853">
        <v>70</v>
      </c>
      <c r="N853" t="b">
        <v>1</v>
      </c>
      <c r="O853" s="13">
        <f t="shared" si="40"/>
        <v>1.3045</v>
      </c>
      <c r="P853" t="s">
        <v>8279</v>
      </c>
      <c r="Q853" t="s">
        <v>8281</v>
      </c>
      <c r="R853" t="str">
        <f t="shared" si="41"/>
        <v>June</v>
      </c>
    </row>
    <row r="854" spans="1:18" ht="30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s="11">
        <f t="shared" si="39"/>
        <v>42656.805497685185</v>
      </c>
      <c r="L854" t="b">
        <v>0</v>
      </c>
      <c r="M854">
        <v>62</v>
      </c>
      <c r="N854" t="b">
        <v>1</v>
      </c>
      <c r="O854" s="13">
        <f t="shared" si="40"/>
        <v>1.0497142857142858</v>
      </c>
      <c r="P854" t="s">
        <v>8279</v>
      </c>
      <c r="Q854" t="s">
        <v>8281</v>
      </c>
      <c r="R854" t="str">
        <f t="shared" si="41"/>
        <v>October</v>
      </c>
    </row>
    <row r="855" spans="1:18" ht="45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s="11">
        <f t="shared" si="39"/>
        <v>42021.832280092596</v>
      </c>
      <c r="L855" t="b">
        <v>0</v>
      </c>
      <c r="M855">
        <v>10</v>
      </c>
      <c r="N855" t="b">
        <v>1</v>
      </c>
      <c r="O855" s="13">
        <f t="shared" si="40"/>
        <v>1</v>
      </c>
      <c r="P855" t="s">
        <v>8279</v>
      </c>
      <c r="Q855" t="s">
        <v>8281</v>
      </c>
      <c r="R855" t="str">
        <f t="shared" si="41"/>
        <v>January</v>
      </c>
    </row>
    <row r="856" spans="1:18" ht="30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s="11">
        <f t="shared" si="39"/>
        <v>42702.212337962963</v>
      </c>
      <c r="L856" t="b">
        <v>0</v>
      </c>
      <c r="M856">
        <v>499</v>
      </c>
      <c r="N856" t="b">
        <v>1</v>
      </c>
      <c r="O856" s="13">
        <f t="shared" si="40"/>
        <v>1.1822050359712231</v>
      </c>
      <c r="P856" t="s">
        <v>8279</v>
      </c>
      <c r="Q856" t="s">
        <v>8281</v>
      </c>
      <c r="R856" t="str">
        <f t="shared" si="41"/>
        <v>November</v>
      </c>
    </row>
    <row r="857" spans="1:18" ht="30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s="11">
        <f t="shared" si="39"/>
        <v>42545.125196759254</v>
      </c>
      <c r="L857" t="b">
        <v>0</v>
      </c>
      <c r="M857">
        <v>47</v>
      </c>
      <c r="N857" t="b">
        <v>1</v>
      </c>
      <c r="O857" s="13">
        <f t="shared" si="40"/>
        <v>1.0344827586206897</v>
      </c>
      <c r="P857" t="s">
        <v>8279</v>
      </c>
      <c r="Q857" t="s">
        <v>8281</v>
      </c>
      <c r="R857" t="str">
        <f t="shared" si="41"/>
        <v>June</v>
      </c>
    </row>
    <row r="858" spans="1:18" ht="45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s="11">
        <f t="shared" si="39"/>
        <v>42609.311990740738</v>
      </c>
      <c r="L858" t="b">
        <v>0</v>
      </c>
      <c r="M858">
        <v>28</v>
      </c>
      <c r="N858" t="b">
        <v>1</v>
      </c>
      <c r="O858" s="13">
        <f t="shared" si="40"/>
        <v>2.1800000000000002</v>
      </c>
      <c r="P858" t="s">
        <v>8279</v>
      </c>
      <c r="Q858" t="s">
        <v>8281</v>
      </c>
      <c r="R858" t="str">
        <f t="shared" si="41"/>
        <v>August</v>
      </c>
    </row>
    <row r="859" spans="1:18" ht="30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s="11">
        <f t="shared" si="39"/>
        <v>42291.581377314811</v>
      </c>
      <c r="L859" t="b">
        <v>0</v>
      </c>
      <c r="M859">
        <v>24</v>
      </c>
      <c r="N859" t="b">
        <v>1</v>
      </c>
      <c r="O859" s="13">
        <f t="shared" si="40"/>
        <v>1</v>
      </c>
      <c r="P859" t="s">
        <v>8279</v>
      </c>
      <c r="Q859" t="s">
        <v>8281</v>
      </c>
      <c r="R859" t="str">
        <f t="shared" si="41"/>
        <v>October</v>
      </c>
    </row>
    <row r="860" spans="1:18" ht="45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s="11">
        <f t="shared" si="39"/>
        <v>42079.745578703703</v>
      </c>
      <c r="L860" t="b">
        <v>0</v>
      </c>
      <c r="M860">
        <v>76</v>
      </c>
      <c r="N860" t="b">
        <v>1</v>
      </c>
      <c r="O860" s="13">
        <f t="shared" si="40"/>
        <v>1.4400583333333332</v>
      </c>
      <c r="P860" t="s">
        <v>8279</v>
      </c>
      <c r="Q860" t="s">
        <v>8281</v>
      </c>
      <c r="R860" t="str">
        <f t="shared" si="41"/>
        <v>March</v>
      </c>
    </row>
    <row r="861" spans="1:18" ht="30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s="11">
        <f t="shared" si="39"/>
        <v>42128.820231481484</v>
      </c>
      <c r="L861" t="b">
        <v>0</v>
      </c>
      <c r="M861">
        <v>98</v>
      </c>
      <c r="N861" t="b">
        <v>1</v>
      </c>
      <c r="O861" s="13">
        <f t="shared" si="40"/>
        <v>1.0467500000000001</v>
      </c>
      <c r="P861" t="s">
        <v>8279</v>
      </c>
      <c r="Q861" t="s">
        <v>8281</v>
      </c>
      <c r="R861" t="str">
        <f t="shared" si="41"/>
        <v>May</v>
      </c>
    </row>
    <row r="862" spans="1:18" ht="45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s="11">
        <f t="shared" si="39"/>
        <v>41570.482789351852</v>
      </c>
      <c r="L862" t="b">
        <v>0</v>
      </c>
      <c r="M862">
        <v>48</v>
      </c>
      <c r="N862" t="b">
        <v>0</v>
      </c>
      <c r="O862" s="13">
        <f t="shared" si="40"/>
        <v>0.18142857142857144</v>
      </c>
      <c r="P862" t="s">
        <v>8279</v>
      </c>
      <c r="Q862" t="s">
        <v>8282</v>
      </c>
      <c r="R862" t="str">
        <f t="shared" si="41"/>
        <v>October</v>
      </c>
    </row>
    <row r="863" spans="1:18" ht="45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s="11">
        <f t="shared" si="39"/>
        <v>42599.965324074074</v>
      </c>
      <c r="L863" t="b">
        <v>0</v>
      </c>
      <c r="M863">
        <v>2</v>
      </c>
      <c r="N863" t="b">
        <v>0</v>
      </c>
      <c r="O863" s="13">
        <f t="shared" si="40"/>
        <v>2.2444444444444444E-2</v>
      </c>
      <c r="P863" t="s">
        <v>8279</v>
      </c>
      <c r="Q863" t="s">
        <v>8282</v>
      </c>
      <c r="R863" t="str">
        <f t="shared" si="41"/>
        <v>August</v>
      </c>
    </row>
    <row r="864" spans="1:18" ht="45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s="11">
        <f t="shared" si="39"/>
        <v>41559.5549537037</v>
      </c>
      <c r="L864" t="b">
        <v>0</v>
      </c>
      <c r="M864">
        <v>4</v>
      </c>
      <c r="N864" t="b">
        <v>0</v>
      </c>
      <c r="O864" s="13">
        <f t="shared" si="40"/>
        <v>3.3999999999999998E-3</v>
      </c>
      <c r="P864" t="s">
        <v>8279</v>
      </c>
      <c r="Q864" t="s">
        <v>8282</v>
      </c>
      <c r="R864" t="str">
        <f t="shared" si="41"/>
        <v>October</v>
      </c>
    </row>
    <row r="865" spans="1:18" ht="30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s="11">
        <f t="shared" si="39"/>
        <v>40921.117662037039</v>
      </c>
      <c r="L865" t="b">
        <v>0</v>
      </c>
      <c r="M865">
        <v>5</v>
      </c>
      <c r="N865" t="b">
        <v>0</v>
      </c>
      <c r="O865" s="13">
        <f t="shared" si="40"/>
        <v>4.4999999999999998E-2</v>
      </c>
      <c r="P865" t="s">
        <v>8279</v>
      </c>
      <c r="Q865" t="s">
        <v>8282</v>
      </c>
      <c r="R865" t="str">
        <f t="shared" si="41"/>
        <v>January</v>
      </c>
    </row>
    <row r="866" spans="1:18" ht="45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s="11">
        <f t="shared" si="39"/>
        <v>41541.106921296298</v>
      </c>
      <c r="L866" t="b">
        <v>0</v>
      </c>
      <c r="M866">
        <v>79</v>
      </c>
      <c r="N866" t="b">
        <v>0</v>
      </c>
      <c r="O866" s="13">
        <f t="shared" si="40"/>
        <v>0.41538461538461541</v>
      </c>
      <c r="P866" t="s">
        <v>8279</v>
      </c>
      <c r="Q866" t="s">
        <v>8282</v>
      </c>
      <c r="R866" t="str">
        <f t="shared" si="41"/>
        <v>September</v>
      </c>
    </row>
    <row r="867" spans="1:18" ht="45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s="11">
        <f t="shared" si="39"/>
        <v>41230.773113425923</v>
      </c>
      <c r="L867" t="b">
        <v>0</v>
      </c>
      <c r="M867">
        <v>2</v>
      </c>
      <c r="N867" t="b">
        <v>0</v>
      </c>
      <c r="O867" s="13">
        <f t="shared" si="40"/>
        <v>2.0454545454545454E-2</v>
      </c>
      <c r="P867" t="s">
        <v>8279</v>
      </c>
      <c r="Q867" t="s">
        <v>8282</v>
      </c>
      <c r="R867" t="str">
        <f t="shared" si="41"/>
        <v>November</v>
      </c>
    </row>
    <row r="868" spans="1:18" ht="45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s="11">
        <f t="shared" si="39"/>
        <v>42025.637939814813</v>
      </c>
      <c r="L868" t="b">
        <v>0</v>
      </c>
      <c r="M868">
        <v>11</v>
      </c>
      <c r="N868" t="b">
        <v>0</v>
      </c>
      <c r="O868" s="13">
        <f t="shared" si="40"/>
        <v>0.18285714285714286</v>
      </c>
      <c r="P868" t="s">
        <v>8279</v>
      </c>
      <c r="Q868" t="s">
        <v>8282</v>
      </c>
      <c r="R868" t="str">
        <f t="shared" si="41"/>
        <v>January</v>
      </c>
    </row>
    <row r="869" spans="1:18" ht="45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s="11">
        <f t="shared" si="39"/>
        <v>40088.105393518519</v>
      </c>
      <c r="L869" t="b">
        <v>0</v>
      </c>
      <c r="M869">
        <v>11</v>
      </c>
      <c r="N869" t="b">
        <v>0</v>
      </c>
      <c r="O869" s="13">
        <f t="shared" si="40"/>
        <v>0.2402</v>
      </c>
      <c r="P869" t="s">
        <v>8279</v>
      </c>
      <c r="Q869" t="s">
        <v>8282</v>
      </c>
      <c r="R869" t="str">
        <f t="shared" si="41"/>
        <v>October</v>
      </c>
    </row>
    <row r="870" spans="1:18" ht="60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s="11">
        <f t="shared" si="39"/>
        <v>41616.027754629627</v>
      </c>
      <c r="L870" t="b">
        <v>0</v>
      </c>
      <c r="M870">
        <v>1</v>
      </c>
      <c r="N870" t="b">
        <v>0</v>
      </c>
      <c r="O870" s="13">
        <f t="shared" si="40"/>
        <v>1.1111111111111111E-3</v>
      </c>
      <c r="P870" t="s">
        <v>8279</v>
      </c>
      <c r="Q870" t="s">
        <v>8282</v>
      </c>
      <c r="R870" t="str">
        <f t="shared" si="41"/>
        <v>December</v>
      </c>
    </row>
    <row r="871" spans="1:18" ht="45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s="11">
        <f t="shared" si="39"/>
        <v>41342.845567129625</v>
      </c>
      <c r="L871" t="b">
        <v>0</v>
      </c>
      <c r="M871">
        <v>3</v>
      </c>
      <c r="N871" t="b">
        <v>0</v>
      </c>
      <c r="O871" s="13">
        <f t="shared" si="40"/>
        <v>0.11818181818181818</v>
      </c>
      <c r="P871" t="s">
        <v>8279</v>
      </c>
      <c r="Q871" t="s">
        <v>8282</v>
      </c>
      <c r="R871" t="str">
        <f t="shared" si="41"/>
        <v>March</v>
      </c>
    </row>
    <row r="872" spans="1:18" ht="45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s="11">
        <f t="shared" si="39"/>
        <v>41488.022256944445</v>
      </c>
      <c r="L872" t="b">
        <v>0</v>
      </c>
      <c r="M872">
        <v>5</v>
      </c>
      <c r="N872" t="b">
        <v>0</v>
      </c>
      <c r="O872" s="13">
        <f t="shared" si="40"/>
        <v>3.0999999999999999E-3</v>
      </c>
      <c r="P872" t="s">
        <v>8279</v>
      </c>
      <c r="Q872" t="s">
        <v>8282</v>
      </c>
      <c r="R872" t="str">
        <f t="shared" si="41"/>
        <v>August</v>
      </c>
    </row>
    <row r="873" spans="1:18" ht="45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s="11">
        <f t="shared" si="39"/>
        <v>41577.561284722222</v>
      </c>
      <c r="L873" t="b">
        <v>0</v>
      </c>
      <c r="M873">
        <v>12</v>
      </c>
      <c r="N873" t="b">
        <v>0</v>
      </c>
      <c r="O873" s="13">
        <f t="shared" si="40"/>
        <v>5.4166666666666669E-2</v>
      </c>
      <c r="P873" t="s">
        <v>8279</v>
      </c>
      <c r="Q873" t="s">
        <v>8282</v>
      </c>
      <c r="R873" t="str">
        <f t="shared" si="41"/>
        <v>October</v>
      </c>
    </row>
    <row r="874" spans="1:18" ht="45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s="11">
        <f t="shared" si="39"/>
        <v>40567.825543981482</v>
      </c>
      <c r="L874" t="b">
        <v>0</v>
      </c>
      <c r="M874">
        <v>2</v>
      </c>
      <c r="N874" t="b">
        <v>0</v>
      </c>
      <c r="O874" s="13">
        <f t="shared" si="40"/>
        <v>8.1250000000000003E-3</v>
      </c>
      <c r="P874" t="s">
        <v>8279</v>
      </c>
      <c r="Q874" t="s">
        <v>8282</v>
      </c>
      <c r="R874" t="str">
        <f t="shared" si="41"/>
        <v>January</v>
      </c>
    </row>
    <row r="875" spans="1:18" ht="30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s="11">
        <f t="shared" si="39"/>
        <v>41184.167129629626</v>
      </c>
      <c r="L875" t="b">
        <v>0</v>
      </c>
      <c r="M875">
        <v>5</v>
      </c>
      <c r="N875" t="b">
        <v>0</v>
      </c>
      <c r="O875" s="13">
        <f t="shared" si="40"/>
        <v>1.2857142857142857E-2</v>
      </c>
      <c r="P875" t="s">
        <v>8279</v>
      </c>
      <c r="Q875" t="s">
        <v>8282</v>
      </c>
      <c r="R875" t="str">
        <f t="shared" si="41"/>
        <v>October</v>
      </c>
    </row>
    <row r="876" spans="1:18" ht="45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s="11">
        <f t="shared" si="39"/>
        <v>41368.583726851852</v>
      </c>
      <c r="L876" t="b">
        <v>0</v>
      </c>
      <c r="M876">
        <v>21</v>
      </c>
      <c r="N876" t="b">
        <v>0</v>
      </c>
      <c r="O876" s="13">
        <f t="shared" si="40"/>
        <v>0.24333333333333335</v>
      </c>
      <c r="P876" t="s">
        <v>8279</v>
      </c>
      <c r="Q876" t="s">
        <v>8282</v>
      </c>
      <c r="R876" t="str">
        <f t="shared" si="41"/>
        <v>April</v>
      </c>
    </row>
    <row r="877" spans="1:18" ht="45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s="11">
        <f t="shared" si="39"/>
        <v>42248.723738425921</v>
      </c>
      <c r="L877" t="b">
        <v>0</v>
      </c>
      <c r="M877">
        <v>0</v>
      </c>
      <c r="N877" t="b">
        <v>0</v>
      </c>
      <c r="O877" s="13">
        <f t="shared" si="40"/>
        <v>0</v>
      </c>
      <c r="P877" t="s">
        <v>8279</v>
      </c>
      <c r="Q877" t="s">
        <v>8282</v>
      </c>
      <c r="R877" t="str">
        <f t="shared" si="41"/>
        <v>September</v>
      </c>
    </row>
    <row r="878" spans="1:18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s="11">
        <f t="shared" si="39"/>
        <v>41276.496840277774</v>
      </c>
      <c r="L878" t="b">
        <v>0</v>
      </c>
      <c r="M878">
        <v>45</v>
      </c>
      <c r="N878" t="b">
        <v>0</v>
      </c>
      <c r="O878" s="13">
        <f t="shared" si="40"/>
        <v>0.40799492385786801</v>
      </c>
      <c r="P878" t="s">
        <v>8279</v>
      </c>
      <c r="Q878" t="s">
        <v>8282</v>
      </c>
      <c r="R878" t="str">
        <f t="shared" si="41"/>
        <v>January</v>
      </c>
    </row>
    <row r="879" spans="1:18" ht="45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s="11">
        <f t="shared" si="39"/>
        <v>41597.788888888885</v>
      </c>
      <c r="L879" t="b">
        <v>0</v>
      </c>
      <c r="M879">
        <v>29</v>
      </c>
      <c r="N879" t="b">
        <v>0</v>
      </c>
      <c r="O879" s="13">
        <f t="shared" si="40"/>
        <v>0.67549999999999999</v>
      </c>
      <c r="P879" t="s">
        <v>8279</v>
      </c>
      <c r="Q879" t="s">
        <v>8282</v>
      </c>
      <c r="R879" t="str">
        <f t="shared" si="41"/>
        <v>November</v>
      </c>
    </row>
    <row r="880" spans="1:18" ht="45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s="11">
        <f t="shared" si="39"/>
        <v>40505.232916666668</v>
      </c>
      <c r="L880" t="b">
        <v>0</v>
      </c>
      <c r="M880">
        <v>2</v>
      </c>
      <c r="N880" t="b">
        <v>0</v>
      </c>
      <c r="O880" s="13">
        <f t="shared" si="40"/>
        <v>1.2999999999999999E-2</v>
      </c>
      <c r="P880" t="s">
        <v>8279</v>
      </c>
      <c r="Q880" t="s">
        <v>8282</v>
      </c>
      <c r="R880" t="str">
        <f t="shared" si="41"/>
        <v>November</v>
      </c>
    </row>
    <row r="881" spans="1:18" ht="45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s="11">
        <f t="shared" si="39"/>
        <v>41037.829918981479</v>
      </c>
      <c r="L881" t="b">
        <v>0</v>
      </c>
      <c r="M881">
        <v>30</v>
      </c>
      <c r="N881" t="b">
        <v>0</v>
      </c>
      <c r="O881" s="13">
        <f t="shared" si="40"/>
        <v>0.30666666666666664</v>
      </c>
      <c r="P881" t="s">
        <v>8279</v>
      </c>
      <c r="Q881" t="s">
        <v>8282</v>
      </c>
      <c r="R881" t="str">
        <f t="shared" si="41"/>
        <v>May</v>
      </c>
    </row>
    <row r="882" spans="1:18" ht="45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s="11">
        <f t="shared" si="39"/>
        <v>41179.32104166667</v>
      </c>
      <c r="L882" t="b">
        <v>0</v>
      </c>
      <c r="M882">
        <v>8</v>
      </c>
      <c r="N882" t="b">
        <v>0</v>
      </c>
      <c r="O882" s="13">
        <f t="shared" si="40"/>
        <v>2.9894179894179893E-2</v>
      </c>
      <c r="P882" t="s">
        <v>8279</v>
      </c>
      <c r="Q882" t="s">
        <v>8283</v>
      </c>
      <c r="R882" t="str">
        <f t="shared" si="41"/>
        <v>September</v>
      </c>
    </row>
    <row r="883" spans="1:18" ht="45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s="11">
        <f t="shared" si="39"/>
        <v>40877.25099537037</v>
      </c>
      <c r="L883" t="b">
        <v>0</v>
      </c>
      <c r="M883">
        <v>1</v>
      </c>
      <c r="N883" t="b">
        <v>0</v>
      </c>
      <c r="O883" s="13">
        <f t="shared" si="40"/>
        <v>8.0000000000000002E-3</v>
      </c>
      <c r="P883" t="s">
        <v>8279</v>
      </c>
      <c r="Q883" t="s">
        <v>8283</v>
      </c>
      <c r="R883" t="str">
        <f t="shared" si="41"/>
        <v>November</v>
      </c>
    </row>
    <row r="884" spans="1:18" ht="45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s="11">
        <f t="shared" si="39"/>
        <v>40759.860532407409</v>
      </c>
      <c r="L884" t="b">
        <v>0</v>
      </c>
      <c r="M884">
        <v>14</v>
      </c>
      <c r="N884" t="b">
        <v>0</v>
      </c>
      <c r="O884" s="13">
        <f t="shared" si="40"/>
        <v>0.20133333333333334</v>
      </c>
      <c r="P884" t="s">
        <v>8279</v>
      </c>
      <c r="Q884" t="s">
        <v>8283</v>
      </c>
      <c r="R884" t="str">
        <f t="shared" si="41"/>
        <v>August</v>
      </c>
    </row>
    <row r="885" spans="1:18" ht="45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s="11">
        <f t="shared" si="39"/>
        <v>42371.935590277775</v>
      </c>
      <c r="L885" t="b">
        <v>0</v>
      </c>
      <c r="M885">
        <v>24</v>
      </c>
      <c r="N885" t="b">
        <v>0</v>
      </c>
      <c r="O885" s="13">
        <f t="shared" si="40"/>
        <v>0.4002</v>
      </c>
      <c r="P885" t="s">
        <v>8279</v>
      </c>
      <c r="Q885" t="s">
        <v>8283</v>
      </c>
      <c r="R885" t="str">
        <f t="shared" si="41"/>
        <v>January</v>
      </c>
    </row>
    <row r="886" spans="1:18" ht="45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s="11">
        <f t="shared" si="39"/>
        <v>40981.802615740744</v>
      </c>
      <c r="L886" t="b">
        <v>0</v>
      </c>
      <c r="M886">
        <v>2</v>
      </c>
      <c r="N886" t="b">
        <v>0</v>
      </c>
      <c r="O886" s="13">
        <f t="shared" si="40"/>
        <v>0.01</v>
      </c>
      <c r="P886" t="s">
        <v>8279</v>
      </c>
      <c r="Q886" t="s">
        <v>8283</v>
      </c>
      <c r="R886" t="str">
        <f t="shared" si="41"/>
        <v>March</v>
      </c>
    </row>
    <row r="887" spans="1:18" ht="45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s="11">
        <f t="shared" si="39"/>
        <v>42713.941099537042</v>
      </c>
      <c r="L887" t="b">
        <v>0</v>
      </c>
      <c r="M887">
        <v>21</v>
      </c>
      <c r="N887" t="b">
        <v>0</v>
      </c>
      <c r="O887" s="13">
        <f t="shared" si="40"/>
        <v>0.75</v>
      </c>
      <c r="P887" t="s">
        <v>8279</v>
      </c>
      <c r="Q887" t="s">
        <v>8283</v>
      </c>
      <c r="R887" t="str">
        <f t="shared" si="41"/>
        <v>December</v>
      </c>
    </row>
    <row r="888" spans="1:18" ht="45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s="11">
        <f t="shared" si="39"/>
        <v>42603.870520833334</v>
      </c>
      <c r="L888" t="b">
        <v>0</v>
      </c>
      <c r="M888">
        <v>7</v>
      </c>
      <c r="N888" t="b">
        <v>0</v>
      </c>
      <c r="O888" s="13">
        <f t="shared" si="40"/>
        <v>0.41</v>
      </c>
      <c r="P888" t="s">
        <v>8279</v>
      </c>
      <c r="Q888" t="s">
        <v>8283</v>
      </c>
      <c r="R888" t="str">
        <f t="shared" si="41"/>
        <v>August</v>
      </c>
    </row>
    <row r="889" spans="1:18" ht="45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s="11">
        <f t="shared" si="39"/>
        <v>41026.958969907406</v>
      </c>
      <c r="L889" t="b">
        <v>0</v>
      </c>
      <c r="M889">
        <v>0</v>
      </c>
      <c r="N889" t="b">
        <v>0</v>
      </c>
      <c r="O889" s="13">
        <f t="shared" si="40"/>
        <v>0</v>
      </c>
      <c r="P889" t="s">
        <v>8279</v>
      </c>
      <c r="Q889" t="s">
        <v>8283</v>
      </c>
      <c r="R889" t="str">
        <f t="shared" si="41"/>
        <v>April</v>
      </c>
    </row>
    <row r="890" spans="1:18" ht="45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s="11">
        <f t="shared" si="39"/>
        <v>40751.753298611111</v>
      </c>
      <c r="L890" t="b">
        <v>0</v>
      </c>
      <c r="M890">
        <v>4</v>
      </c>
      <c r="N890" t="b">
        <v>0</v>
      </c>
      <c r="O890" s="13">
        <f t="shared" si="40"/>
        <v>7.1999999999999995E-2</v>
      </c>
      <c r="P890" t="s">
        <v>8279</v>
      </c>
      <c r="Q890" t="s">
        <v>8283</v>
      </c>
      <c r="R890" t="str">
        <f t="shared" si="41"/>
        <v>July</v>
      </c>
    </row>
    <row r="891" spans="1:18" ht="45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s="11">
        <f t="shared" si="39"/>
        <v>41887.784062500003</v>
      </c>
      <c r="L891" t="b">
        <v>0</v>
      </c>
      <c r="M891">
        <v>32</v>
      </c>
      <c r="N891" t="b">
        <v>0</v>
      </c>
      <c r="O891" s="13">
        <f t="shared" si="40"/>
        <v>9.4412800000000005E-2</v>
      </c>
      <c r="P891" t="s">
        <v>8279</v>
      </c>
      <c r="Q891" t="s">
        <v>8283</v>
      </c>
      <c r="R891" t="str">
        <f t="shared" si="41"/>
        <v>September</v>
      </c>
    </row>
    <row r="892" spans="1:18" ht="45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s="11">
        <f t="shared" si="39"/>
        <v>41569.698831018519</v>
      </c>
      <c r="L892" t="b">
        <v>0</v>
      </c>
      <c r="M892">
        <v>4</v>
      </c>
      <c r="N892" t="b">
        <v>0</v>
      </c>
      <c r="O892" s="13">
        <f t="shared" si="40"/>
        <v>4.1666666666666664E-2</v>
      </c>
      <c r="P892" t="s">
        <v>8279</v>
      </c>
      <c r="Q892" t="s">
        <v>8283</v>
      </c>
      <c r="R892" t="str">
        <f t="shared" si="41"/>
        <v>October</v>
      </c>
    </row>
    <row r="893" spans="1:18" ht="45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s="11">
        <f t="shared" si="39"/>
        <v>41842.031597222223</v>
      </c>
      <c r="L893" t="b">
        <v>0</v>
      </c>
      <c r="M893">
        <v>9</v>
      </c>
      <c r="N893" t="b">
        <v>0</v>
      </c>
      <c r="O893" s="13">
        <f t="shared" si="40"/>
        <v>3.2500000000000001E-2</v>
      </c>
      <c r="P893" t="s">
        <v>8279</v>
      </c>
      <c r="Q893" t="s">
        <v>8283</v>
      </c>
      <c r="R893" t="str">
        <f t="shared" si="41"/>
        <v>July</v>
      </c>
    </row>
    <row r="894" spans="1:18" ht="45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s="11">
        <f t="shared" si="39"/>
        <v>40304.20003472222</v>
      </c>
      <c r="L894" t="b">
        <v>0</v>
      </c>
      <c r="M894">
        <v>17</v>
      </c>
      <c r="N894" t="b">
        <v>0</v>
      </c>
      <c r="O894" s="13">
        <f t="shared" si="40"/>
        <v>0.40749999999999997</v>
      </c>
      <c r="P894" t="s">
        <v>8279</v>
      </c>
      <c r="Q894" t="s">
        <v>8283</v>
      </c>
      <c r="R894" t="str">
        <f t="shared" si="41"/>
        <v>May</v>
      </c>
    </row>
    <row r="895" spans="1:18" ht="45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s="11">
        <f t="shared" si="39"/>
        <v>42065.897719907407</v>
      </c>
      <c r="L895" t="b">
        <v>0</v>
      </c>
      <c r="M895">
        <v>5</v>
      </c>
      <c r="N895" t="b">
        <v>0</v>
      </c>
      <c r="O895" s="13">
        <f t="shared" si="40"/>
        <v>0.1</v>
      </c>
      <c r="P895" t="s">
        <v>8279</v>
      </c>
      <c r="Q895" t="s">
        <v>8283</v>
      </c>
      <c r="R895" t="str">
        <f t="shared" si="41"/>
        <v>March</v>
      </c>
    </row>
    <row r="896" spans="1:18" ht="45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s="11">
        <f t="shared" si="39"/>
        <v>42496.98159722222</v>
      </c>
      <c r="L896" t="b">
        <v>0</v>
      </c>
      <c r="M896">
        <v>53</v>
      </c>
      <c r="N896" t="b">
        <v>0</v>
      </c>
      <c r="O896" s="13">
        <f t="shared" si="40"/>
        <v>0.39169999999999999</v>
      </c>
      <c r="P896" t="s">
        <v>8279</v>
      </c>
      <c r="Q896" t="s">
        <v>8283</v>
      </c>
      <c r="R896" t="str">
        <f t="shared" si="41"/>
        <v>May</v>
      </c>
    </row>
    <row r="897" spans="1:18" ht="45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s="11">
        <f t="shared" si="39"/>
        <v>40431.127650462964</v>
      </c>
      <c r="L897" t="b">
        <v>0</v>
      </c>
      <c r="M897">
        <v>7</v>
      </c>
      <c r="N897" t="b">
        <v>0</v>
      </c>
      <c r="O897" s="13">
        <f t="shared" si="40"/>
        <v>2.4375000000000001E-2</v>
      </c>
      <c r="P897" t="s">
        <v>8279</v>
      </c>
      <c r="Q897" t="s">
        <v>8283</v>
      </c>
      <c r="R897" t="str">
        <f t="shared" si="41"/>
        <v>September</v>
      </c>
    </row>
    <row r="898" spans="1:18" ht="45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s="11">
        <f t="shared" si="39"/>
        <v>42218.872986111106</v>
      </c>
      <c r="L898" t="b">
        <v>0</v>
      </c>
      <c r="M898">
        <v>72</v>
      </c>
      <c r="N898" t="b">
        <v>0</v>
      </c>
      <c r="O898" s="13">
        <f t="shared" si="40"/>
        <v>0.4</v>
      </c>
      <c r="P898" t="s">
        <v>8279</v>
      </c>
      <c r="Q898" t="s">
        <v>8283</v>
      </c>
      <c r="R898" t="str">
        <f t="shared" si="41"/>
        <v>August</v>
      </c>
    </row>
    <row r="899" spans="1:18" ht="45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s="11">
        <f t="shared" ref="K899:K962" si="42">(J899/86400)+DATE(1970,1,1)</f>
        <v>41211.688750000001</v>
      </c>
      <c r="L899" t="b">
        <v>0</v>
      </c>
      <c r="M899">
        <v>0</v>
      </c>
      <c r="N899" t="b">
        <v>0</v>
      </c>
      <c r="O899" s="13">
        <f t="shared" ref="O899:O962" si="43">E899/D899</f>
        <v>0</v>
      </c>
      <c r="P899" t="s">
        <v>8279</v>
      </c>
      <c r="Q899" t="s">
        <v>8283</v>
      </c>
      <c r="R899" t="str">
        <f t="shared" ref="R899:R962" si="44">TEXT(K899,"mmmm")</f>
        <v>October</v>
      </c>
    </row>
    <row r="900" spans="1:18" ht="45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s="11">
        <f t="shared" si="42"/>
        <v>40878.758217592593</v>
      </c>
      <c r="L900" t="b">
        <v>0</v>
      </c>
      <c r="M900">
        <v>2</v>
      </c>
      <c r="N900" t="b">
        <v>0</v>
      </c>
      <c r="O900" s="13">
        <f t="shared" si="43"/>
        <v>2.8000000000000001E-2</v>
      </c>
      <c r="P900" t="s">
        <v>8279</v>
      </c>
      <c r="Q900" t="s">
        <v>8283</v>
      </c>
      <c r="R900" t="str">
        <f t="shared" si="44"/>
        <v>December</v>
      </c>
    </row>
    <row r="901" spans="1:18" ht="45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s="11">
        <f t="shared" si="42"/>
        <v>40646.099097222221</v>
      </c>
      <c r="L901" t="b">
        <v>0</v>
      </c>
      <c r="M901">
        <v>8</v>
      </c>
      <c r="N901" t="b">
        <v>0</v>
      </c>
      <c r="O901" s="13">
        <f t="shared" si="43"/>
        <v>0.37333333333333335</v>
      </c>
      <c r="P901" t="s">
        <v>8279</v>
      </c>
      <c r="Q901" t="s">
        <v>8283</v>
      </c>
      <c r="R901" t="str">
        <f t="shared" si="44"/>
        <v>April</v>
      </c>
    </row>
    <row r="902" spans="1:18" ht="30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s="11">
        <f t="shared" si="42"/>
        <v>42429.84956018519</v>
      </c>
      <c r="L902" t="b">
        <v>0</v>
      </c>
      <c r="M902">
        <v>2</v>
      </c>
      <c r="N902" t="b">
        <v>0</v>
      </c>
      <c r="O902" s="13">
        <f t="shared" si="43"/>
        <v>4.1999999999999997E-3</v>
      </c>
      <c r="P902" t="s">
        <v>8279</v>
      </c>
      <c r="Q902" t="s">
        <v>8282</v>
      </c>
      <c r="R902" t="str">
        <f t="shared" si="44"/>
        <v>February</v>
      </c>
    </row>
    <row r="903" spans="1:18" ht="60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s="11">
        <f t="shared" si="42"/>
        <v>40291.81150462963</v>
      </c>
      <c r="L903" t="b">
        <v>0</v>
      </c>
      <c r="M903">
        <v>0</v>
      </c>
      <c r="N903" t="b">
        <v>0</v>
      </c>
      <c r="O903" s="13">
        <f t="shared" si="43"/>
        <v>0</v>
      </c>
      <c r="P903" t="s">
        <v>8279</v>
      </c>
      <c r="Q903" t="s">
        <v>8282</v>
      </c>
      <c r="R903" t="str">
        <f t="shared" si="44"/>
        <v>April</v>
      </c>
    </row>
    <row r="904" spans="1:18" ht="45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s="11">
        <f t="shared" si="42"/>
        <v>41829.965532407405</v>
      </c>
      <c r="L904" t="b">
        <v>0</v>
      </c>
      <c r="M904">
        <v>3</v>
      </c>
      <c r="N904" t="b">
        <v>0</v>
      </c>
      <c r="O904" s="13">
        <f t="shared" si="43"/>
        <v>3.0000000000000001E-3</v>
      </c>
      <c r="P904" t="s">
        <v>8279</v>
      </c>
      <c r="Q904" t="s">
        <v>8282</v>
      </c>
      <c r="R904" t="str">
        <f t="shared" si="44"/>
        <v>July</v>
      </c>
    </row>
    <row r="905" spans="1:18" ht="45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s="11">
        <f t="shared" si="42"/>
        <v>41149.796064814815</v>
      </c>
      <c r="L905" t="b">
        <v>0</v>
      </c>
      <c r="M905">
        <v>4</v>
      </c>
      <c r="N905" t="b">
        <v>0</v>
      </c>
      <c r="O905" s="13">
        <f t="shared" si="43"/>
        <v>3.2000000000000001E-2</v>
      </c>
      <c r="P905" t="s">
        <v>8279</v>
      </c>
      <c r="Q905" t="s">
        <v>8282</v>
      </c>
      <c r="R905" t="str">
        <f t="shared" si="44"/>
        <v>August</v>
      </c>
    </row>
    <row r="906" spans="1:18" ht="45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s="11">
        <f t="shared" si="42"/>
        <v>42342.080289351856</v>
      </c>
      <c r="L906" t="b">
        <v>0</v>
      </c>
      <c r="M906">
        <v>3</v>
      </c>
      <c r="N906" t="b">
        <v>0</v>
      </c>
      <c r="O906" s="13">
        <f t="shared" si="43"/>
        <v>3.0200000000000001E-3</v>
      </c>
      <c r="P906" t="s">
        <v>8279</v>
      </c>
      <c r="Q906" t="s">
        <v>8282</v>
      </c>
      <c r="R906" t="str">
        <f t="shared" si="44"/>
        <v>December</v>
      </c>
    </row>
    <row r="907" spans="1:18" ht="45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s="11">
        <f t="shared" si="42"/>
        <v>40507.239884259259</v>
      </c>
      <c r="L907" t="b">
        <v>0</v>
      </c>
      <c r="M907">
        <v>6</v>
      </c>
      <c r="N907" t="b">
        <v>0</v>
      </c>
      <c r="O907" s="13">
        <f t="shared" si="43"/>
        <v>3.0153846153846153E-2</v>
      </c>
      <c r="P907" t="s">
        <v>8279</v>
      </c>
      <c r="Q907" t="s">
        <v>8282</v>
      </c>
      <c r="R907" t="str">
        <f t="shared" si="44"/>
        <v>November</v>
      </c>
    </row>
    <row r="908" spans="1:18" ht="30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s="11">
        <f t="shared" si="42"/>
        <v>41681.189699074072</v>
      </c>
      <c r="L908" t="b">
        <v>0</v>
      </c>
      <c r="M908">
        <v>0</v>
      </c>
      <c r="N908" t="b">
        <v>0</v>
      </c>
      <c r="O908" s="13">
        <f t="shared" si="43"/>
        <v>0</v>
      </c>
      <c r="P908" t="s">
        <v>8279</v>
      </c>
      <c r="Q908" t="s">
        <v>8282</v>
      </c>
      <c r="R908" t="str">
        <f t="shared" si="44"/>
        <v>February</v>
      </c>
    </row>
    <row r="909" spans="1:18" ht="30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s="11">
        <f t="shared" si="42"/>
        <v>40767.192395833335</v>
      </c>
      <c r="L909" t="b">
        <v>0</v>
      </c>
      <c r="M909">
        <v>0</v>
      </c>
      <c r="N909" t="b">
        <v>0</v>
      </c>
      <c r="O909" s="13">
        <f t="shared" si="43"/>
        <v>0</v>
      </c>
      <c r="P909" t="s">
        <v>8279</v>
      </c>
      <c r="Q909" t="s">
        <v>8282</v>
      </c>
      <c r="R909" t="str">
        <f t="shared" si="44"/>
        <v>August</v>
      </c>
    </row>
    <row r="910" spans="1:18" ht="45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s="11">
        <f t="shared" si="42"/>
        <v>40340.801562499997</v>
      </c>
      <c r="L910" t="b">
        <v>0</v>
      </c>
      <c r="M910">
        <v>0</v>
      </c>
      <c r="N910" t="b">
        <v>0</v>
      </c>
      <c r="O910" s="13">
        <f t="shared" si="43"/>
        <v>0</v>
      </c>
      <c r="P910" t="s">
        <v>8279</v>
      </c>
      <c r="Q910" t="s">
        <v>8282</v>
      </c>
      <c r="R910" t="str">
        <f t="shared" si="44"/>
        <v>June</v>
      </c>
    </row>
    <row r="911" spans="1:18" ht="45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s="11">
        <f t="shared" si="42"/>
        <v>41081.69027777778</v>
      </c>
      <c r="L911" t="b">
        <v>0</v>
      </c>
      <c r="M911">
        <v>8</v>
      </c>
      <c r="N911" t="b">
        <v>0</v>
      </c>
      <c r="O911" s="13">
        <f t="shared" si="43"/>
        <v>3.2500000000000001E-2</v>
      </c>
      <c r="P911" t="s">
        <v>8279</v>
      </c>
      <c r="Q911" t="s">
        <v>8282</v>
      </c>
      <c r="R911" t="str">
        <f t="shared" si="44"/>
        <v>June</v>
      </c>
    </row>
    <row r="912" spans="1:18" ht="45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s="11">
        <f t="shared" si="42"/>
        <v>42737.545358796298</v>
      </c>
      <c r="L912" t="b">
        <v>0</v>
      </c>
      <c r="M912">
        <v>5</v>
      </c>
      <c r="N912" t="b">
        <v>0</v>
      </c>
      <c r="O912" s="13">
        <f t="shared" si="43"/>
        <v>0.22363636363636363</v>
      </c>
      <c r="P912" t="s">
        <v>8279</v>
      </c>
      <c r="Q912" t="s">
        <v>8282</v>
      </c>
      <c r="R912" t="str">
        <f t="shared" si="44"/>
        <v>January</v>
      </c>
    </row>
    <row r="913" spans="1:18" ht="45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s="11">
        <f t="shared" si="42"/>
        <v>41642.005150462966</v>
      </c>
      <c r="L913" t="b">
        <v>0</v>
      </c>
      <c r="M913">
        <v>0</v>
      </c>
      <c r="N913" t="b">
        <v>0</v>
      </c>
      <c r="O913" s="13">
        <f t="shared" si="43"/>
        <v>0</v>
      </c>
      <c r="P913" t="s">
        <v>8279</v>
      </c>
      <c r="Q913" t="s">
        <v>8282</v>
      </c>
      <c r="R913" t="str">
        <f t="shared" si="44"/>
        <v>January</v>
      </c>
    </row>
    <row r="914" spans="1:18" ht="45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s="11">
        <f t="shared" si="42"/>
        <v>41194.109340277777</v>
      </c>
      <c r="L914" t="b">
        <v>0</v>
      </c>
      <c r="M914">
        <v>2</v>
      </c>
      <c r="N914" t="b">
        <v>0</v>
      </c>
      <c r="O914" s="13">
        <f t="shared" si="43"/>
        <v>8.5714285714285719E-3</v>
      </c>
      <c r="P914" t="s">
        <v>8279</v>
      </c>
      <c r="Q914" t="s">
        <v>8282</v>
      </c>
      <c r="R914" t="str">
        <f t="shared" si="44"/>
        <v>October</v>
      </c>
    </row>
    <row r="915" spans="1:18" ht="45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s="11">
        <f t="shared" si="42"/>
        <v>41004.139108796298</v>
      </c>
      <c r="L915" t="b">
        <v>0</v>
      </c>
      <c r="M915">
        <v>24</v>
      </c>
      <c r="N915" t="b">
        <v>0</v>
      </c>
      <c r="O915" s="13">
        <f t="shared" si="43"/>
        <v>6.6066666666666662E-2</v>
      </c>
      <c r="P915" t="s">
        <v>8279</v>
      </c>
      <c r="Q915" t="s">
        <v>8282</v>
      </c>
      <c r="R915" t="str">
        <f t="shared" si="44"/>
        <v>April</v>
      </c>
    </row>
    <row r="916" spans="1:18" ht="45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s="11">
        <f t="shared" si="42"/>
        <v>41116.763275462959</v>
      </c>
      <c r="L916" t="b">
        <v>0</v>
      </c>
      <c r="M916">
        <v>0</v>
      </c>
      <c r="N916" t="b">
        <v>0</v>
      </c>
      <c r="O916" s="13">
        <f t="shared" si="43"/>
        <v>0</v>
      </c>
      <c r="P916" t="s">
        <v>8279</v>
      </c>
      <c r="Q916" t="s">
        <v>8282</v>
      </c>
      <c r="R916" t="str">
        <f t="shared" si="44"/>
        <v>July</v>
      </c>
    </row>
    <row r="917" spans="1:18" ht="45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s="11">
        <f t="shared" si="42"/>
        <v>40937.679560185185</v>
      </c>
      <c r="L917" t="b">
        <v>0</v>
      </c>
      <c r="M917">
        <v>9</v>
      </c>
      <c r="N917" t="b">
        <v>0</v>
      </c>
      <c r="O917" s="13">
        <f t="shared" si="43"/>
        <v>5.7692307692307696E-2</v>
      </c>
      <c r="P917" t="s">
        <v>8279</v>
      </c>
      <c r="Q917" t="s">
        <v>8282</v>
      </c>
      <c r="R917" t="str">
        <f t="shared" si="44"/>
        <v>January</v>
      </c>
    </row>
    <row r="918" spans="1:18" ht="45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s="11">
        <f t="shared" si="42"/>
        <v>40434.853402777779</v>
      </c>
      <c r="L918" t="b">
        <v>0</v>
      </c>
      <c r="M918">
        <v>0</v>
      </c>
      <c r="N918" t="b">
        <v>0</v>
      </c>
      <c r="O918" s="13">
        <f t="shared" si="43"/>
        <v>0</v>
      </c>
      <c r="P918" t="s">
        <v>8279</v>
      </c>
      <c r="Q918" t="s">
        <v>8282</v>
      </c>
      <c r="R918" t="str">
        <f t="shared" si="44"/>
        <v>September</v>
      </c>
    </row>
    <row r="919" spans="1:18" ht="45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s="11">
        <f t="shared" si="42"/>
        <v>41802.94363425926</v>
      </c>
      <c r="L919" t="b">
        <v>0</v>
      </c>
      <c r="M919">
        <v>1</v>
      </c>
      <c r="N919" t="b">
        <v>0</v>
      </c>
      <c r="O919" s="13">
        <f t="shared" si="43"/>
        <v>6.0000000000000001E-3</v>
      </c>
      <c r="P919" t="s">
        <v>8279</v>
      </c>
      <c r="Q919" t="s">
        <v>8282</v>
      </c>
      <c r="R919" t="str">
        <f t="shared" si="44"/>
        <v>June</v>
      </c>
    </row>
    <row r="920" spans="1:18" ht="45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s="11">
        <f t="shared" si="42"/>
        <v>41944.916215277779</v>
      </c>
      <c r="L920" t="b">
        <v>0</v>
      </c>
      <c r="M920">
        <v>10</v>
      </c>
      <c r="N920" t="b">
        <v>0</v>
      </c>
      <c r="O920" s="13">
        <f t="shared" si="43"/>
        <v>5.0256410256410255E-2</v>
      </c>
      <c r="P920" t="s">
        <v>8279</v>
      </c>
      <c r="Q920" t="s">
        <v>8282</v>
      </c>
      <c r="R920" t="str">
        <f t="shared" si="44"/>
        <v>November</v>
      </c>
    </row>
    <row r="921" spans="1:18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s="11">
        <f t="shared" si="42"/>
        <v>41227.641724537039</v>
      </c>
      <c r="L921" t="b">
        <v>0</v>
      </c>
      <c r="M921">
        <v>1</v>
      </c>
      <c r="N921" t="b">
        <v>0</v>
      </c>
      <c r="O921" s="13">
        <f t="shared" si="43"/>
        <v>5.0000000000000001E-3</v>
      </c>
      <c r="P921" t="s">
        <v>8279</v>
      </c>
      <c r="Q921" t="s">
        <v>8282</v>
      </c>
      <c r="R921" t="str">
        <f t="shared" si="44"/>
        <v>November</v>
      </c>
    </row>
    <row r="922" spans="1:18" ht="45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s="11">
        <f t="shared" si="42"/>
        <v>41562.671550925923</v>
      </c>
      <c r="L922" t="b">
        <v>0</v>
      </c>
      <c r="M922">
        <v>0</v>
      </c>
      <c r="N922" t="b">
        <v>0</v>
      </c>
      <c r="O922" s="13">
        <f t="shared" si="43"/>
        <v>0</v>
      </c>
      <c r="P922" t="s">
        <v>8279</v>
      </c>
      <c r="Q922" t="s">
        <v>8282</v>
      </c>
      <c r="R922" t="str">
        <f t="shared" si="44"/>
        <v>October</v>
      </c>
    </row>
    <row r="923" spans="1:18" ht="45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s="11">
        <f t="shared" si="42"/>
        <v>40847.171018518522</v>
      </c>
      <c r="L923" t="b">
        <v>0</v>
      </c>
      <c r="M923">
        <v>20</v>
      </c>
      <c r="N923" t="b">
        <v>0</v>
      </c>
      <c r="O923" s="13">
        <f t="shared" si="43"/>
        <v>0.309</v>
      </c>
      <c r="P923" t="s">
        <v>8279</v>
      </c>
      <c r="Q923" t="s">
        <v>8282</v>
      </c>
      <c r="R923" t="str">
        <f t="shared" si="44"/>
        <v>October</v>
      </c>
    </row>
    <row r="924" spans="1:18" ht="45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s="11">
        <f t="shared" si="42"/>
        <v>41878.530011574076</v>
      </c>
      <c r="L924" t="b">
        <v>0</v>
      </c>
      <c r="M924">
        <v>30</v>
      </c>
      <c r="N924" t="b">
        <v>0</v>
      </c>
      <c r="O924" s="13">
        <f t="shared" si="43"/>
        <v>0.21037037037037037</v>
      </c>
      <c r="P924" t="s">
        <v>8279</v>
      </c>
      <c r="Q924" t="s">
        <v>8282</v>
      </c>
      <c r="R924" t="str">
        <f t="shared" si="44"/>
        <v>August</v>
      </c>
    </row>
    <row r="925" spans="1:18" ht="45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s="11">
        <f t="shared" si="42"/>
        <v>41934.959756944445</v>
      </c>
      <c r="L925" t="b">
        <v>0</v>
      </c>
      <c r="M925">
        <v>6</v>
      </c>
      <c r="N925" t="b">
        <v>0</v>
      </c>
      <c r="O925" s="13">
        <f t="shared" si="43"/>
        <v>2.1999999999999999E-2</v>
      </c>
      <c r="P925" t="s">
        <v>8279</v>
      </c>
      <c r="Q925" t="s">
        <v>8282</v>
      </c>
      <c r="R925" t="str">
        <f t="shared" si="44"/>
        <v>October</v>
      </c>
    </row>
    <row r="926" spans="1:18" ht="45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s="11">
        <f t="shared" si="42"/>
        <v>41288.942928240736</v>
      </c>
      <c r="L926" t="b">
        <v>0</v>
      </c>
      <c r="M926">
        <v>15</v>
      </c>
      <c r="N926" t="b">
        <v>0</v>
      </c>
      <c r="O926" s="13">
        <f t="shared" si="43"/>
        <v>0.109</v>
      </c>
      <c r="P926" t="s">
        <v>8279</v>
      </c>
      <c r="Q926" t="s">
        <v>8282</v>
      </c>
      <c r="R926" t="str">
        <f t="shared" si="44"/>
        <v>January</v>
      </c>
    </row>
    <row r="927" spans="1:18" ht="45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s="11">
        <f t="shared" si="42"/>
        <v>41575.880914351852</v>
      </c>
      <c r="L927" t="b">
        <v>0</v>
      </c>
      <c r="M927">
        <v>5</v>
      </c>
      <c r="N927" t="b">
        <v>0</v>
      </c>
      <c r="O927" s="13">
        <f t="shared" si="43"/>
        <v>2.6666666666666668E-2</v>
      </c>
      <c r="P927" t="s">
        <v>8279</v>
      </c>
      <c r="Q927" t="s">
        <v>8282</v>
      </c>
      <c r="R927" t="str">
        <f t="shared" si="44"/>
        <v>October</v>
      </c>
    </row>
    <row r="928" spans="1:18" ht="45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s="11">
        <f t="shared" si="42"/>
        <v>40338.02002314815</v>
      </c>
      <c r="L928" t="b">
        <v>0</v>
      </c>
      <c r="M928">
        <v>0</v>
      </c>
      <c r="N928" t="b">
        <v>0</v>
      </c>
      <c r="O928" s="13">
        <f t="shared" si="43"/>
        <v>0</v>
      </c>
      <c r="P928" t="s">
        <v>8279</v>
      </c>
      <c r="Q928" t="s">
        <v>8282</v>
      </c>
      <c r="R928" t="str">
        <f t="shared" si="44"/>
        <v>June</v>
      </c>
    </row>
    <row r="929" spans="1:18" ht="30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s="11">
        <f t="shared" si="42"/>
        <v>41013.822858796295</v>
      </c>
      <c r="L929" t="b">
        <v>0</v>
      </c>
      <c r="M929">
        <v>0</v>
      </c>
      <c r="N929" t="b">
        <v>0</v>
      </c>
      <c r="O929" s="13">
        <f t="shared" si="43"/>
        <v>0</v>
      </c>
      <c r="P929" t="s">
        <v>8279</v>
      </c>
      <c r="Q929" t="s">
        <v>8282</v>
      </c>
      <c r="R929" t="str">
        <f t="shared" si="44"/>
        <v>April</v>
      </c>
    </row>
    <row r="930" spans="1:18" ht="45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s="11">
        <f t="shared" si="42"/>
        <v>41180.86241898148</v>
      </c>
      <c r="L930" t="b">
        <v>0</v>
      </c>
      <c r="M930">
        <v>28</v>
      </c>
      <c r="N930" t="b">
        <v>0</v>
      </c>
      <c r="O930" s="13">
        <f t="shared" si="43"/>
        <v>0.10862068965517241</v>
      </c>
      <c r="P930" t="s">
        <v>8279</v>
      </c>
      <c r="Q930" t="s">
        <v>8282</v>
      </c>
      <c r="R930" t="str">
        <f t="shared" si="44"/>
        <v>September</v>
      </c>
    </row>
    <row r="931" spans="1:18" ht="45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s="11">
        <f t="shared" si="42"/>
        <v>40978.238067129627</v>
      </c>
      <c r="L931" t="b">
        <v>0</v>
      </c>
      <c r="M931">
        <v>0</v>
      </c>
      <c r="N931" t="b">
        <v>0</v>
      </c>
      <c r="O931" s="13">
        <f t="shared" si="43"/>
        <v>0</v>
      </c>
      <c r="P931" t="s">
        <v>8279</v>
      </c>
      <c r="Q931" t="s">
        <v>8282</v>
      </c>
      <c r="R931" t="str">
        <f t="shared" si="44"/>
        <v>March</v>
      </c>
    </row>
    <row r="932" spans="1:18" ht="45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s="11">
        <f t="shared" si="42"/>
        <v>40312.915578703702</v>
      </c>
      <c r="L932" t="b">
        <v>0</v>
      </c>
      <c r="M932">
        <v>5</v>
      </c>
      <c r="N932" t="b">
        <v>0</v>
      </c>
      <c r="O932" s="13">
        <f t="shared" si="43"/>
        <v>0.38333333333333336</v>
      </c>
      <c r="P932" t="s">
        <v>8279</v>
      </c>
      <c r="Q932" t="s">
        <v>8282</v>
      </c>
      <c r="R932" t="str">
        <f t="shared" si="44"/>
        <v>May</v>
      </c>
    </row>
    <row r="933" spans="1:18" ht="45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s="11">
        <f t="shared" si="42"/>
        <v>41680.359976851854</v>
      </c>
      <c r="L933" t="b">
        <v>0</v>
      </c>
      <c r="M933">
        <v>7</v>
      </c>
      <c r="N933" t="b">
        <v>0</v>
      </c>
      <c r="O933" s="13">
        <f t="shared" si="43"/>
        <v>6.5500000000000003E-2</v>
      </c>
      <c r="P933" t="s">
        <v>8279</v>
      </c>
      <c r="Q933" t="s">
        <v>8282</v>
      </c>
      <c r="R933" t="str">
        <f t="shared" si="44"/>
        <v>February</v>
      </c>
    </row>
    <row r="934" spans="1:18" ht="30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s="11">
        <f t="shared" si="42"/>
        <v>41310.969270833331</v>
      </c>
      <c r="L934" t="b">
        <v>0</v>
      </c>
      <c r="M934">
        <v>30</v>
      </c>
      <c r="N934" t="b">
        <v>0</v>
      </c>
      <c r="O934" s="13">
        <f t="shared" si="43"/>
        <v>0.14536842105263159</v>
      </c>
      <c r="P934" t="s">
        <v>8279</v>
      </c>
      <c r="Q934" t="s">
        <v>8282</v>
      </c>
      <c r="R934" t="str">
        <f t="shared" si="44"/>
        <v>February</v>
      </c>
    </row>
    <row r="935" spans="1:18" ht="45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s="11">
        <f t="shared" si="42"/>
        <v>41711.169085648144</v>
      </c>
      <c r="L935" t="b">
        <v>0</v>
      </c>
      <c r="M935">
        <v>2</v>
      </c>
      <c r="N935" t="b">
        <v>0</v>
      </c>
      <c r="O935" s="13">
        <f t="shared" si="43"/>
        <v>0.06</v>
      </c>
      <c r="P935" t="s">
        <v>8279</v>
      </c>
      <c r="Q935" t="s">
        <v>8282</v>
      </c>
      <c r="R935" t="str">
        <f t="shared" si="44"/>
        <v>March</v>
      </c>
    </row>
    <row r="936" spans="1:18" ht="45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s="11">
        <f t="shared" si="42"/>
        <v>41733.737083333333</v>
      </c>
      <c r="L936" t="b">
        <v>0</v>
      </c>
      <c r="M936">
        <v>30</v>
      </c>
      <c r="N936" t="b">
        <v>0</v>
      </c>
      <c r="O936" s="13">
        <f t="shared" si="43"/>
        <v>0.30399999999999999</v>
      </c>
      <c r="P936" t="s">
        <v>8279</v>
      </c>
      <c r="Q936" t="s">
        <v>8282</v>
      </c>
      <c r="R936" t="str">
        <f t="shared" si="44"/>
        <v>April</v>
      </c>
    </row>
    <row r="937" spans="1:18" ht="45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s="11">
        <f t="shared" si="42"/>
        <v>42368.333668981482</v>
      </c>
      <c r="L937" t="b">
        <v>0</v>
      </c>
      <c r="M937">
        <v>2</v>
      </c>
      <c r="N937" t="b">
        <v>0</v>
      </c>
      <c r="O937" s="13">
        <f t="shared" si="43"/>
        <v>1.4285714285714285E-2</v>
      </c>
      <c r="P937" t="s">
        <v>8279</v>
      </c>
      <c r="Q937" t="s">
        <v>8282</v>
      </c>
      <c r="R937" t="str">
        <f t="shared" si="44"/>
        <v>December</v>
      </c>
    </row>
    <row r="938" spans="1:18" ht="45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s="11">
        <f t="shared" si="42"/>
        <v>40883.024178240739</v>
      </c>
      <c r="L938" t="b">
        <v>0</v>
      </c>
      <c r="M938">
        <v>0</v>
      </c>
      <c r="N938" t="b">
        <v>0</v>
      </c>
      <c r="O938" s="13">
        <f t="shared" si="43"/>
        <v>0</v>
      </c>
      <c r="P938" t="s">
        <v>8279</v>
      </c>
      <c r="Q938" t="s">
        <v>8282</v>
      </c>
      <c r="R938" t="str">
        <f t="shared" si="44"/>
        <v>December</v>
      </c>
    </row>
    <row r="939" spans="1:18" ht="45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s="11">
        <f t="shared" si="42"/>
        <v>41551.798113425924</v>
      </c>
      <c r="L939" t="b">
        <v>0</v>
      </c>
      <c r="M939">
        <v>2</v>
      </c>
      <c r="N939" t="b">
        <v>0</v>
      </c>
      <c r="O939" s="13">
        <f t="shared" si="43"/>
        <v>1.1428571428571429E-2</v>
      </c>
      <c r="P939" t="s">
        <v>8279</v>
      </c>
      <c r="Q939" t="s">
        <v>8282</v>
      </c>
      <c r="R939" t="str">
        <f t="shared" si="44"/>
        <v>October</v>
      </c>
    </row>
    <row r="940" spans="1:18" ht="45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s="11">
        <f t="shared" si="42"/>
        <v>41124.479722222226</v>
      </c>
      <c r="L940" t="b">
        <v>0</v>
      </c>
      <c r="M940">
        <v>1</v>
      </c>
      <c r="N940" t="b">
        <v>0</v>
      </c>
      <c r="O940" s="13">
        <f t="shared" si="43"/>
        <v>3.5714285714285713E-3</v>
      </c>
      <c r="P940" t="s">
        <v>8279</v>
      </c>
      <c r="Q940" t="s">
        <v>8282</v>
      </c>
      <c r="R940" t="str">
        <f t="shared" si="44"/>
        <v>August</v>
      </c>
    </row>
    <row r="941" spans="1:18" ht="45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s="11">
        <f t="shared" si="42"/>
        <v>41416.763171296298</v>
      </c>
      <c r="L941" t="b">
        <v>0</v>
      </c>
      <c r="M941">
        <v>2</v>
      </c>
      <c r="N941" t="b">
        <v>0</v>
      </c>
      <c r="O941" s="13">
        <f t="shared" si="43"/>
        <v>1.4545454545454545E-2</v>
      </c>
      <c r="P941" t="s">
        <v>8279</v>
      </c>
      <c r="Q941" t="s">
        <v>8282</v>
      </c>
      <c r="R941" t="str">
        <f t="shared" si="44"/>
        <v>May</v>
      </c>
    </row>
    <row r="942" spans="1:18" ht="45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s="11">
        <f t="shared" si="42"/>
        <v>42182.008402777778</v>
      </c>
      <c r="L942" t="b">
        <v>0</v>
      </c>
      <c r="M942">
        <v>14</v>
      </c>
      <c r="N942" t="b">
        <v>0</v>
      </c>
      <c r="O942" s="13">
        <f t="shared" si="43"/>
        <v>0.17155555555555554</v>
      </c>
      <c r="P942" t="s">
        <v>8273</v>
      </c>
      <c r="Q942" t="s">
        <v>8275</v>
      </c>
      <c r="R942" t="str">
        <f t="shared" si="44"/>
        <v>June</v>
      </c>
    </row>
    <row r="943" spans="1:18" ht="45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s="11">
        <f t="shared" si="42"/>
        <v>42746.096585648149</v>
      </c>
      <c r="L943" t="b">
        <v>0</v>
      </c>
      <c r="M943">
        <v>31</v>
      </c>
      <c r="N943" t="b">
        <v>0</v>
      </c>
      <c r="O943" s="13">
        <f t="shared" si="43"/>
        <v>2.3220000000000001E-2</v>
      </c>
      <c r="P943" t="s">
        <v>8273</v>
      </c>
      <c r="Q943" t="s">
        <v>8275</v>
      </c>
      <c r="R943" t="str">
        <f t="shared" si="44"/>
        <v>January</v>
      </c>
    </row>
    <row r="944" spans="1:18" ht="45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s="11">
        <f t="shared" si="42"/>
        <v>42382.843287037038</v>
      </c>
      <c r="L944" t="b">
        <v>0</v>
      </c>
      <c r="M944">
        <v>16</v>
      </c>
      <c r="N944" t="b">
        <v>0</v>
      </c>
      <c r="O944" s="13">
        <f t="shared" si="43"/>
        <v>8.9066666666666669E-2</v>
      </c>
      <c r="P944" t="s">
        <v>8273</v>
      </c>
      <c r="Q944" t="s">
        <v>8275</v>
      </c>
      <c r="R944" t="str">
        <f t="shared" si="44"/>
        <v>January</v>
      </c>
    </row>
    <row r="945" spans="1:18" ht="30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s="11">
        <f t="shared" si="42"/>
        <v>42673.66788194445</v>
      </c>
      <c r="L945" t="b">
        <v>0</v>
      </c>
      <c r="M945">
        <v>12</v>
      </c>
      <c r="N945" t="b">
        <v>0</v>
      </c>
      <c r="O945" s="13">
        <f t="shared" si="43"/>
        <v>9.633333333333334E-2</v>
      </c>
      <c r="P945" t="s">
        <v>8273</v>
      </c>
      <c r="Q945" t="s">
        <v>8275</v>
      </c>
      <c r="R945" t="str">
        <f t="shared" si="44"/>
        <v>October</v>
      </c>
    </row>
    <row r="946" spans="1:18" ht="45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s="11">
        <f t="shared" si="42"/>
        <v>42444.583912037036</v>
      </c>
      <c r="L946" t="b">
        <v>0</v>
      </c>
      <c r="M946">
        <v>96</v>
      </c>
      <c r="N946" t="b">
        <v>0</v>
      </c>
      <c r="O946" s="13">
        <f t="shared" si="43"/>
        <v>0.13325999999999999</v>
      </c>
      <c r="P946" t="s">
        <v>8273</v>
      </c>
      <c r="Q946" t="s">
        <v>8275</v>
      </c>
      <c r="R946" t="str">
        <f t="shared" si="44"/>
        <v>March</v>
      </c>
    </row>
    <row r="947" spans="1:18" ht="45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s="11">
        <f t="shared" si="42"/>
        <v>42732.872986111106</v>
      </c>
      <c r="L947" t="b">
        <v>0</v>
      </c>
      <c r="M947">
        <v>16</v>
      </c>
      <c r="N947" t="b">
        <v>0</v>
      </c>
      <c r="O947" s="13">
        <f t="shared" si="43"/>
        <v>2.4840000000000001E-2</v>
      </c>
      <c r="P947" t="s">
        <v>8273</v>
      </c>
      <c r="Q947" t="s">
        <v>8275</v>
      </c>
      <c r="R947" t="str">
        <f t="shared" si="44"/>
        <v>December</v>
      </c>
    </row>
    <row r="948" spans="1:18" ht="30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s="11">
        <f t="shared" si="42"/>
        <v>42592.750555555554</v>
      </c>
      <c r="L948" t="b">
        <v>0</v>
      </c>
      <c r="M948">
        <v>5</v>
      </c>
      <c r="N948" t="b">
        <v>0</v>
      </c>
      <c r="O948" s="13">
        <f t="shared" si="43"/>
        <v>1.9066666666666666E-2</v>
      </c>
      <c r="P948" t="s">
        <v>8273</v>
      </c>
      <c r="Q948" t="s">
        <v>8275</v>
      </c>
      <c r="R948" t="str">
        <f t="shared" si="44"/>
        <v>August</v>
      </c>
    </row>
    <row r="949" spans="1:18" ht="45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s="11">
        <f t="shared" si="42"/>
        <v>42491.781319444446</v>
      </c>
      <c r="L949" t="b">
        <v>0</v>
      </c>
      <c r="M949">
        <v>0</v>
      </c>
      <c r="N949" t="b">
        <v>0</v>
      </c>
      <c r="O949" s="13">
        <f t="shared" si="43"/>
        <v>0</v>
      </c>
      <c r="P949" t="s">
        <v>8273</v>
      </c>
      <c r="Q949" t="s">
        <v>8275</v>
      </c>
      <c r="R949" t="str">
        <f t="shared" si="44"/>
        <v>May</v>
      </c>
    </row>
    <row r="950" spans="1:18" ht="45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s="11">
        <f t="shared" si="42"/>
        <v>42411.828287037039</v>
      </c>
      <c r="L950" t="b">
        <v>0</v>
      </c>
      <c r="M950">
        <v>8</v>
      </c>
      <c r="N950" t="b">
        <v>0</v>
      </c>
      <c r="O950" s="13">
        <f t="shared" si="43"/>
        <v>0.12</v>
      </c>
      <c r="P950" t="s">
        <v>8273</v>
      </c>
      <c r="Q950" t="s">
        <v>8275</v>
      </c>
      <c r="R950" t="str">
        <f t="shared" si="44"/>
        <v>February</v>
      </c>
    </row>
    <row r="951" spans="1:18" ht="45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s="11">
        <f t="shared" si="42"/>
        <v>42361.043703703705</v>
      </c>
      <c r="L951" t="b">
        <v>0</v>
      </c>
      <c r="M951">
        <v>7</v>
      </c>
      <c r="N951" t="b">
        <v>0</v>
      </c>
      <c r="O951" s="13">
        <f t="shared" si="43"/>
        <v>1.3650000000000001E-2</v>
      </c>
      <c r="P951" t="s">
        <v>8273</v>
      </c>
      <c r="Q951" t="s">
        <v>8275</v>
      </c>
      <c r="R951" t="str">
        <f t="shared" si="44"/>
        <v>December</v>
      </c>
    </row>
    <row r="952" spans="1:18" ht="45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s="11">
        <f t="shared" si="42"/>
        <v>42356.750706018516</v>
      </c>
      <c r="L952" t="b">
        <v>0</v>
      </c>
      <c r="M952">
        <v>24</v>
      </c>
      <c r="N952" t="b">
        <v>0</v>
      </c>
      <c r="O952" s="13">
        <f t="shared" si="43"/>
        <v>0.28039999999999998</v>
      </c>
      <c r="P952" t="s">
        <v>8273</v>
      </c>
      <c r="Q952" t="s">
        <v>8275</v>
      </c>
      <c r="R952" t="str">
        <f t="shared" si="44"/>
        <v>December</v>
      </c>
    </row>
    <row r="953" spans="1:18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s="11">
        <f t="shared" si="42"/>
        <v>42480.653611111113</v>
      </c>
      <c r="L953" t="b">
        <v>0</v>
      </c>
      <c r="M953">
        <v>121</v>
      </c>
      <c r="N953" t="b">
        <v>0</v>
      </c>
      <c r="O953" s="13">
        <f t="shared" si="43"/>
        <v>0.38390000000000002</v>
      </c>
      <c r="P953" t="s">
        <v>8273</v>
      </c>
      <c r="Q953" t="s">
        <v>8275</v>
      </c>
      <c r="R953" t="str">
        <f t="shared" si="44"/>
        <v>April</v>
      </c>
    </row>
    <row r="954" spans="1:18" ht="30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s="11">
        <f t="shared" si="42"/>
        <v>42662.613564814819</v>
      </c>
      <c r="L954" t="b">
        <v>0</v>
      </c>
      <c r="M954">
        <v>196</v>
      </c>
      <c r="N954" t="b">
        <v>0</v>
      </c>
      <c r="O954" s="13">
        <f t="shared" si="43"/>
        <v>0.39942857142857141</v>
      </c>
      <c r="P954" t="s">
        <v>8273</v>
      </c>
      <c r="Q954" t="s">
        <v>8275</v>
      </c>
      <c r="R954" t="str">
        <f t="shared" si="44"/>
        <v>October</v>
      </c>
    </row>
    <row r="955" spans="1:18" ht="45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s="11">
        <f t="shared" si="42"/>
        <v>41999.164340277777</v>
      </c>
      <c r="L955" t="b">
        <v>0</v>
      </c>
      <c r="M955">
        <v>5</v>
      </c>
      <c r="N955" t="b">
        <v>0</v>
      </c>
      <c r="O955" s="13">
        <f t="shared" si="43"/>
        <v>8.3999999999999995E-3</v>
      </c>
      <c r="P955" t="s">
        <v>8273</v>
      </c>
      <c r="Q955" t="s">
        <v>8275</v>
      </c>
      <c r="R955" t="str">
        <f t="shared" si="44"/>
        <v>December</v>
      </c>
    </row>
    <row r="956" spans="1:18" ht="45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s="11">
        <f t="shared" si="42"/>
        <v>42194.833784722221</v>
      </c>
      <c r="L956" t="b">
        <v>0</v>
      </c>
      <c r="M956">
        <v>73</v>
      </c>
      <c r="N956" t="b">
        <v>0</v>
      </c>
      <c r="O956" s="13">
        <f t="shared" si="43"/>
        <v>0.43406666666666666</v>
      </c>
      <c r="P956" t="s">
        <v>8273</v>
      </c>
      <c r="Q956" t="s">
        <v>8275</v>
      </c>
      <c r="R956" t="str">
        <f t="shared" si="44"/>
        <v>July</v>
      </c>
    </row>
    <row r="957" spans="1:18" ht="45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s="11">
        <f t="shared" si="42"/>
        <v>42586.295138888891</v>
      </c>
      <c r="L957" t="b">
        <v>0</v>
      </c>
      <c r="M957">
        <v>93</v>
      </c>
      <c r="N957" t="b">
        <v>0</v>
      </c>
      <c r="O957" s="13">
        <f t="shared" si="43"/>
        <v>5.6613333333333335E-2</v>
      </c>
      <c r="P957" t="s">
        <v>8273</v>
      </c>
      <c r="Q957" t="s">
        <v>8275</v>
      </c>
      <c r="R957" t="str">
        <f t="shared" si="44"/>
        <v>August</v>
      </c>
    </row>
    <row r="958" spans="1:18" ht="60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s="11">
        <f t="shared" si="42"/>
        <v>42060.913877314815</v>
      </c>
      <c r="L958" t="b">
        <v>0</v>
      </c>
      <c r="M958">
        <v>17</v>
      </c>
      <c r="N958" t="b">
        <v>0</v>
      </c>
      <c r="O958" s="13">
        <f t="shared" si="43"/>
        <v>1.7219999999999999E-2</v>
      </c>
      <c r="P958" t="s">
        <v>8273</v>
      </c>
      <c r="Q958" t="s">
        <v>8275</v>
      </c>
      <c r="R958" t="str">
        <f t="shared" si="44"/>
        <v>February</v>
      </c>
    </row>
    <row r="959" spans="1:18" ht="30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s="11">
        <f t="shared" si="42"/>
        <v>42660.552465277782</v>
      </c>
      <c r="L959" t="b">
        <v>0</v>
      </c>
      <c r="M959">
        <v>7</v>
      </c>
      <c r="N959" t="b">
        <v>0</v>
      </c>
      <c r="O959" s="13">
        <f t="shared" si="43"/>
        <v>1.9416666666666665E-2</v>
      </c>
      <c r="P959" t="s">
        <v>8273</v>
      </c>
      <c r="Q959" t="s">
        <v>8275</v>
      </c>
      <c r="R959" t="str">
        <f t="shared" si="44"/>
        <v>October</v>
      </c>
    </row>
    <row r="960" spans="1:18" ht="45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s="11">
        <f t="shared" si="42"/>
        <v>42082.802812499998</v>
      </c>
      <c r="L960" t="b">
        <v>0</v>
      </c>
      <c r="M960">
        <v>17</v>
      </c>
      <c r="N960" t="b">
        <v>0</v>
      </c>
      <c r="O960" s="13">
        <f t="shared" si="43"/>
        <v>0.11328275684711328</v>
      </c>
      <c r="P960" t="s">
        <v>8273</v>
      </c>
      <c r="Q960" t="s">
        <v>8275</v>
      </c>
      <c r="R960" t="str">
        <f t="shared" si="44"/>
        <v>March</v>
      </c>
    </row>
    <row r="961" spans="1:18" ht="45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s="11">
        <f t="shared" si="42"/>
        <v>41993.174363425926</v>
      </c>
      <c r="L961" t="b">
        <v>0</v>
      </c>
      <c r="M961">
        <v>171</v>
      </c>
      <c r="N961" t="b">
        <v>0</v>
      </c>
      <c r="O961" s="13">
        <f t="shared" si="43"/>
        <v>0.3886</v>
      </c>
      <c r="P961" t="s">
        <v>8273</v>
      </c>
      <c r="Q961" t="s">
        <v>8275</v>
      </c>
      <c r="R961" t="str">
        <f t="shared" si="44"/>
        <v>December</v>
      </c>
    </row>
    <row r="962" spans="1:18" ht="45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s="11">
        <f t="shared" si="42"/>
        <v>42766.626793981486</v>
      </c>
      <c r="L962" t="b">
        <v>0</v>
      </c>
      <c r="M962">
        <v>188</v>
      </c>
      <c r="N962" t="b">
        <v>0</v>
      </c>
      <c r="O962" s="13">
        <f t="shared" si="43"/>
        <v>0.46100628930817611</v>
      </c>
      <c r="P962" t="s">
        <v>8273</v>
      </c>
      <c r="Q962" t="s">
        <v>8275</v>
      </c>
      <c r="R962" t="str">
        <f t="shared" si="44"/>
        <v>January</v>
      </c>
    </row>
    <row r="963" spans="1:18" ht="30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s="11">
        <f t="shared" ref="K963:K1026" si="45">(J963/86400)+DATE(1970,1,1)</f>
        <v>42740.693692129629</v>
      </c>
      <c r="L963" t="b">
        <v>0</v>
      </c>
      <c r="M963">
        <v>110</v>
      </c>
      <c r="N963" t="b">
        <v>0</v>
      </c>
      <c r="O963" s="13">
        <f t="shared" ref="O963:O1026" si="46">E963/D963</f>
        <v>0.42188421052631581</v>
      </c>
      <c r="P963" t="s">
        <v>8273</v>
      </c>
      <c r="Q963" t="s">
        <v>8275</v>
      </c>
      <c r="R963" t="str">
        <f t="shared" ref="R963:R1026" si="47">TEXT(K963,"mmmm")</f>
        <v>January</v>
      </c>
    </row>
    <row r="964" spans="1:18" ht="45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s="11">
        <f t="shared" si="45"/>
        <v>42373.712418981479</v>
      </c>
      <c r="L964" t="b">
        <v>0</v>
      </c>
      <c r="M964">
        <v>37</v>
      </c>
      <c r="N964" t="b">
        <v>0</v>
      </c>
      <c r="O964" s="13">
        <f t="shared" si="46"/>
        <v>0.2848</v>
      </c>
      <c r="P964" t="s">
        <v>8273</v>
      </c>
      <c r="Q964" t="s">
        <v>8275</v>
      </c>
      <c r="R964" t="str">
        <f t="shared" si="47"/>
        <v>January</v>
      </c>
    </row>
    <row r="965" spans="1:18" ht="30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s="11">
        <f t="shared" si="45"/>
        <v>42625.635636574079</v>
      </c>
      <c r="L965" t="b">
        <v>0</v>
      </c>
      <c r="M965">
        <v>9</v>
      </c>
      <c r="N965" t="b">
        <v>0</v>
      </c>
      <c r="O965" s="13">
        <f t="shared" si="46"/>
        <v>1.0771428571428571E-2</v>
      </c>
      <c r="P965" t="s">
        <v>8273</v>
      </c>
      <c r="Q965" t="s">
        <v>8275</v>
      </c>
      <c r="R965" t="str">
        <f t="shared" si="47"/>
        <v>September</v>
      </c>
    </row>
    <row r="966" spans="1:18" ht="45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s="11">
        <f t="shared" si="45"/>
        <v>42208.628692129627</v>
      </c>
      <c r="L966" t="b">
        <v>0</v>
      </c>
      <c r="M966">
        <v>29</v>
      </c>
      <c r="N966" t="b">
        <v>0</v>
      </c>
      <c r="O966" s="13">
        <f t="shared" si="46"/>
        <v>7.9909090909090902E-3</v>
      </c>
      <c r="P966" t="s">
        <v>8273</v>
      </c>
      <c r="Q966" t="s">
        <v>8275</v>
      </c>
      <c r="R966" t="str">
        <f t="shared" si="47"/>
        <v>July</v>
      </c>
    </row>
    <row r="967" spans="1:18" ht="45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s="11">
        <f t="shared" si="45"/>
        <v>42637.016736111109</v>
      </c>
      <c r="L967" t="b">
        <v>0</v>
      </c>
      <c r="M967">
        <v>6</v>
      </c>
      <c r="N967" t="b">
        <v>0</v>
      </c>
      <c r="O967" s="13">
        <f t="shared" si="46"/>
        <v>1.192E-2</v>
      </c>
      <c r="P967" t="s">
        <v>8273</v>
      </c>
      <c r="Q967" t="s">
        <v>8275</v>
      </c>
      <c r="R967" t="str">
        <f t="shared" si="47"/>
        <v>September</v>
      </c>
    </row>
    <row r="968" spans="1:18" ht="45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s="11">
        <f t="shared" si="45"/>
        <v>42619.635787037041</v>
      </c>
      <c r="L968" t="b">
        <v>0</v>
      </c>
      <c r="M968">
        <v>30</v>
      </c>
      <c r="N968" t="b">
        <v>0</v>
      </c>
      <c r="O968" s="13">
        <f t="shared" si="46"/>
        <v>0.14799999999999999</v>
      </c>
      <c r="P968" t="s">
        <v>8273</v>
      </c>
      <c r="Q968" t="s">
        <v>8275</v>
      </c>
      <c r="R968" t="str">
        <f t="shared" si="47"/>
        <v>September</v>
      </c>
    </row>
    <row r="969" spans="1:18" ht="45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s="11">
        <f t="shared" si="45"/>
        <v>42422.254328703704</v>
      </c>
      <c r="L969" t="b">
        <v>0</v>
      </c>
      <c r="M969">
        <v>81</v>
      </c>
      <c r="N969" t="b">
        <v>0</v>
      </c>
      <c r="O969" s="13">
        <f t="shared" si="46"/>
        <v>0.17810000000000001</v>
      </c>
      <c r="P969" t="s">
        <v>8273</v>
      </c>
      <c r="Q969" t="s">
        <v>8275</v>
      </c>
      <c r="R969" t="str">
        <f t="shared" si="47"/>
        <v>February</v>
      </c>
    </row>
    <row r="970" spans="1:18" ht="45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s="11">
        <f t="shared" si="45"/>
        <v>41836.847615740742</v>
      </c>
      <c r="L970" t="b">
        <v>0</v>
      </c>
      <c r="M970">
        <v>4</v>
      </c>
      <c r="N970" t="b">
        <v>0</v>
      </c>
      <c r="O970" s="13">
        <f t="shared" si="46"/>
        <v>1.325E-2</v>
      </c>
      <c r="P970" t="s">
        <v>8273</v>
      </c>
      <c r="Q970" t="s">
        <v>8275</v>
      </c>
      <c r="R970" t="str">
        <f t="shared" si="47"/>
        <v>July</v>
      </c>
    </row>
    <row r="971" spans="1:18" ht="30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s="11">
        <f t="shared" si="45"/>
        <v>42742.30332175926</v>
      </c>
      <c r="L971" t="b">
        <v>0</v>
      </c>
      <c r="M971">
        <v>11</v>
      </c>
      <c r="N971" t="b">
        <v>0</v>
      </c>
      <c r="O971" s="13">
        <f t="shared" si="46"/>
        <v>0.46666666666666667</v>
      </c>
      <c r="P971" t="s">
        <v>8273</v>
      </c>
      <c r="Q971" t="s">
        <v>8275</v>
      </c>
      <c r="R971" t="str">
        <f t="shared" si="47"/>
        <v>January</v>
      </c>
    </row>
    <row r="972" spans="1:18" ht="45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s="11">
        <f t="shared" si="45"/>
        <v>42721.220520833333</v>
      </c>
      <c r="L972" t="b">
        <v>0</v>
      </c>
      <c r="M972">
        <v>14</v>
      </c>
      <c r="N972" t="b">
        <v>0</v>
      </c>
      <c r="O972" s="13">
        <f t="shared" si="46"/>
        <v>0.4592</v>
      </c>
      <c r="P972" t="s">
        <v>8273</v>
      </c>
      <c r="Q972" t="s">
        <v>8275</v>
      </c>
      <c r="R972" t="str">
        <f t="shared" si="47"/>
        <v>December</v>
      </c>
    </row>
    <row r="973" spans="1:18" ht="45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s="11">
        <f t="shared" si="45"/>
        <v>42111.709027777775</v>
      </c>
      <c r="L973" t="b">
        <v>0</v>
      </c>
      <c r="M973">
        <v>5</v>
      </c>
      <c r="N973" t="b">
        <v>0</v>
      </c>
      <c r="O973" s="13">
        <f t="shared" si="46"/>
        <v>2.2599999999999999E-3</v>
      </c>
      <c r="P973" t="s">
        <v>8273</v>
      </c>
      <c r="Q973" t="s">
        <v>8275</v>
      </c>
      <c r="R973" t="str">
        <f t="shared" si="47"/>
        <v>April</v>
      </c>
    </row>
    <row r="974" spans="1:18" ht="45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s="11">
        <f t="shared" si="45"/>
        <v>41856.865717592591</v>
      </c>
      <c r="L974" t="b">
        <v>0</v>
      </c>
      <c r="M974">
        <v>45</v>
      </c>
      <c r="N974" t="b">
        <v>0</v>
      </c>
      <c r="O974" s="13">
        <f t="shared" si="46"/>
        <v>0.34625</v>
      </c>
      <c r="P974" t="s">
        <v>8273</v>
      </c>
      <c r="Q974" t="s">
        <v>8275</v>
      </c>
      <c r="R974" t="str">
        <f t="shared" si="47"/>
        <v>August</v>
      </c>
    </row>
    <row r="975" spans="1:18" ht="45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s="11">
        <f t="shared" si="45"/>
        <v>42257.014965277776</v>
      </c>
      <c r="L975" t="b">
        <v>0</v>
      </c>
      <c r="M975">
        <v>8</v>
      </c>
      <c r="N975" t="b">
        <v>0</v>
      </c>
      <c r="O975" s="13">
        <f t="shared" si="46"/>
        <v>2.0549999999999999E-2</v>
      </c>
      <c r="P975" t="s">
        <v>8273</v>
      </c>
      <c r="Q975" t="s">
        <v>8275</v>
      </c>
      <c r="R975" t="str">
        <f t="shared" si="47"/>
        <v>September</v>
      </c>
    </row>
    <row r="976" spans="1:18" ht="45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s="11">
        <f t="shared" si="45"/>
        <v>42424.749490740738</v>
      </c>
      <c r="L976" t="b">
        <v>0</v>
      </c>
      <c r="M976">
        <v>3</v>
      </c>
      <c r="N976" t="b">
        <v>0</v>
      </c>
      <c r="O976" s="13">
        <f t="shared" si="46"/>
        <v>5.5999999999999999E-3</v>
      </c>
      <c r="P976" t="s">
        <v>8273</v>
      </c>
      <c r="Q976" t="s">
        <v>8275</v>
      </c>
      <c r="R976" t="str">
        <f t="shared" si="47"/>
        <v>February</v>
      </c>
    </row>
    <row r="977" spans="1:18" ht="45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s="11">
        <f t="shared" si="45"/>
        <v>42489.696585648147</v>
      </c>
      <c r="L977" t="b">
        <v>0</v>
      </c>
      <c r="M977">
        <v>24</v>
      </c>
      <c r="N977" t="b">
        <v>0</v>
      </c>
      <c r="O977" s="13">
        <f t="shared" si="46"/>
        <v>2.6069999999999999E-2</v>
      </c>
      <c r="P977" t="s">
        <v>8273</v>
      </c>
      <c r="Q977" t="s">
        <v>8275</v>
      </c>
      <c r="R977" t="str">
        <f t="shared" si="47"/>
        <v>April</v>
      </c>
    </row>
    <row r="978" spans="1:18" ht="45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s="11">
        <f t="shared" si="45"/>
        <v>42185.058993055558</v>
      </c>
      <c r="L978" t="b">
        <v>0</v>
      </c>
      <c r="M978">
        <v>18</v>
      </c>
      <c r="N978" t="b">
        <v>0</v>
      </c>
      <c r="O978" s="13">
        <f t="shared" si="46"/>
        <v>1.9259999999999999E-2</v>
      </c>
      <c r="P978" t="s">
        <v>8273</v>
      </c>
      <c r="Q978" t="s">
        <v>8275</v>
      </c>
      <c r="R978" t="str">
        <f t="shared" si="47"/>
        <v>June</v>
      </c>
    </row>
    <row r="979" spans="1:18" ht="45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s="11">
        <f t="shared" si="45"/>
        <v>42391.942094907412</v>
      </c>
      <c r="L979" t="b">
        <v>0</v>
      </c>
      <c r="M979">
        <v>12</v>
      </c>
      <c r="N979" t="b">
        <v>0</v>
      </c>
      <c r="O979" s="13">
        <f t="shared" si="46"/>
        <v>0.33666666666666667</v>
      </c>
      <c r="P979" t="s">
        <v>8273</v>
      </c>
      <c r="Q979" t="s">
        <v>8275</v>
      </c>
      <c r="R979" t="str">
        <f t="shared" si="47"/>
        <v>January</v>
      </c>
    </row>
    <row r="980" spans="1:18" ht="45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s="11">
        <f t="shared" si="45"/>
        <v>42395.309039351851</v>
      </c>
      <c r="L980" t="b">
        <v>0</v>
      </c>
      <c r="M980">
        <v>123</v>
      </c>
      <c r="N980" t="b">
        <v>0</v>
      </c>
      <c r="O980" s="13">
        <f t="shared" si="46"/>
        <v>0.5626326718299024</v>
      </c>
      <c r="P980" t="s">
        <v>8273</v>
      </c>
      <c r="Q980" t="s">
        <v>8275</v>
      </c>
      <c r="R980" t="str">
        <f t="shared" si="47"/>
        <v>January</v>
      </c>
    </row>
    <row r="981" spans="1:18" ht="45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s="11">
        <f t="shared" si="45"/>
        <v>42506.416990740741</v>
      </c>
      <c r="L981" t="b">
        <v>0</v>
      </c>
      <c r="M981">
        <v>96</v>
      </c>
      <c r="N981" t="b">
        <v>0</v>
      </c>
      <c r="O981" s="13">
        <f t="shared" si="46"/>
        <v>0.82817600000000002</v>
      </c>
      <c r="P981" t="s">
        <v>8273</v>
      </c>
      <c r="Q981" t="s">
        <v>8275</v>
      </c>
      <c r="R981" t="str">
        <f t="shared" si="47"/>
        <v>May</v>
      </c>
    </row>
    <row r="982" spans="1:18" ht="45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s="11">
        <f t="shared" si="45"/>
        <v>41928.904189814813</v>
      </c>
      <c r="L982" t="b">
        <v>0</v>
      </c>
      <c r="M982">
        <v>31</v>
      </c>
      <c r="N982" t="b">
        <v>0</v>
      </c>
      <c r="O982" s="13">
        <f t="shared" si="46"/>
        <v>0.14860000000000001</v>
      </c>
      <c r="P982" t="s">
        <v>8273</v>
      </c>
      <c r="Q982" t="s">
        <v>8275</v>
      </c>
      <c r="R982" t="str">
        <f t="shared" si="47"/>
        <v>October</v>
      </c>
    </row>
    <row r="983" spans="1:18" ht="45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s="11">
        <f t="shared" si="45"/>
        <v>41830.947013888886</v>
      </c>
      <c r="L983" t="b">
        <v>0</v>
      </c>
      <c r="M983">
        <v>4</v>
      </c>
      <c r="N983" t="b">
        <v>0</v>
      </c>
      <c r="O983" s="13">
        <f t="shared" si="46"/>
        <v>1.2375123751237513E-4</v>
      </c>
      <c r="P983" t="s">
        <v>8273</v>
      </c>
      <c r="Q983" t="s">
        <v>8275</v>
      </c>
      <c r="R983" t="str">
        <f t="shared" si="47"/>
        <v>July</v>
      </c>
    </row>
    <row r="984" spans="1:18" ht="30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s="11">
        <f t="shared" si="45"/>
        <v>42615.753310185188</v>
      </c>
      <c r="L984" t="b">
        <v>0</v>
      </c>
      <c r="M984">
        <v>3</v>
      </c>
      <c r="N984" t="b">
        <v>0</v>
      </c>
      <c r="O984" s="13">
        <f t="shared" si="46"/>
        <v>1.7142857142857143E-4</v>
      </c>
      <c r="P984" t="s">
        <v>8273</v>
      </c>
      <c r="Q984" t="s">
        <v>8275</v>
      </c>
      <c r="R984" t="str">
        <f t="shared" si="47"/>
        <v>September</v>
      </c>
    </row>
    <row r="985" spans="1:18" ht="45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s="11">
        <f t="shared" si="45"/>
        <v>42574.667650462958</v>
      </c>
      <c r="L985" t="b">
        <v>0</v>
      </c>
      <c r="M985">
        <v>179</v>
      </c>
      <c r="N985" t="b">
        <v>0</v>
      </c>
      <c r="O985" s="13">
        <f t="shared" si="46"/>
        <v>0.2950613611721471</v>
      </c>
      <c r="P985" t="s">
        <v>8273</v>
      </c>
      <c r="Q985" t="s">
        <v>8275</v>
      </c>
      <c r="R985" t="str">
        <f t="shared" si="47"/>
        <v>July</v>
      </c>
    </row>
    <row r="986" spans="1:18" ht="75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s="11">
        <f t="shared" si="45"/>
        <v>42061.11583333333</v>
      </c>
      <c r="L986" t="b">
        <v>0</v>
      </c>
      <c r="M986">
        <v>3</v>
      </c>
      <c r="N986" t="b">
        <v>0</v>
      </c>
      <c r="O986" s="13">
        <f t="shared" si="46"/>
        <v>1.06E-2</v>
      </c>
      <c r="P986" t="s">
        <v>8273</v>
      </c>
      <c r="Q986" t="s">
        <v>8275</v>
      </c>
      <c r="R986" t="str">
        <f t="shared" si="47"/>
        <v>February</v>
      </c>
    </row>
    <row r="987" spans="1:18" ht="45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s="11">
        <f t="shared" si="45"/>
        <v>42339.967708333337</v>
      </c>
      <c r="L987" t="b">
        <v>0</v>
      </c>
      <c r="M987">
        <v>23</v>
      </c>
      <c r="N987" t="b">
        <v>0</v>
      </c>
      <c r="O987" s="13">
        <f t="shared" si="46"/>
        <v>6.2933333333333327E-2</v>
      </c>
      <c r="P987" t="s">
        <v>8273</v>
      </c>
      <c r="Q987" t="s">
        <v>8275</v>
      </c>
      <c r="R987" t="str">
        <f t="shared" si="47"/>
        <v>December</v>
      </c>
    </row>
    <row r="988" spans="1:18" ht="45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s="11">
        <f t="shared" si="45"/>
        <v>42324.767361111109</v>
      </c>
      <c r="L988" t="b">
        <v>0</v>
      </c>
      <c r="M988">
        <v>23</v>
      </c>
      <c r="N988" t="b">
        <v>0</v>
      </c>
      <c r="O988" s="13">
        <f t="shared" si="46"/>
        <v>0.1275</v>
      </c>
      <c r="P988" t="s">
        <v>8273</v>
      </c>
      <c r="Q988" t="s">
        <v>8275</v>
      </c>
      <c r="R988" t="str">
        <f t="shared" si="47"/>
        <v>November</v>
      </c>
    </row>
    <row r="989" spans="1:18" ht="45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s="11">
        <f t="shared" si="45"/>
        <v>41773.294560185182</v>
      </c>
      <c r="L989" t="b">
        <v>0</v>
      </c>
      <c r="M989">
        <v>41</v>
      </c>
      <c r="N989" t="b">
        <v>0</v>
      </c>
      <c r="O989" s="13">
        <f t="shared" si="46"/>
        <v>0.13220000000000001</v>
      </c>
      <c r="P989" t="s">
        <v>8273</v>
      </c>
      <c r="Q989" t="s">
        <v>8275</v>
      </c>
      <c r="R989" t="str">
        <f t="shared" si="47"/>
        <v>May</v>
      </c>
    </row>
    <row r="990" spans="1:18" ht="45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s="11">
        <f t="shared" si="45"/>
        <v>42614.356770833328</v>
      </c>
      <c r="L990" t="b">
        <v>0</v>
      </c>
      <c r="M990">
        <v>0</v>
      </c>
      <c r="N990" t="b">
        <v>0</v>
      </c>
      <c r="O990" s="13">
        <f t="shared" si="46"/>
        <v>0</v>
      </c>
      <c r="P990" t="s">
        <v>8273</v>
      </c>
      <c r="Q990" t="s">
        <v>8275</v>
      </c>
      <c r="R990" t="str">
        <f t="shared" si="47"/>
        <v>September</v>
      </c>
    </row>
    <row r="991" spans="1:18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s="11">
        <f t="shared" si="45"/>
        <v>42611.933969907404</v>
      </c>
      <c r="L991" t="b">
        <v>0</v>
      </c>
      <c r="M991">
        <v>32</v>
      </c>
      <c r="N991" t="b">
        <v>0</v>
      </c>
      <c r="O991" s="13">
        <f t="shared" si="46"/>
        <v>0.16769999999999999</v>
      </c>
      <c r="P991" t="s">
        <v>8273</v>
      </c>
      <c r="Q991" t="s">
        <v>8275</v>
      </c>
      <c r="R991" t="str">
        <f t="shared" si="47"/>
        <v>August</v>
      </c>
    </row>
    <row r="992" spans="1:18" ht="45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s="11">
        <f t="shared" si="45"/>
        <v>41855.784305555557</v>
      </c>
      <c r="L992" t="b">
        <v>0</v>
      </c>
      <c r="M992">
        <v>2</v>
      </c>
      <c r="N992" t="b">
        <v>0</v>
      </c>
      <c r="O992" s="13">
        <f t="shared" si="46"/>
        <v>1.0399999999999999E-3</v>
      </c>
      <c r="P992" t="s">
        <v>8273</v>
      </c>
      <c r="Q992" t="s">
        <v>8275</v>
      </c>
      <c r="R992" t="str">
        <f t="shared" si="47"/>
        <v>August</v>
      </c>
    </row>
    <row r="993" spans="1:18" ht="75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s="11">
        <f t="shared" si="45"/>
        <v>42538.75680555556</v>
      </c>
      <c r="L993" t="b">
        <v>0</v>
      </c>
      <c r="M993">
        <v>7</v>
      </c>
      <c r="N993" t="b">
        <v>0</v>
      </c>
      <c r="O993" s="13">
        <f t="shared" si="46"/>
        <v>4.24E-2</v>
      </c>
      <c r="P993" t="s">
        <v>8273</v>
      </c>
      <c r="Q993" t="s">
        <v>8275</v>
      </c>
      <c r="R993" t="str">
        <f t="shared" si="47"/>
        <v>June</v>
      </c>
    </row>
    <row r="994" spans="1:18" ht="45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s="11">
        <f t="shared" si="45"/>
        <v>42437.924988425926</v>
      </c>
      <c r="L994" t="b">
        <v>0</v>
      </c>
      <c r="M994">
        <v>4</v>
      </c>
      <c r="N994" t="b">
        <v>0</v>
      </c>
      <c r="O994" s="13">
        <f t="shared" si="46"/>
        <v>4.6699999999999997E-3</v>
      </c>
      <c r="P994" t="s">
        <v>8273</v>
      </c>
      <c r="Q994" t="s">
        <v>8275</v>
      </c>
      <c r="R994" t="str">
        <f t="shared" si="47"/>
        <v>March</v>
      </c>
    </row>
    <row r="995" spans="1:18" ht="45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s="11">
        <f t="shared" si="45"/>
        <v>42652.964907407411</v>
      </c>
      <c r="L995" t="b">
        <v>0</v>
      </c>
      <c r="M995">
        <v>196</v>
      </c>
      <c r="N995" t="b">
        <v>0</v>
      </c>
      <c r="O995" s="13">
        <f t="shared" si="46"/>
        <v>0.25087142857142858</v>
      </c>
      <c r="P995" t="s">
        <v>8273</v>
      </c>
      <c r="Q995" t="s">
        <v>8275</v>
      </c>
      <c r="R995" t="str">
        <f t="shared" si="47"/>
        <v>October</v>
      </c>
    </row>
    <row r="996" spans="1:18" ht="60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s="11">
        <f t="shared" si="45"/>
        <v>41921.263078703705</v>
      </c>
      <c r="L996" t="b">
        <v>0</v>
      </c>
      <c r="M996">
        <v>11</v>
      </c>
      <c r="N996" t="b">
        <v>0</v>
      </c>
      <c r="O996" s="13">
        <f t="shared" si="46"/>
        <v>2.3345000000000001E-2</v>
      </c>
      <c r="P996" t="s">
        <v>8273</v>
      </c>
      <c r="Q996" t="s">
        <v>8275</v>
      </c>
      <c r="R996" t="str">
        <f t="shared" si="47"/>
        <v>October</v>
      </c>
    </row>
    <row r="997" spans="1:18" ht="45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s="11">
        <f t="shared" si="45"/>
        <v>41947.940740740742</v>
      </c>
      <c r="L997" t="b">
        <v>0</v>
      </c>
      <c r="M997">
        <v>9</v>
      </c>
      <c r="N997" t="b">
        <v>0</v>
      </c>
      <c r="O997" s="13">
        <f t="shared" si="46"/>
        <v>7.2599999999999998E-2</v>
      </c>
      <c r="P997" t="s">
        <v>8273</v>
      </c>
      <c r="Q997" t="s">
        <v>8275</v>
      </c>
      <c r="R997" t="str">
        <f t="shared" si="47"/>
        <v>November</v>
      </c>
    </row>
    <row r="998" spans="1:18" ht="30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s="11">
        <f t="shared" si="45"/>
        <v>41817.866435185184</v>
      </c>
      <c r="L998" t="b">
        <v>0</v>
      </c>
      <c r="M998">
        <v>5</v>
      </c>
      <c r="N998" t="b">
        <v>0</v>
      </c>
      <c r="O998" s="13">
        <f t="shared" si="46"/>
        <v>1.6250000000000001E-2</v>
      </c>
      <c r="P998" t="s">
        <v>8273</v>
      </c>
      <c r="Q998" t="s">
        <v>8275</v>
      </c>
      <c r="R998" t="str">
        <f t="shared" si="47"/>
        <v>June</v>
      </c>
    </row>
    <row r="999" spans="1:18" ht="30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s="11">
        <f t="shared" si="45"/>
        <v>41941.10297453704</v>
      </c>
      <c r="L999" t="b">
        <v>0</v>
      </c>
      <c r="M999">
        <v>8</v>
      </c>
      <c r="N999" t="b">
        <v>0</v>
      </c>
      <c r="O999" s="13">
        <f t="shared" si="46"/>
        <v>1.2999999999999999E-2</v>
      </c>
      <c r="P999" t="s">
        <v>8273</v>
      </c>
      <c r="Q999" t="s">
        <v>8275</v>
      </c>
      <c r="R999" t="str">
        <f t="shared" si="47"/>
        <v>October</v>
      </c>
    </row>
    <row r="1000" spans="1:18" ht="30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s="11">
        <f t="shared" si="45"/>
        <v>42282.168993055559</v>
      </c>
      <c r="L1000" t="b">
        <v>0</v>
      </c>
      <c r="M1000">
        <v>229</v>
      </c>
      <c r="N1000" t="b">
        <v>0</v>
      </c>
      <c r="O1000" s="13">
        <f t="shared" si="46"/>
        <v>0.58558333333333334</v>
      </c>
      <c r="P1000" t="s">
        <v>8273</v>
      </c>
      <c r="Q1000" t="s">
        <v>8275</v>
      </c>
      <c r="R1000" t="str">
        <f t="shared" si="47"/>
        <v>October</v>
      </c>
    </row>
    <row r="1001" spans="1:18" ht="45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s="11">
        <f t="shared" si="45"/>
        <v>41926.29965277778</v>
      </c>
      <c r="L1001" t="b">
        <v>0</v>
      </c>
      <c r="M1001">
        <v>40</v>
      </c>
      <c r="N1001" t="b">
        <v>0</v>
      </c>
      <c r="O1001" s="13">
        <f t="shared" si="46"/>
        <v>7.7886666666666673E-2</v>
      </c>
      <c r="P1001" t="s">
        <v>8273</v>
      </c>
      <c r="Q1001" t="s">
        <v>8275</v>
      </c>
      <c r="R1001" t="str">
        <f t="shared" si="47"/>
        <v>October</v>
      </c>
    </row>
    <row r="1002" spans="1:18" ht="45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s="11">
        <f t="shared" si="45"/>
        <v>42749.05972222222</v>
      </c>
      <c r="L1002" t="b">
        <v>0</v>
      </c>
      <c r="M1002">
        <v>6</v>
      </c>
      <c r="N1002" t="b">
        <v>0</v>
      </c>
      <c r="O1002" s="13">
        <f t="shared" si="46"/>
        <v>2.2157147647256063E-2</v>
      </c>
      <c r="P1002" t="s">
        <v>8273</v>
      </c>
      <c r="Q1002" t="s">
        <v>8275</v>
      </c>
      <c r="R1002" t="str">
        <f t="shared" si="47"/>
        <v>January</v>
      </c>
    </row>
    <row r="1003" spans="1:18" ht="45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s="11">
        <f t="shared" si="45"/>
        <v>42720.720057870371</v>
      </c>
      <c r="L1003" t="b">
        <v>0</v>
      </c>
      <c r="M1003">
        <v>4</v>
      </c>
      <c r="N1003" t="b">
        <v>0</v>
      </c>
      <c r="O1003" s="13">
        <f t="shared" si="46"/>
        <v>1.04</v>
      </c>
      <c r="P1003" t="s">
        <v>8273</v>
      </c>
      <c r="Q1003" t="s">
        <v>8275</v>
      </c>
      <c r="R1003" t="str">
        <f t="shared" si="47"/>
        <v>December</v>
      </c>
    </row>
    <row r="1004" spans="1:18" ht="45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s="11">
        <f t="shared" si="45"/>
        <v>42325.684189814812</v>
      </c>
      <c r="L1004" t="b">
        <v>0</v>
      </c>
      <c r="M1004">
        <v>22</v>
      </c>
      <c r="N1004" t="b">
        <v>0</v>
      </c>
      <c r="O1004" s="13">
        <f t="shared" si="46"/>
        <v>0.29602960296029601</v>
      </c>
      <c r="P1004" t="s">
        <v>8273</v>
      </c>
      <c r="Q1004" t="s">
        <v>8275</v>
      </c>
      <c r="R1004" t="str">
        <f t="shared" si="47"/>
        <v>November</v>
      </c>
    </row>
    <row r="1005" spans="1:18" ht="45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s="11">
        <f t="shared" si="45"/>
        <v>42780.709039351852</v>
      </c>
      <c r="L1005" t="b">
        <v>0</v>
      </c>
      <c r="M1005">
        <v>15</v>
      </c>
      <c r="N1005" t="b">
        <v>0</v>
      </c>
      <c r="O1005" s="13">
        <f t="shared" si="46"/>
        <v>0.16055</v>
      </c>
      <c r="P1005" t="s">
        <v>8273</v>
      </c>
      <c r="Q1005" t="s">
        <v>8275</v>
      </c>
      <c r="R1005" t="str">
        <f t="shared" si="47"/>
        <v>February</v>
      </c>
    </row>
    <row r="1006" spans="1:18" ht="30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s="11">
        <f t="shared" si="45"/>
        <v>42388.708645833336</v>
      </c>
      <c r="L1006" t="b">
        <v>0</v>
      </c>
      <c r="M1006">
        <v>95</v>
      </c>
      <c r="N1006" t="b">
        <v>0</v>
      </c>
      <c r="O1006" s="13">
        <f t="shared" si="46"/>
        <v>0.82208000000000003</v>
      </c>
      <c r="P1006" t="s">
        <v>8273</v>
      </c>
      <c r="Q1006" t="s">
        <v>8275</v>
      </c>
      <c r="R1006" t="str">
        <f t="shared" si="47"/>
        <v>January</v>
      </c>
    </row>
    <row r="1007" spans="1:18" ht="30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s="11">
        <f t="shared" si="45"/>
        <v>42276.624803240746</v>
      </c>
      <c r="L1007" t="b">
        <v>0</v>
      </c>
      <c r="M1007">
        <v>161</v>
      </c>
      <c r="N1007" t="b">
        <v>0</v>
      </c>
      <c r="O1007" s="13">
        <f t="shared" si="46"/>
        <v>0.75051000000000001</v>
      </c>
      <c r="P1007" t="s">
        <v>8273</v>
      </c>
      <c r="Q1007" t="s">
        <v>8275</v>
      </c>
      <c r="R1007" t="str">
        <f t="shared" si="47"/>
        <v>September</v>
      </c>
    </row>
    <row r="1008" spans="1:18" ht="45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s="11">
        <f t="shared" si="45"/>
        <v>41977.040185185186</v>
      </c>
      <c r="L1008" t="b">
        <v>0</v>
      </c>
      <c r="M1008">
        <v>8</v>
      </c>
      <c r="N1008" t="b">
        <v>0</v>
      </c>
      <c r="O1008" s="13">
        <f t="shared" si="46"/>
        <v>5.8500000000000003E-2</v>
      </c>
      <c r="P1008" t="s">
        <v>8273</v>
      </c>
      <c r="Q1008" t="s">
        <v>8275</v>
      </c>
      <c r="R1008" t="str">
        <f t="shared" si="47"/>
        <v>December</v>
      </c>
    </row>
    <row r="1009" spans="1:18" ht="45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s="11">
        <f t="shared" si="45"/>
        <v>42676.583599537036</v>
      </c>
      <c r="L1009" t="b">
        <v>0</v>
      </c>
      <c r="M1009">
        <v>76</v>
      </c>
      <c r="N1009" t="b">
        <v>0</v>
      </c>
      <c r="O1009" s="13">
        <f t="shared" si="46"/>
        <v>0.44319999999999998</v>
      </c>
      <c r="P1009" t="s">
        <v>8273</v>
      </c>
      <c r="Q1009" t="s">
        <v>8275</v>
      </c>
      <c r="R1009" t="str">
        <f t="shared" si="47"/>
        <v>November</v>
      </c>
    </row>
    <row r="1010" spans="1:18" ht="45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s="11">
        <f t="shared" si="45"/>
        <v>42702.809201388889</v>
      </c>
      <c r="L1010" t="b">
        <v>0</v>
      </c>
      <c r="M1010">
        <v>1</v>
      </c>
      <c r="N1010" t="b">
        <v>0</v>
      </c>
      <c r="O1010" s="13">
        <f t="shared" si="46"/>
        <v>2.6737967914438501E-3</v>
      </c>
      <c r="P1010" t="s">
        <v>8273</v>
      </c>
      <c r="Q1010" t="s">
        <v>8275</v>
      </c>
      <c r="R1010" t="str">
        <f t="shared" si="47"/>
        <v>November</v>
      </c>
    </row>
    <row r="1011" spans="1:18" ht="45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s="11">
        <f t="shared" si="45"/>
        <v>42510.604699074072</v>
      </c>
      <c r="L1011" t="b">
        <v>0</v>
      </c>
      <c r="M1011">
        <v>101</v>
      </c>
      <c r="N1011" t="b">
        <v>0</v>
      </c>
      <c r="O1011" s="13">
        <f t="shared" si="46"/>
        <v>0.1313</v>
      </c>
      <c r="P1011" t="s">
        <v>8273</v>
      </c>
      <c r="Q1011" t="s">
        <v>8275</v>
      </c>
      <c r="R1011" t="str">
        <f t="shared" si="47"/>
        <v>May</v>
      </c>
    </row>
    <row r="1012" spans="1:18" ht="45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s="11">
        <f t="shared" si="45"/>
        <v>42561.829421296294</v>
      </c>
      <c r="L1012" t="b">
        <v>0</v>
      </c>
      <c r="M1012">
        <v>4</v>
      </c>
      <c r="N1012" t="b">
        <v>0</v>
      </c>
      <c r="O1012" s="13">
        <f t="shared" si="46"/>
        <v>1.9088937093275488E-3</v>
      </c>
      <c r="P1012" t="s">
        <v>8273</v>
      </c>
      <c r="Q1012" t="s">
        <v>8275</v>
      </c>
      <c r="R1012" t="str">
        <f t="shared" si="47"/>
        <v>July</v>
      </c>
    </row>
    <row r="1013" spans="1:18" ht="45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s="11">
        <f t="shared" si="45"/>
        <v>41946.898090277777</v>
      </c>
      <c r="L1013" t="b">
        <v>0</v>
      </c>
      <c r="M1013">
        <v>1</v>
      </c>
      <c r="N1013" t="b">
        <v>0</v>
      </c>
      <c r="O1013" s="13">
        <f t="shared" si="46"/>
        <v>3.7499999999999999E-3</v>
      </c>
      <c r="P1013" t="s">
        <v>8273</v>
      </c>
      <c r="Q1013" t="s">
        <v>8275</v>
      </c>
      <c r="R1013" t="str">
        <f t="shared" si="47"/>
        <v>November</v>
      </c>
    </row>
    <row r="1014" spans="1:18" ht="45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s="11">
        <f t="shared" si="45"/>
        <v>42714.440416666665</v>
      </c>
      <c r="L1014" t="b">
        <v>0</v>
      </c>
      <c r="M1014">
        <v>775</v>
      </c>
      <c r="N1014" t="b">
        <v>0</v>
      </c>
      <c r="O1014" s="13">
        <f t="shared" si="46"/>
        <v>215.35021</v>
      </c>
      <c r="P1014" t="s">
        <v>8273</v>
      </c>
      <c r="Q1014" t="s">
        <v>8275</v>
      </c>
      <c r="R1014" t="str">
        <f t="shared" si="47"/>
        <v>December</v>
      </c>
    </row>
    <row r="1015" spans="1:18" ht="45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s="11">
        <f t="shared" si="45"/>
        <v>42339.833981481483</v>
      </c>
      <c r="L1015" t="b">
        <v>0</v>
      </c>
      <c r="M1015">
        <v>90</v>
      </c>
      <c r="N1015" t="b">
        <v>0</v>
      </c>
      <c r="O1015" s="13">
        <f t="shared" si="46"/>
        <v>0.34527999999999998</v>
      </c>
      <c r="P1015" t="s">
        <v>8273</v>
      </c>
      <c r="Q1015" t="s">
        <v>8275</v>
      </c>
      <c r="R1015" t="str">
        <f t="shared" si="47"/>
        <v>December</v>
      </c>
    </row>
    <row r="1016" spans="1:18" ht="30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s="11">
        <f t="shared" si="45"/>
        <v>41955.002488425926</v>
      </c>
      <c r="L1016" t="b">
        <v>0</v>
      </c>
      <c r="M1016">
        <v>16</v>
      </c>
      <c r="N1016" t="b">
        <v>0</v>
      </c>
      <c r="O1016" s="13">
        <f t="shared" si="46"/>
        <v>0.30599999999999999</v>
      </c>
      <c r="P1016" t="s">
        <v>8273</v>
      </c>
      <c r="Q1016" t="s">
        <v>8275</v>
      </c>
      <c r="R1016" t="str">
        <f t="shared" si="47"/>
        <v>November</v>
      </c>
    </row>
    <row r="1017" spans="1:18" ht="30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s="11">
        <f t="shared" si="45"/>
        <v>42303.878414351857</v>
      </c>
      <c r="L1017" t="b">
        <v>0</v>
      </c>
      <c r="M1017">
        <v>6</v>
      </c>
      <c r="N1017" t="b">
        <v>0</v>
      </c>
      <c r="O1017" s="13">
        <f t="shared" si="46"/>
        <v>2.6666666666666668E-2</v>
      </c>
      <c r="P1017" t="s">
        <v>8273</v>
      </c>
      <c r="Q1017" t="s">
        <v>8275</v>
      </c>
      <c r="R1017" t="str">
        <f t="shared" si="47"/>
        <v>October</v>
      </c>
    </row>
    <row r="1018" spans="1:18" ht="45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s="11">
        <f t="shared" si="45"/>
        <v>42422.107129629629</v>
      </c>
      <c r="L1018" t="b">
        <v>0</v>
      </c>
      <c r="M1018">
        <v>38</v>
      </c>
      <c r="N1018" t="b">
        <v>0</v>
      </c>
      <c r="O1018" s="13">
        <f t="shared" si="46"/>
        <v>2.8420000000000001E-2</v>
      </c>
      <c r="P1018" t="s">
        <v>8273</v>
      </c>
      <c r="Q1018" t="s">
        <v>8275</v>
      </c>
      <c r="R1018" t="str">
        <f t="shared" si="47"/>
        <v>February</v>
      </c>
    </row>
    <row r="1019" spans="1:18" ht="45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s="11">
        <f t="shared" si="45"/>
        <v>42289.675173611111</v>
      </c>
      <c r="L1019" t="b">
        <v>0</v>
      </c>
      <c r="M1019">
        <v>355</v>
      </c>
      <c r="N1019" t="b">
        <v>0</v>
      </c>
      <c r="O1019" s="13">
        <f t="shared" si="46"/>
        <v>0.22878799999999999</v>
      </c>
      <c r="P1019" t="s">
        <v>8273</v>
      </c>
      <c r="Q1019" t="s">
        <v>8275</v>
      </c>
      <c r="R1019" t="str">
        <f t="shared" si="47"/>
        <v>October</v>
      </c>
    </row>
    <row r="1020" spans="1:18" ht="30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s="11">
        <f t="shared" si="45"/>
        <v>42535.492280092592</v>
      </c>
      <c r="L1020" t="b">
        <v>0</v>
      </c>
      <c r="M1020">
        <v>7</v>
      </c>
      <c r="N1020" t="b">
        <v>0</v>
      </c>
      <c r="O1020" s="13">
        <f t="shared" si="46"/>
        <v>3.1050000000000001E-2</v>
      </c>
      <c r="P1020" t="s">
        <v>8273</v>
      </c>
      <c r="Q1020" t="s">
        <v>8275</v>
      </c>
      <c r="R1020" t="str">
        <f t="shared" si="47"/>
        <v>June</v>
      </c>
    </row>
    <row r="1021" spans="1:18" ht="30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s="11">
        <f t="shared" si="45"/>
        <v>42009.973946759259</v>
      </c>
      <c r="L1021" t="b">
        <v>0</v>
      </c>
      <c r="M1021">
        <v>400</v>
      </c>
      <c r="N1021" t="b">
        <v>0</v>
      </c>
      <c r="O1021" s="13">
        <f t="shared" si="46"/>
        <v>0.47333333333333333</v>
      </c>
      <c r="P1021" t="s">
        <v>8273</v>
      </c>
      <c r="Q1021" t="s">
        <v>8275</v>
      </c>
      <c r="R1021" t="str">
        <f t="shared" si="47"/>
        <v>January</v>
      </c>
    </row>
    <row r="1022" spans="1:18" ht="45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s="11">
        <f t="shared" si="45"/>
        <v>42127.069548611107</v>
      </c>
      <c r="L1022" t="b">
        <v>0</v>
      </c>
      <c r="M1022">
        <v>30</v>
      </c>
      <c r="N1022" t="b">
        <v>1</v>
      </c>
      <c r="O1022" s="13">
        <f t="shared" si="46"/>
        <v>2.0554838709677421</v>
      </c>
      <c r="P1022" t="s">
        <v>8279</v>
      </c>
      <c r="Q1022" t="s">
        <v>8284</v>
      </c>
      <c r="R1022" t="str">
        <f t="shared" si="47"/>
        <v>May</v>
      </c>
    </row>
    <row r="1023" spans="1:18" ht="30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s="11">
        <f t="shared" si="45"/>
        <v>42271.251979166671</v>
      </c>
      <c r="L1023" t="b">
        <v>1</v>
      </c>
      <c r="M1023">
        <v>478</v>
      </c>
      <c r="N1023" t="b">
        <v>1</v>
      </c>
      <c r="O1023" s="13">
        <f t="shared" si="46"/>
        <v>3.5180366666666667</v>
      </c>
      <c r="P1023" t="s">
        <v>8279</v>
      </c>
      <c r="Q1023" t="s">
        <v>8284</v>
      </c>
      <c r="R1023" t="str">
        <f t="shared" si="47"/>
        <v>September</v>
      </c>
    </row>
    <row r="1024" spans="1:18" ht="30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s="11">
        <f t="shared" si="45"/>
        <v>42111.646724537037</v>
      </c>
      <c r="L1024" t="b">
        <v>1</v>
      </c>
      <c r="M1024">
        <v>74</v>
      </c>
      <c r="N1024" t="b">
        <v>1</v>
      </c>
      <c r="O1024" s="13">
        <f t="shared" si="46"/>
        <v>1.149</v>
      </c>
      <c r="P1024" t="s">
        <v>8279</v>
      </c>
      <c r="Q1024" t="s">
        <v>8284</v>
      </c>
      <c r="R1024" t="str">
        <f t="shared" si="47"/>
        <v>April</v>
      </c>
    </row>
    <row r="1025" spans="1:18" ht="45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s="11">
        <f t="shared" si="45"/>
        <v>42145.919687500005</v>
      </c>
      <c r="L1025" t="b">
        <v>0</v>
      </c>
      <c r="M1025">
        <v>131</v>
      </c>
      <c r="N1025" t="b">
        <v>1</v>
      </c>
      <c r="O1025" s="13">
        <f t="shared" si="46"/>
        <v>2.3715000000000002</v>
      </c>
      <c r="P1025" t="s">
        <v>8279</v>
      </c>
      <c r="Q1025" t="s">
        <v>8284</v>
      </c>
      <c r="R1025" t="str">
        <f t="shared" si="47"/>
        <v>May</v>
      </c>
    </row>
    <row r="1026" spans="1:18" ht="45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s="11">
        <f t="shared" si="45"/>
        <v>42370.580590277779</v>
      </c>
      <c r="L1026" t="b">
        <v>1</v>
      </c>
      <c r="M1026">
        <v>61</v>
      </c>
      <c r="N1026" t="b">
        <v>1</v>
      </c>
      <c r="O1026" s="13">
        <f t="shared" si="46"/>
        <v>1.1863774999999999</v>
      </c>
      <c r="P1026" t="s">
        <v>8279</v>
      </c>
      <c r="Q1026" t="s">
        <v>8284</v>
      </c>
      <c r="R1026" t="str">
        <f t="shared" si="47"/>
        <v>January</v>
      </c>
    </row>
    <row r="1027" spans="1:18" ht="30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s="11">
        <f t="shared" ref="K1027:K1090" si="48">(J1027/86400)+DATE(1970,1,1)</f>
        <v>42049.833761574075</v>
      </c>
      <c r="L1027" t="b">
        <v>1</v>
      </c>
      <c r="M1027">
        <v>1071</v>
      </c>
      <c r="N1027" t="b">
        <v>1</v>
      </c>
      <c r="O1027" s="13">
        <f t="shared" ref="O1027:O1090" si="49">E1027/D1027</f>
        <v>1.099283142857143</v>
      </c>
      <c r="P1027" t="s">
        <v>8279</v>
      </c>
      <c r="Q1027" t="s">
        <v>8284</v>
      </c>
      <c r="R1027" t="str">
        <f t="shared" ref="R1027:R1090" si="50">TEXT(K1027,"mmmm")</f>
        <v>February</v>
      </c>
    </row>
    <row r="1028" spans="1:18" ht="45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s="11">
        <f t="shared" si="48"/>
        <v>42426.407592592594</v>
      </c>
      <c r="L1028" t="b">
        <v>1</v>
      </c>
      <c r="M1028">
        <v>122</v>
      </c>
      <c r="N1028" t="b">
        <v>1</v>
      </c>
      <c r="O1028" s="13">
        <f t="shared" si="49"/>
        <v>1.0000828571428571</v>
      </c>
      <c r="P1028" t="s">
        <v>8279</v>
      </c>
      <c r="Q1028" t="s">
        <v>8284</v>
      </c>
      <c r="R1028" t="str">
        <f t="shared" si="50"/>
        <v>February</v>
      </c>
    </row>
    <row r="1029" spans="1:18" ht="45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s="11">
        <f t="shared" si="48"/>
        <v>41905.034108796295</v>
      </c>
      <c r="L1029" t="b">
        <v>1</v>
      </c>
      <c r="M1029">
        <v>111</v>
      </c>
      <c r="N1029" t="b">
        <v>1</v>
      </c>
      <c r="O1029" s="13">
        <f t="shared" si="49"/>
        <v>1.0309292094387414</v>
      </c>
      <c r="P1029" t="s">
        <v>8279</v>
      </c>
      <c r="Q1029" t="s">
        <v>8284</v>
      </c>
      <c r="R1029" t="str">
        <f t="shared" si="50"/>
        <v>September</v>
      </c>
    </row>
    <row r="1030" spans="1:18" ht="45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s="11">
        <f t="shared" si="48"/>
        <v>42755.627372685187</v>
      </c>
      <c r="L1030" t="b">
        <v>1</v>
      </c>
      <c r="M1030">
        <v>255</v>
      </c>
      <c r="N1030" t="b">
        <v>1</v>
      </c>
      <c r="O1030" s="13">
        <f t="shared" si="49"/>
        <v>1.1727000000000001</v>
      </c>
      <c r="P1030" t="s">
        <v>8279</v>
      </c>
      <c r="Q1030" t="s">
        <v>8284</v>
      </c>
      <c r="R1030" t="str">
        <f t="shared" si="50"/>
        <v>January</v>
      </c>
    </row>
    <row r="1031" spans="1:18" ht="30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s="11">
        <f t="shared" si="48"/>
        <v>42044.711886574078</v>
      </c>
      <c r="L1031" t="b">
        <v>0</v>
      </c>
      <c r="M1031">
        <v>141</v>
      </c>
      <c r="N1031" t="b">
        <v>1</v>
      </c>
      <c r="O1031" s="13">
        <f t="shared" si="49"/>
        <v>1.1175999999999999</v>
      </c>
      <c r="P1031" t="s">
        <v>8279</v>
      </c>
      <c r="Q1031" t="s">
        <v>8284</v>
      </c>
      <c r="R1031" t="str">
        <f t="shared" si="50"/>
        <v>February</v>
      </c>
    </row>
    <row r="1032" spans="1:18" ht="30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s="11">
        <f t="shared" si="48"/>
        <v>42611.483206018514</v>
      </c>
      <c r="L1032" t="b">
        <v>0</v>
      </c>
      <c r="M1032">
        <v>159</v>
      </c>
      <c r="N1032" t="b">
        <v>1</v>
      </c>
      <c r="O1032" s="13">
        <f t="shared" si="49"/>
        <v>3.4209999999999998</v>
      </c>
      <c r="P1032" t="s">
        <v>8279</v>
      </c>
      <c r="Q1032" t="s">
        <v>8284</v>
      </c>
      <c r="R1032" t="str">
        <f t="shared" si="50"/>
        <v>August</v>
      </c>
    </row>
    <row r="1033" spans="1:18" ht="45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s="11">
        <f t="shared" si="48"/>
        <v>42324.764004629629</v>
      </c>
      <c r="L1033" t="b">
        <v>0</v>
      </c>
      <c r="M1033">
        <v>99</v>
      </c>
      <c r="N1033" t="b">
        <v>1</v>
      </c>
      <c r="O1033" s="13">
        <f t="shared" si="49"/>
        <v>1.0740000000000001</v>
      </c>
      <c r="P1033" t="s">
        <v>8279</v>
      </c>
      <c r="Q1033" t="s">
        <v>8284</v>
      </c>
      <c r="R1033" t="str">
        <f t="shared" si="50"/>
        <v>November</v>
      </c>
    </row>
    <row r="1034" spans="1:18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s="11">
        <f t="shared" si="48"/>
        <v>42514.666956018518</v>
      </c>
      <c r="L1034" t="b">
        <v>0</v>
      </c>
      <c r="M1034">
        <v>96</v>
      </c>
      <c r="N1034" t="b">
        <v>1</v>
      </c>
      <c r="O1034" s="13">
        <f t="shared" si="49"/>
        <v>1.0849703703703704</v>
      </c>
      <c r="P1034" t="s">
        <v>8279</v>
      </c>
      <c r="Q1034" t="s">
        <v>8284</v>
      </c>
      <c r="R1034" t="str">
        <f t="shared" si="50"/>
        <v>May</v>
      </c>
    </row>
    <row r="1035" spans="1:18" ht="45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s="11">
        <f t="shared" si="48"/>
        <v>42688.732407407406</v>
      </c>
      <c r="L1035" t="b">
        <v>0</v>
      </c>
      <c r="M1035">
        <v>27</v>
      </c>
      <c r="N1035" t="b">
        <v>1</v>
      </c>
      <c r="O1035" s="13">
        <f t="shared" si="49"/>
        <v>1.0286144578313252</v>
      </c>
      <c r="P1035" t="s">
        <v>8279</v>
      </c>
      <c r="Q1035" t="s">
        <v>8284</v>
      </c>
      <c r="R1035" t="str">
        <f t="shared" si="50"/>
        <v>November</v>
      </c>
    </row>
    <row r="1036" spans="1:18" ht="45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s="11">
        <f t="shared" si="48"/>
        <v>42555.166712962964</v>
      </c>
      <c r="L1036" t="b">
        <v>0</v>
      </c>
      <c r="M1036">
        <v>166</v>
      </c>
      <c r="N1036" t="b">
        <v>1</v>
      </c>
      <c r="O1036" s="13">
        <f t="shared" si="49"/>
        <v>1.3000180000000001</v>
      </c>
      <c r="P1036" t="s">
        <v>8279</v>
      </c>
      <c r="Q1036" t="s">
        <v>8284</v>
      </c>
      <c r="R1036" t="str">
        <f t="shared" si="50"/>
        <v>July</v>
      </c>
    </row>
    <row r="1037" spans="1:18" ht="45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s="11">
        <f t="shared" si="48"/>
        <v>42016.641435185185</v>
      </c>
      <c r="L1037" t="b">
        <v>0</v>
      </c>
      <c r="M1037">
        <v>76</v>
      </c>
      <c r="N1037" t="b">
        <v>1</v>
      </c>
      <c r="O1037" s="13">
        <f t="shared" si="49"/>
        <v>1.0765217391304347</v>
      </c>
      <c r="P1037" t="s">
        <v>8279</v>
      </c>
      <c r="Q1037" t="s">
        <v>8284</v>
      </c>
      <c r="R1037" t="str">
        <f t="shared" si="50"/>
        <v>January</v>
      </c>
    </row>
    <row r="1038" spans="1:18" ht="30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s="11">
        <f t="shared" si="48"/>
        <v>41249.448958333334</v>
      </c>
      <c r="L1038" t="b">
        <v>0</v>
      </c>
      <c r="M1038">
        <v>211</v>
      </c>
      <c r="N1038" t="b">
        <v>1</v>
      </c>
      <c r="O1038" s="13">
        <f t="shared" si="49"/>
        <v>1.1236044444444444</v>
      </c>
      <c r="P1038" t="s">
        <v>8279</v>
      </c>
      <c r="Q1038" t="s">
        <v>8284</v>
      </c>
      <c r="R1038" t="str">
        <f t="shared" si="50"/>
        <v>December</v>
      </c>
    </row>
    <row r="1039" spans="1:18" ht="45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s="11">
        <f t="shared" si="48"/>
        <v>42119.822476851856</v>
      </c>
      <c r="L1039" t="b">
        <v>0</v>
      </c>
      <c r="M1039">
        <v>21</v>
      </c>
      <c r="N1039" t="b">
        <v>1</v>
      </c>
      <c r="O1039" s="13">
        <f t="shared" si="49"/>
        <v>1.0209999999999999</v>
      </c>
      <c r="P1039" t="s">
        <v>8279</v>
      </c>
      <c r="Q1039" t="s">
        <v>8284</v>
      </c>
      <c r="R1039" t="str">
        <f t="shared" si="50"/>
        <v>April</v>
      </c>
    </row>
    <row r="1040" spans="1:18" ht="45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s="11">
        <f t="shared" si="48"/>
        <v>42418.231747685189</v>
      </c>
      <c r="L1040" t="b">
        <v>0</v>
      </c>
      <c r="M1040">
        <v>61</v>
      </c>
      <c r="N1040" t="b">
        <v>1</v>
      </c>
      <c r="O1040" s="13">
        <f t="shared" si="49"/>
        <v>1.4533333333333334</v>
      </c>
      <c r="P1040" t="s">
        <v>8279</v>
      </c>
      <c r="Q1040" t="s">
        <v>8284</v>
      </c>
      <c r="R1040" t="str">
        <f t="shared" si="50"/>
        <v>February</v>
      </c>
    </row>
    <row r="1041" spans="1:18" ht="45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s="11">
        <f t="shared" si="48"/>
        <v>42692.109328703707</v>
      </c>
      <c r="L1041" t="b">
        <v>0</v>
      </c>
      <c r="M1041">
        <v>30</v>
      </c>
      <c r="N1041" t="b">
        <v>1</v>
      </c>
      <c r="O1041" s="13">
        <f t="shared" si="49"/>
        <v>1.282</v>
      </c>
      <c r="P1041" t="s">
        <v>8279</v>
      </c>
      <c r="Q1041" t="s">
        <v>8284</v>
      </c>
      <c r="R1041" t="str">
        <f t="shared" si="50"/>
        <v>November</v>
      </c>
    </row>
    <row r="1042" spans="1:18" ht="45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s="11">
        <f t="shared" si="48"/>
        <v>42579.708437499998</v>
      </c>
      <c r="L1042" t="b">
        <v>0</v>
      </c>
      <c r="M1042">
        <v>1</v>
      </c>
      <c r="N1042" t="b">
        <v>0</v>
      </c>
      <c r="O1042" s="13">
        <f t="shared" si="49"/>
        <v>2.9411764705882353E-3</v>
      </c>
      <c r="P1042" t="s">
        <v>8285</v>
      </c>
      <c r="Q1042" t="s">
        <v>8286</v>
      </c>
      <c r="R1042" t="str">
        <f t="shared" si="50"/>
        <v>July</v>
      </c>
    </row>
    <row r="1043" spans="1:18" ht="30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s="11">
        <f t="shared" si="48"/>
        <v>41831.06009259259</v>
      </c>
      <c r="L1043" t="b">
        <v>0</v>
      </c>
      <c r="M1043">
        <v>0</v>
      </c>
      <c r="N1043" t="b">
        <v>0</v>
      </c>
      <c r="O1043" s="13">
        <f t="shared" si="49"/>
        <v>0</v>
      </c>
      <c r="P1043" t="s">
        <v>8285</v>
      </c>
      <c r="Q1043" t="s">
        <v>8286</v>
      </c>
      <c r="R1043" t="str">
        <f t="shared" si="50"/>
        <v>July</v>
      </c>
    </row>
    <row r="1044" spans="1:18" ht="45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s="11">
        <f t="shared" si="48"/>
        <v>41851.696157407408</v>
      </c>
      <c r="L1044" t="b">
        <v>0</v>
      </c>
      <c r="M1044">
        <v>1</v>
      </c>
      <c r="N1044" t="b">
        <v>0</v>
      </c>
      <c r="O1044" s="13">
        <f t="shared" si="49"/>
        <v>1.5384615384615385E-2</v>
      </c>
      <c r="P1044" t="s">
        <v>8285</v>
      </c>
      <c r="Q1044" t="s">
        <v>8286</v>
      </c>
      <c r="R1044" t="str">
        <f t="shared" si="50"/>
        <v>July</v>
      </c>
    </row>
    <row r="1045" spans="1:18" ht="30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s="11">
        <f t="shared" si="48"/>
        <v>42114.252951388888</v>
      </c>
      <c r="L1045" t="b">
        <v>0</v>
      </c>
      <c r="M1045">
        <v>292</v>
      </c>
      <c r="N1045" t="b">
        <v>0</v>
      </c>
      <c r="O1045" s="13">
        <f t="shared" si="49"/>
        <v>8.5370000000000001E-2</v>
      </c>
      <c r="P1045" t="s">
        <v>8285</v>
      </c>
      <c r="Q1045" t="s">
        <v>8286</v>
      </c>
      <c r="R1045" t="str">
        <f t="shared" si="50"/>
        <v>April</v>
      </c>
    </row>
    <row r="1046" spans="1:18" ht="45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s="11">
        <f t="shared" si="48"/>
        <v>42011.925937499997</v>
      </c>
      <c r="L1046" t="b">
        <v>0</v>
      </c>
      <c r="M1046">
        <v>2</v>
      </c>
      <c r="N1046" t="b">
        <v>0</v>
      </c>
      <c r="O1046" s="13">
        <f t="shared" si="49"/>
        <v>8.571428571428571E-4</v>
      </c>
      <c r="P1046" t="s">
        <v>8285</v>
      </c>
      <c r="Q1046" t="s">
        <v>8286</v>
      </c>
      <c r="R1046" t="str">
        <f t="shared" si="50"/>
        <v>January</v>
      </c>
    </row>
    <row r="1047" spans="1:18" ht="45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s="11">
        <f t="shared" si="48"/>
        <v>41844.874421296292</v>
      </c>
      <c r="L1047" t="b">
        <v>0</v>
      </c>
      <c r="M1047">
        <v>8</v>
      </c>
      <c r="N1047" t="b">
        <v>0</v>
      </c>
      <c r="O1047" s="13">
        <f t="shared" si="49"/>
        <v>2.6599999999999999E-2</v>
      </c>
      <c r="P1047" t="s">
        <v>8285</v>
      </c>
      <c r="Q1047" t="s">
        <v>8286</v>
      </c>
      <c r="R1047" t="str">
        <f t="shared" si="50"/>
        <v>July</v>
      </c>
    </row>
    <row r="1048" spans="1:18" ht="45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s="11">
        <f t="shared" si="48"/>
        <v>42319.851388888885</v>
      </c>
      <c r="L1048" t="b">
        <v>0</v>
      </c>
      <c r="M1048">
        <v>0</v>
      </c>
      <c r="N1048" t="b">
        <v>0</v>
      </c>
      <c r="O1048" s="13">
        <f t="shared" si="49"/>
        <v>0</v>
      </c>
      <c r="P1048" t="s">
        <v>8285</v>
      </c>
      <c r="Q1048" t="s">
        <v>8286</v>
      </c>
      <c r="R1048" t="str">
        <f t="shared" si="50"/>
        <v>November</v>
      </c>
    </row>
    <row r="1049" spans="1:18" ht="45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s="11">
        <f t="shared" si="48"/>
        <v>41918.818460648152</v>
      </c>
      <c r="L1049" t="b">
        <v>0</v>
      </c>
      <c r="M1049">
        <v>1</v>
      </c>
      <c r="N1049" t="b">
        <v>0</v>
      </c>
      <c r="O1049" s="13">
        <f t="shared" si="49"/>
        <v>5.0000000000000001E-4</v>
      </c>
      <c r="P1049" t="s">
        <v>8285</v>
      </c>
      <c r="Q1049" t="s">
        <v>8286</v>
      </c>
      <c r="R1049" t="str">
        <f t="shared" si="50"/>
        <v>October</v>
      </c>
    </row>
    <row r="1050" spans="1:18" ht="45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s="11">
        <f t="shared" si="48"/>
        <v>42598.053113425922</v>
      </c>
      <c r="L1050" t="b">
        <v>0</v>
      </c>
      <c r="M1050">
        <v>4</v>
      </c>
      <c r="N1050" t="b">
        <v>0</v>
      </c>
      <c r="O1050" s="13">
        <f t="shared" si="49"/>
        <v>1.4133333333333333E-2</v>
      </c>
      <c r="P1050" t="s">
        <v>8285</v>
      </c>
      <c r="Q1050" t="s">
        <v>8286</v>
      </c>
      <c r="R1050" t="str">
        <f t="shared" si="50"/>
        <v>August</v>
      </c>
    </row>
    <row r="1051" spans="1:18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s="11">
        <f t="shared" si="48"/>
        <v>42382.431076388893</v>
      </c>
      <c r="L1051" t="b">
        <v>0</v>
      </c>
      <c r="M1051">
        <v>0</v>
      </c>
      <c r="N1051" t="b">
        <v>0</v>
      </c>
      <c r="O1051" s="13">
        <f t="shared" si="49"/>
        <v>0</v>
      </c>
      <c r="P1051" t="s">
        <v>8285</v>
      </c>
      <c r="Q1051" t="s">
        <v>8286</v>
      </c>
      <c r="R1051" t="str">
        <f t="shared" si="50"/>
        <v>January</v>
      </c>
    </row>
    <row r="1052" spans="1:18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s="11">
        <f t="shared" si="48"/>
        <v>42231.7971875</v>
      </c>
      <c r="L1052" t="b">
        <v>0</v>
      </c>
      <c r="M1052">
        <v>0</v>
      </c>
      <c r="N1052" t="b">
        <v>0</v>
      </c>
      <c r="O1052" s="13">
        <f t="shared" si="49"/>
        <v>0</v>
      </c>
      <c r="P1052" t="s">
        <v>8285</v>
      </c>
      <c r="Q1052" t="s">
        <v>8286</v>
      </c>
      <c r="R1052" t="str">
        <f t="shared" si="50"/>
        <v>August</v>
      </c>
    </row>
    <row r="1053" spans="1:18" ht="45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s="11">
        <f t="shared" si="48"/>
        <v>41850.014178240745</v>
      </c>
      <c r="L1053" t="b">
        <v>0</v>
      </c>
      <c r="M1053">
        <v>0</v>
      </c>
      <c r="N1053" t="b">
        <v>0</v>
      </c>
      <c r="O1053" s="13">
        <f t="shared" si="49"/>
        <v>0</v>
      </c>
      <c r="P1053" t="s">
        <v>8285</v>
      </c>
      <c r="Q1053" t="s">
        <v>8286</v>
      </c>
      <c r="R1053" t="str">
        <f t="shared" si="50"/>
        <v>July</v>
      </c>
    </row>
    <row r="1054" spans="1:18" ht="60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s="11">
        <f t="shared" si="48"/>
        <v>42483.797395833331</v>
      </c>
      <c r="L1054" t="b">
        <v>0</v>
      </c>
      <c r="M1054">
        <v>0</v>
      </c>
      <c r="N1054" t="b">
        <v>0</v>
      </c>
      <c r="O1054" s="13">
        <f t="shared" si="49"/>
        <v>0</v>
      </c>
      <c r="P1054" t="s">
        <v>8285</v>
      </c>
      <c r="Q1054" t="s">
        <v>8286</v>
      </c>
      <c r="R1054" t="str">
        <f t="shared" si="50"/>
        <v>April</v>
      </c>
    </row>
    <row r="1055" spans="1:18" ht="45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s="11">
        <f t="shared" si="48"/>
        <v>42775.172824074078</v>
      </c>
      <c r="L1055" t="b">
        <v>0</v>
      </c>
      <c r="M1055">
        <v>1</v>
      </c>
      <c r="N1055" t="b">
        <v>0</v>
      </c>
      <c r="O1055" s="13">
        <f t="shared" si="49"/>
        <v>0.01</v>
      </c>
      <c r="P1055" t="s">
        <v>8285</v>
      </c>
      <c r="Q1055" t="s">
        <v>8286</v>
      </c>
      <c r="R1055" t="str">
        <f t="shared" si="50"/>
        <v>February</v>
      </c>
    </row>
    <row r="1056" spans="1:18" ht="45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s="11">
        <f t="shared" si="48"/>
        <v>41831.851840277777</v>
      </c>
      <c r="L1056" t="b">
        <v>0</v>
      </c>
      <c r="M1056">
        <v>0</v>
      </c>
      <c r="N1056" t="b">
        <v>0</v>
      </c>
      <c r="O1056" s="13">
        <f t="shared" si="49"/>
        <v>0</v>
      </c>
      <c r="P1056" t="s">
        <v>8285</v>
      </c>
      <c r="Q1056" t="s">
        <v>8286</v>
      </c>
      <c r="R1056" t="str">
        <f t="shared" si="50"/>
        <v>July</v>
      </c>
    </row>
    <row r="1057" spans="1:18" ht="45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s="11">
        <f t="shared" si="48"/>
        <v>42406.992418981477</v>
      </c>
      <c r="L1057" t="b">
        <v>0</v>
      </c>
      <c r="M1057">
        <v>0</v>
      </c>
      <c r="N1057" t="b">
        <v>0</v>
      </c>
      <c r="O1057" s="13">
        <f t="shared" si="49"/>
        <v>0</v>
      </c>
      <c r="P1057" t="s">
        <v>8285</v>
      </c>
      <c r="Q1057" t="s">
        <v>8286</v>
      </c>
      <c r="R1057" t="str">
        <f t="shared" si="50"/>
        <v>February</v>
      </c>
    </row>
    <row r="1058" spans="1:18" ht="45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s="11">
        <f t="shared" si="48"/>
        <v>42058.719641203701</v>
      </c>
      <c r="L1058" t="b">
        <v>0</v>
      </c>
      <c r="M1058">
        <v>0</v>
      </c>
      <c r="N1058" t="b">
        <v>0</v>
      </c>
      <c r="O1058" s="13">
        <f t="shared" si="49"/>
        <v>0</v>
      </c>
      <c r="P1058" t="s">
        <v>8285</v>
      </c>
      <c r="Q1058" t="s">
        <v>8286</v>
      </c>
      <c r="R1058" t="str">
        <f t="shared" si="50"/>
        <v>February</v>
      </c>
    </row>
    <row r="1059" spans="1:18" ht="30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s="11">
        <f t="shared" si="48"/>
        <v>42678.871331018519</v>
      </c>
      <c r="L1059" t="b">
        <v>0</v>
      </c>
      <c r="M1059">
        <v>0</v>
      </c>
      <c r="N1059" t="b">
        <v>0</v>
      </c>
      <c r="O1059" s="13">
        <f t="shared" si="49"/>
        <v>0</v>
      </c>
      <c r="P1059" t="s">
        <v>8285</v>
      </c>
      <c r="Q1059" t="s">
        <v>8286</v>
      </c>
      <c r="R1059" t="str">
        <f t="shared" si="50"/>
        <v>November</v>
      </c>
    </row>
    <row r="1060" spans="1:18" ht="45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s="11">
        <f t="shared" si="48"/>
        <v>42047.900960648149</v>
      </c>
      <c r="L1060" t="b">
        <v>0</v>
      </c>
      <c r="M1060">
        <v>0</v>
      </c>
      <c r="N1060" t="b">
        <v>0</v>
      </c>
      <c r="O1060" s="13">
        <f t="shared" si="49"/>
        <v>0</v>
      </c>
      <c r="P1060" t="s">
        <v>8285</v>
      </c>
      <c r="Q1060" t="s">
        <v>8286</v>
      </c>
      <c r="R1060" t="str">
        <f t="shared" si="50"/>
        <v>February</v>
      </c>
    </row>
    <row r="1061" spans="1:18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s="11">
        <f t="shared" si="48"/>
        <v>42046.79</v>
      </c>
      <c r="L1061" t="b">
        <v>0</v>
      </c>
      <c r="M1061">
        <v>0</v>
      </c>
      <c r="N1061" t="b">
        <v>0</v>
      </c>
      <c r="O1061" s="13">
        <f t="shared" si="49"/>
        <v>0</v>
      </c>
      <c r="P1061" t="s">
        <v>8285</v>
      </c>
      <c r="Q1061" t="s">
        <v>8286</v>
      </c>
      <c r="R1061" t="str">
        <f t="shared" si="50"/>
        <v>February</v>
      </c>
    </row>
    <row r="1062" spans="1:18" ht="45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s="11">
        <f t="shared" si="48"/>
        <v>42079.913113425922</v>
      </c>
      <c r="L1062" t="b">
        <v>0</v>
      </c>
      <c r="M1062">
        <v>1</v>
      </c>
      <c r="N1062" t="b">
        <v>0</v>
      </c>
      <c r="O1062" s="13">
        <f t="shared" si="49"/>
        <v>0.01</v>
      </c>
      <c r="P1062" t="s">
        <v>8285</v>
      </c>
      <c r="Q1062" t="s">
        <v>8286</v>
      </c>
      <c r="R1062" t="str">
        <f t="shared" si="50"/>
        <v>March</v>
      </c>
    </row>
    <row r="1063" spans="1:18" ht="30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s="11">
        <f t="shared" si="48"/>
        <v>42432.276712962965</v>
      </c>
      <c r="L1063" t="b">
        <v>0</v>
      </c>
      <c r="M1063">
        <v>0</v>
      </c>
      <c r="N1063" t="b">
        <v>0</v>
      </c>
      <c r="O1063" s="13">
        <f t="shared" si="49"/>
        <v>0</v>
      </c>
      <c r="P1063" t="s">
        <v>8285</v>
      </c>
      <c r="Q1063" t="s">
        <v>8286</v>
      </c>
      <c r="R1063" t="str">
        <f t="shared" si="50"/>
        <v>March</v>
      </c>
    </row>
    <row r="1064" spans="1:18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s="11">
        <f t="shared" si="48"/>
        <v>42556.807187500002</v>
      </c>
      <c r="L1064" t="b">
        <v>0</v>
      </c>
      <c r="M1064">
        <v>4</v>
      </c>
      <c r="N1064" t="b">
        <v>0</v>
      </c>
      <c r="O1064" s="13">
        <f t="shared" si="49"/>
        <v>0.95477386934673369</v>
      </c>
      <c r="P1064" t="s">
        <v>8285</v>
      </c>
      <c r="Q1064" t="s">
        <v>8286</v>
      </c>
      <c r="R1064" t="str">
        <f t="shared" si="50"/>
        <v>July</v>
      </c>
    </row>
    <row r="1065" spans="1:18" ht="45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s="11">
        <f t="shared" si="48"/>
        <v>42583.030810185184</v>
      </c>
      <c r="L1065" t="b">
        <v>0</v>
      </c>
      <c r="M1065">
        <v>0</v>
      </c>
      <c r="N1065" t="b">
        <v>0</v>
      </c>
      <c r="O1065" s="13">
        <f t="shared" si="49"/>
        <v>0</v>
      </c>
      <c r="P1065" t="s">
        <v>8285</v>
      </c>
      <c r="Q1065" t="s">
        <v>8286</v>
      </c>
      <c r="R1065" t="str">
        <f t="shared" si="50"/>
        <v>August</v>
      </c>
    </row>
    <row r="1066" spans="1:18" ht="45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s="11">
        <f t="shared" si="48"/>
        <v>41417.228043981479</v>
      </c>
      <c r="L1066" t="b">
        <v>0</v>
      </c>
      <c r="M1066">
        <v>123</v>
      </c>
      <c r="N1066" t="b">
        <v>0</v>
      </c>
      <c r="O1066" s="13">
        <f t="shared" si="49"/>
        <v>8.9744444444444446E-2</v>
      </c>
      <c r="P1066" t="s">
        <v>8287</v>
      </c>
      <c r="Q1066" t="s">
        <v>8288</v>
      </c>
      <c r="R1066" t="str">
        <f t="shared" si="50"/>
        <v>May</v>
      </c>
    </row>
    <row r="1067" spans="1:18" ht="45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s="11">
        <f t="shared" si="48"/>
        <v>41661.381041666667</v>
      </c>
      <c r="L1067" t="b">
        <v>0</v>
      </c>
      <c r="M1067">
        <v>5</v>
      </c>
      <c r="N1067" t="b">
        <v>0</v>
      </c>
      <c r="O1067" s="13">
        <f t="shared" si="49"/>
        <v>2.7E-2</v>
      </c>
      <c r="P1067" t="s">
        <v>8287</v>
      </c>
      <c r="Q1067" t="s">
        <v>8288</v>
      </c>
      <c r="R1067" t="str">
        <f t="shared" si="50"/>
        <v>January</v>
      </c>
    </row>
    <row r="1068" spans="1:18" ht="45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s="11">
        <f t="shared" si="48"/>
        <v>41445.962754629625</v>
      </c>
      <c r="L1068" t="b">
        <v>0</v>
      </c>
      <c r="M1068">
        <v>148</v>
      </c>
      <c r="N1068" t="b">
        <v>0</v>
      </c>
      <c r="O1068" s="13">
        <f t="shared" si="49"/>
        <v>3.3673333333333333E-2</v>
      </c>
      <c r="P1068" t="s">
        <v>8287</v>
      </c>
      <c r="Q1068" t="s">
        <v>8288</v>
      </c>
      <c r="R1068" t="str">
        <f t="shared" si="50"/>
        <v>June</v>
      </c>
    </row>
    <row r="1069" spans="1:18" ht="45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s="11">
        <f t="shared" si="48"/>
        <v>41599.855682870373</v>
      </c>
      <c r="L1069" t="b">
        <v>0</v>
      </c>
      <c r="M1069">
        <v>10</v>
      </c>
      <c r="N1069" t="b">
        <v>0</v>
      </c>
      <c r="O1069" s="13">
        <f t="shared" si="49"/>
        <v>0.26</v>
      </c>
      <c r="P1069" t="s">
        <v>8287</v>
      </c>
      <c r="Q1069" t="s">
        <v>8288</v>
      </c>
      <c r="R1069" t="str">
        <f t="shared" si="50"/>
        <v>November</v>
      </c>
    </row>
    <row r="1070" spans="1:18" ht="45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s="11">
        <f t="shared" si="48"/>
        <v>42440.371111111112</v>
      </c>
      <c r="L1070" t="b">
        <v>0</v>
      </c>
      <c r="M1070">
        <v>4</v>
      </c>
      <c r="N1070" t="b">
        <v>0</v>
      </c>
      <c r="O1070" s="13">
        <f t="shared" si="49"/>
        <v>1.5E-3</v>
      </c>
      <c r="P1070" t="s">
        <v>8287</v>
      </c>
      <c r="Q1070" t="s">
        <v>8288</v>
      </c>
      <c r="R1070" t="str">
        <f t="shared" si="50"/>
        <v>March</v>
      </c>
    </row>
    <row r="1071" spans="1:18" ht="45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s="11">
        <f t="shared" si="48"/>
        <v>41572.229849537034</v>
      </c>
      <c r="L1071" t="b">
        <v>0</v>
      </c>
      <c r="M1071">
        <v>21</v>
      </c>
      <c r="N1071" t="b">
        <v>0</v>
      </c>
      <c r="O1071" s="13">
        <f t="shared" si="49"/>
        <v>0.38636363636363635</v>
      </c>
      <c r="P1071" t="s">
        <v>8287</v>
      </c>
      <c r="Q1071" t="s">
        <v>8288</v>
      </c>
      <c r="R1071" t="str">
        <f t="shared" si="50"/>
        <v>October</v>
      </c>
    </row>
    <row r="1072" spans="1:18" ht="45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s="11">
        <f t="shared" si="48"/>
        <v>41163.011828703704</v>
      </c>
      <c r="L1072" t="b">
        <v>0</v>
      </c>
      <c r="M1072">
        <v>2</v>
      </c>
      <c r="N1072" t="b">
        <v>0</v>
      </c>
      <c r="O1072" s="13">
        <f t="shared" si="49"/>
        <v>7.0000000000000001E-3</v>
      </c>
      <c r="P1072" t="s">
        <v>8287</v>
      </c>
      <c r="Q1072" t="s">
        <v>8288</v>
      </c>
      <c r="R1072" t="str">
        <f t="shared" si="50"/>
        <v>September</v>
      </c>
    </row>
    <row r="1073" spans="1:18" ht="45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s="11">
        <f t="shared" si="48"/>
        <v>42295.753391203703</v>
      </c>
      <c r="L1073" t="b">
        <v>0</v>
      </c>
      <c r="M1073">
        <v>0</v>
      </c>
      <c r="N1073" t="b">
        <v>0</v>
      </c>
      <c r="O1073" s="13">
        <f t="shared" si="49"/>
        <v>0</v>
      </c>
      <c r="P1073" t="s">
        <v>8287</v>
      </c>
      <c r="Q1073" t="s">
        <v>8288</v>
      </c>
      <c r="R1073" t="str">
        <f t="shared" si="50"/>
        <v>October</v>
      </c>
    </row>
    <row r="1074" spans="1:18" ht="45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s="11">
        <f t="shared" si="48"/>
        <v>41645.832141203704</v>
      </c>
      <c r="L1074" t="b">
        <v>0</v>
      </c>
      <c r="M1074">
        <v>4</v>
      </c>
      <c r="N1074" t="b">
        <v>0</v>
      </c>
      <c r="O1074" s="13">
        <f t="shared" si="49"/>
        <v>6.8000000000000005E-4</v>
      </c>
      <c r="P1074" t="s">
        <v>8287</v>
      </c>
      <c r="Q1074" t="s">
        <v>8288</v>
      </c>
      <c r="R1074" t="str">
        <f t="shared" si="50"/>
        <v>January</v>
      </c>
    </row>
    <row r="1075" spans="1:18" ht="30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s="11">
        <f t="shared" si="48"/>
        <v>40802.964594907404</v>
      </c>
      <c r="L1075" t="b">
        <v>0</v>
      </c>
      <c r="M1075">
        <v>1</v>
      </c>
      <c r="N1075" t="b">
        <v>0</v>
      </c>
      <c r="O1075" s="13">
        <f t="shared" si="49"/>
        <v>1.3333333333333334E-2</v>
      </c>
      <c r="P1075" t="s">
        <v>8287</v>
      </c>
      <c r="Q1075" t="s">
        <v>8288</v>
      </c>
      <c r="R1075" t="str">
        <f t="shared" si="50"/>
        <v>September</v>
      </c>
    </row>
    <row r="1076" spans="1:18" ht="45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s="11">
        <f t="shared" si="48"/>
        <v>41613.172974537039</v>
      </c>
      <c r="L1076" t="b">
        <v>0</v>
      </c>
      <c r="M1076">
        <v>30</v>
      </c>
      <c r="N1076" t="b">
        <v>0</v>
      </c>
      <c r="O1076" s="13">
        <f t="shared" si="49"/>
        <v>6.3092592592592589E-2</v>
      </c>
      <c r="P1076" t="s">
        <v>8287</v>
      </c>
      <c r="Q1076" t="s">
        <v>8288</v>
      </c>
      <c r="R1076" t="str">
        <f t="shared" si="50"/>
        <v>December</v>
      </c>
    </row>
    <row r="1077" spans="1:18" ht="30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s="11">
        <f t="shared" si="48"/>
        <v>41005.904120370367</v>
      </c>
      <c r="L1077" t="b">
        <v>0</v>
      </c>
      <c r="M1077">
        <v>3</v>
      </c>
      <c r="N1077" t="b">
        <v>0</v>
      </c>
      <c r="O1077" s="13">
        <f t="shared" si="49"/>
        <v>4.4999999999999998E-2</v>
      </c>
      <c r="P1077" t="s">
        <v>8287</v>
      </c>
      <c r="Q1077" t="s">
        <v>8288</v>
      </c>
      <c r="R1077" t="str">
        <f t="shared" si="50"/>
        <v>April</v>
      </c>
    </row>
    <row r="1078" spans="1:18" ht="45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s="11">
        <f t="shared" si="48"/>
        <v>41838.377893518518</v>
      </c>
      <c r="L1078" t="b">
        <v>0</v>
      </c>
      <c r="M1078">
        <v>975</v>
      </c>
      <c r="N1078" t="b">
        <v>0</v>
      </c>
      <c r="O1078" s="13">
        <f t="shared" si="49"/>
        <v>0.62765333333333329</v>
      </c>
      <c r="P1078" t="s">
        <v>8287</v>
      </c>
      <c r="Q1078" t="s">
        <v>8288</v>
      </c>
      <c r="R1078" t="str">
        <f t="shared" si="50"/>
        <v>July</v>
      </c>
    </row>
    <row r="1079" spans="1:18" ht="45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s="11">
        <f t="shared" si="48"/>
        <v>42353.16679398148</v>
      </c>
      <c r="L1079" t="b">
        <v>0</v>
      </c>
      <c r="M1079">
        <v>167</v>
      </c>
      <c r="N1079" t="b">
        <v>0</v>
      </c>
      <c r="O1079" s="13">
        <f t="shared" si="49"/>
        <v>0.29376000000000002</v>
      </c>
      <c r="P1079" t="s">
        <v>8287</v>
      </c>
      <c r="Q1079" t="s">
        <v>8288</v>
      </c>
      <c r="R1079" t="str">
        <f t="shared" si="50"/>
        <v>December</v>
      </c>
    </row>
    <row r="1080" spans="1:18" ht="45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s="11">
        <f t="shared" si="48"/>
        <v>40701.195844907408</v>
      </c>
      <c r="L1080" t="b">
        <v>0</v>
      </c>
      <c r="M1080">
        <v>5</v>
      </c>
      <c r="N1080" t="b">
        <v>0</v>
      </c>
      <c r="O1080" s="13">
        <f t="shared" si="49"/>
        <v>7.4999999999999997E-2</v>
      </c>
      <c r="P1080" t="s">
        <v>8287</v>
      </c>
      <c r="Q1080" t="s">
        <v>8288</v>
      </c>
      <c r="R1080" t="str">
        <f t="shared" si="50"/>
        <v>June</v>
      </c>
    </row>
    <row r="1081" spans="1:18" ht="45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s="11">
        <f t="shared" si="48"/>
        <v>42479.566388888888</v>
      </c>
      <c r="L1081" t="b">
        <v>0</v>
      </c>
      <c r="M1081">
        <v>18</v>
      </c>
      <c r="N1081" t="b">
        <v>0</v>
      </c>
      <c r="O1081" s="13">
        <f t="shared" si="49"/>
        <v>2.6076923076923077E-2</v>
      </c>
      <c r="P1081" t="s">
        <v>8287</v>
      </c>
      <c r="Q1081" t="s">
        <v>8288</v>
      </c>
      <c r="R1081" t="str">
        <f t="shared" si="50"/>
        <v>April</v>
      </c>
    </row>
    <row r="1082" spans="1:18" ht="30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s="11">
        <f t="shared" si="48"/>
        <v>41740.138113425928</v>
      </c>
      <c r="L1082" t="b">
        <v>0</v>
      </c>
      <c r="M1082">
        <v>98</v>
      </c>
      <c r="N1082" t="b">
        <v>0</v>
      </c>
      <c r="O1082" s="13">
        <f t="shared" si="49"/>
        <v>9.1050000000000006E-2</v>
      </c>
      <c r="P1082" t="s">
        <v>8287</v>
      </c>
      <c r="Q1082" t="s">
        <v>8288</v>
      </c>
      <c r="R1082" t="str">
        <f t="shared" si="50"/>
        <v>April</v>
      </c>
    </row>
    <row r="1083" spans="1:18" ht="45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s="11">
        <f t="shared" si="48"/>
        <v>42002.926990740743</v>
      </c>
      <c r="L1083" t="b">
        <v>0</v>
      </c>
      <c r="M1083">
        <v>4</v>
      </c>
      <c r="N1083" t="b">
        <v>0</v>
      </c>
      <c r="O1083" s="13">
        <f t="shared" si="49"/>
        <v>1.7647058823529413E-4</v>
      </c>
      <c r="P1083" t="s">
        <v>8287</v>
      </c>
      <c r="Q1083" t="s">
        <v>8288</v>
      </c>
      <c r="R1083" t="str">
        <f t="shared" si="50"/>
        <v>December</v>
      </c>
    </row>
    <row r="1084" spans="1:18" ht="30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s="11">
        <f t="shared" si="48"/>
        <v>41101.906111111108</v>
      </c>
      <c r="L1084" t="b">
        <v>0</v>
      </c>
      <c r="M1084">
        <v>3</v>
      </c>
      <c r="N1084" t="b">
        <v>0</v>
      </c>
      <c r="O1084" s="13">
        <f t="shared" si="49"/>
        <v>5.5999999999999999E-3</v>
      </c>
      <c r="P1084" t="s">
        <v>8287</v>
      </c>
      <c r="Q1084" t="s">
        <v>8288</v>
      </c>
      <c r="R1084" t="str">
        <f t="shared" si="50"/>
        <v>July</v>
      </c>
    </row>
    <row r="1085" spans="1:18" ht="45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s="11">
        <f t="shared" si="48"/>
        <v>41793.659525462965</v>
      </c>
      <c r="L1085" t="b">
        <v>0</v>
      </c>
      <c r="M1085">
        <v>1</v>
      </c>
      <c r="N1085" t="b">
        <v>0</v>
      </c>
      <c r="O1085" s="13">
        <f t="shared" si="49"/>
        <v>8.2000000000000007E-3</v>
      </c>
      <c r="P1085" t="s">
        <v>8287</v>
      </c>
      <c r="Q1085" t="s">
        <v>8288</v>
      </c>
      <c r="R1085" t="str">
        <f t="shared" si="50"/>
        <v>June</v>
      </c>
    </row>
    <row r="1086" spans="1:18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s="11">
        <f t="shared" si="48"/>
        <v>41829.912083333329</v>
      </c>
      <c r="L1086" t="b">
        <v>0</v>
      </c>
      <c r="M1086">
        <v>0</v>
      </c>
      <c r="N1086" t="b">
        <v>0</v>
      </c>
      <c r="O1086" s="13">
        <f t="shared" si="49"/>
        <v>0</v>
      </c>
      <c r="P1086" t="s">
        <v>8287</v>
      </c>
      <c r="Q1086" t="s">
        <v>8288</v>
      </c>
      <c r="R1086" t="str">
        <f t="shared" si="50"/>
        <v>July</v>
      </c>
    </row>
    <row r="1087" spans="1:18" ht="30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s="11">
        <f t="shared" si="48"/>
        <v>42413.671006944445</v>
      </c>
      <c r="L1087" t="b">
        <v>0</v>
      </c>
      <c r="M1087">
        <v>9</v>
      </c>
      <c r="N1087" t="b">
        <v>0</v>
      </c>
      <c r="O1087" s="13">
        <f t="shared" si="49"/>
        <v>3.4200000000000001E-2</v>
      </c>
      <c r="P1087" t="s">
        <v>8287</v>
      </c>
      <c r="Q1087" t="s">
        <v>8288</v>
      </c>
      <c r="R1087" t="str">
        <f t="shared" si="50"/>
        <v>February</v>
      </c>
    </row>
    <row r="1088" spans="1:18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s="11">
        <f t="shared" si="48"/>
        <v>41845.866793981484</v>
      </c>
      <c r="L1088" t="b">
        <v>0</v>
      </c>
      <c r="M1088">
        <v>2</v>
      </c>
      <c r="N1088" t="b">
        <v>0</v>
      </c>
      <c r="O1088" s="13">
        <f t="shared" si="49"/>
        <v>8.3333333333333339E-4</v>
      </c>
      <c r="P1088" t="s">
        <v>8287</v>
      </c>
      <c r="Q1088" t="s">
        <v>8288</v>
      </c>
      <c r="R1088" t="str">
        <f t="shared" si="50"/>
        <v>July</v>
      </c>
    </row>
    <row r="1089" spans="1:18" ht="45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s="11">
        <f t="shared" si="48"/>
        <v>41775.713969907403</v>
      </c>
      <c r="L1089" t="b">
        <v>0</v>
      </c>
      <c r="M1089">
        <v>0</v>
      </c>
      <c r="N1089" t="b">
        <v>0</v>
      </c>
      <c r="O1089" s="13">
        <f t="shared" si="49"/>
        <v>0</v>
      </c>
      <c r="P1089" t="s">
        <v>8287</v>
      </c>
      <c r="Q1089" t="s">
        <v>8288</v>
      </c>
      <c r="R1089" t="str">
        <f t="shared" si="50"/>
        <v>May</v>
      </c>
    </row>
    <row r="1090" spans="1:18" ht="30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s="11">
        <f t="shared" si="48"/>
        <v>41723.799386574072</v>
      </c>
      <c r="L1090" t="b">
        <v>0</v>
      </c>
      <c r="M1090">
        <v>147</v>
      </c>
      <c r="N1090" t="b">
        <v>0</v>
      </c>
      <c r="O1090" s="13">
        <f t="shared" si="49"/>
        <v>0.14182977777777778</v>
      </c>
      <c r="P1090" t="s">
        <v>8287</v>
      </c>
      <c r="Q1090" t="s">
        <v>8288</v>
      </c>
      <c r="R1090" t="str">
        <f t="shared" si="50"/>
        <v>March</v>
      </c>
    </row>
    <row r="1091" spans="1:18" ht="30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s="11">
        <f t="shared" ref="K1091:K1154" si="51">(J1091/86400)+DATE(1970,1,1)</f>
        <v>42151.189525462964</v>
      </c>
      <c r="L1091" t="b">
        <v>0</v>
      </c>
      <c r="M1091">
        <v>49</v>
      </c>
      <c r="N1091" t="b">
        <v>0</v>
      </c>
      <c r="O1091" s="13">
        <f t="shared" ref="O1091:O1154" si="52">E1091/D1091</f>
        <v>7.8266666666666665E-2</v>
      </c>
      <c r="P1091" t="s">
        <v>8287</v>
      </c>
      <c r="Q1091" t="s">
        <v>8288</v>
      </c>
      <c r="R1091" t="str">
        <f t="shared" ref="R1091:R1154" si="53">TEXT(K1091,"mmmm")</f>
        <v>May</v>
      </c>
    </row>
    <row r="1092" spans="1:18" ht="45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s="11">
        <f t="shared" si="51"/>
        <v>42123.185798611114</v>
      </c>
      <c r="L1092" t="b">
        <v>0</v>
      </c>
      <c r="M1092">
        <v>1</v>
      </c>
      <c r="N1092" t="b">
        <v>0</v>
      </c>
      <c r="O1092" s="13">
        <f t="shared" si="52"/>
        <v>3.8464497269020693E-4</v>
      </c>
      <c r="P1092" t="s">
        <v>8287</v>
      </c>
      <c r="Q1092" t="s">
        <v>8288</v>
      </c>
      <c r="R1092" t="str">
        <f t="shared" si="53"/>
        <v>April</v>
      </c>
    </row>
    <row r="1093" spans="1:18" ht="45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s="11">
        <f t="shared" si="51"/>
        <v>42440.820277777777</v>
      </c>
      <c r="L1093" t="b">
        <v>0</v>
      </c>
      <c r="M1093">
        <v>2</v>
      </c>
      <c r="N1093" t="b">
        <v>0</v>
      </c>
      <c r="O1093" s="13">
        <f t="shared" si="52"/>
        <v>0.125</v>
      </c>
      <c r="P1093" t="s">
        <v>8287</v>
      </c>
      <c r="Q1093" t="s">
        <v>8288</v>
      </c>
      <c r="R1093" t="str">
        <f t="shared" si="53"/>
        <v>March</v>
      </c>
    </row>
    <row r="1094" spans="1:18" ht="45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s="11">
        <f t="shared" si="51"/>
        <v>41250.025902777779</v>
      </c>
      <c r="L1094" t="b">
        <v>0</v>
      </c>
      <c r="M1094">
        <v>7</v>
      </c>
      <c r="N1094" t="b">
        <v>0</v>
      </c>
      <c r="O1094" s="13">
        <f t="shared" si="52"/>
        <v>1.0500000000000001E-2</v>
      </c>
      <c r="P1094" t="s">
        <v>8287</v>
      </c>
      <c r="Q1094" t="s">
        <v>8288</v>
      </c>
      <c r="R1094" t="str">
        <f t="shared" si="53"/>
        <v>December</v>
      </c>
    </row>
    <row r="1095" spans="1:18" ht="45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s="11">
        <f t="shared" si="51"/>
        <v>42396.973807870367</v>
      </c>
      <c r="L1095" t="b">
        <v>0</v>
      </c>
      <c r="M1095">
        <v>4</v>
      </c>
      <c r="N1095" t="b">
        <v>0</v>
      </c>
      <c r="O1095" s="13">
        <f t="shared" si="52"/>
        <v>0.14083333333333334</v>
      </c>
      <c r="P1095" t="s">
        <v>8287</v>
      </c>
      <c r="Q1095" t="s">
        <v>8288</v>
      </c>
      <c r="R1095" t="str">
        <f t="shared" si="53"/>
        <v>January</v>
      </c>
    </row>
    <row r="1096" spans="1:18" ht="45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s="11">
        <f t="shared" si="51"/>
        <v>40795.71334490741</v>
      </c>
      <c r="L1096" t="b">
        <v>0</v>
      </c>
      <c r="M1096">
        <v>27</v>
      </c>
      <c r="N1096" t="b">
        <v>0</v>
      </c>
      <c r="O1096" s="13">
        <f t="shared" si="52"/>
        <v>0.18300055555555556</v>
      </c>
      <c r="P1096" t="s">
        <v>8287</v>
      </c>
      <c r="Q1096" t="s">
        <v>8288</v>
      </c>
      <c r="R1096" t="str">
        <f t="shared" si="53"/>
        <v>September</v>
      </c>
    </row>
    <row r="1097" spans="1:18" ht="45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s="11">
        <f t="shared" si="51"/>
        <v>41486.537268518521</v>
      </c>
      <c r="L1097" t="b">
        <v>0</v>
      </c>
      <c r="M1097">
        <v>94</v>
      </c>
      <c r="N1097" t="b">
        <v>0</v>
      </c>
      <c r="O1097" s="13">
        <f t="shared" si="52"/>
        <v>5.0347999999999997E-2</v>
      </c>
      <c r="P1097" t="s">
        <v>8287</v>
      </c>
      <c r="Q1097" t="s">
        <v>8288</v>
      </c>
      <c r="R1097" t="str">
        <f t="shared" si="53"/>
        <v>July</v>
      </c>
    </row>
    <row r="1098" spans="1:18" ht="45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s="11">
        <f t="shared" si="51"/>
        <v>41885.51798611111</v>
      </c>
      <c r="L1098" t="b">
        <v>0</v>
      </c>
      <c r="M1098">
        <v>29</v>
      </c>
      <c r="N1098" t="b">
        <v>0</v>
      </c>
      <c r="O1098" s="13">
        <f t="shared" si="52"/>
        <v>0.17933333333333334</v>
      </c>
      <c r="P1098" t="s">
        <v>8287</v>
      </c>
      <c r="Q1098" t="s">
        <v>8288</v>
      </c>
      <c r="R1098" t="str">
        <f t="shared" si="53"/>
        <v>September</v>
      </c>
    </row>
    <row r="1099" spans="1:18" ht="45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s="11">
        <f t="shared" si="51"/>
        <v>41660.792557870373</v>
      </c>
      <c r="L1099" t="b">
        <v>0</v>
      </c>
      <c r="M1099">
        <v>7</v>
      </c>
      <c r="N1099" t="b">
        <v>0</v>
      </c>
      <c r="O1099" s="13">
        <f t="shared" si="52"/>
        <v>4.6999999999999999E-4</v>
      </c>
      <c r="P1099" t="s">
        <v>8287</v>
      </c>
      <c r="Q1099" t="s">
        <v>8288</v>
      </c>
      <c r="R1099" t="str">
        <f t="shared" si="53"/>
        <v>January</v>
      </c>
    </row>
    <row r="1100" spans="1:18" ht="30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s="11">
        <f t="shared" si="51"/>
        <v>41712.762673611112</v>
      </c>
      <c r="L1100" t="b">
        <v>0</v>
      </c>
      <c r="M1100">
        <v>22</v>
      </c>
      <c r="N1100" t="b">
        <v>0</v>
      </c>
      <c r="O1100" s="13">
        <f t="shared" si="52"/>
        <v>7.2120000000000004E-2</v>
      </c>
      <c r="P1100" t="s">
        <v>8287</v>
      </c>
      <c r="Q1100" t="s">
        <v>8288</v>
      </c>
      <c r="R1100" t="str">
        <f t="shared" si="53"/>
        <v>March</v>
      </c>
    </row>
    <row r="1101" spans="1:18" ht="45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s="11">
        <f t="shared" si="51"/>
        <v>42107.836435185185</v>
      </c>
      <c r="L1101" t="b">
        <v>0</v>
      </c>
      <c r="M1101">
        <v>1</v>
      </c>
      <c r="N1101" t="b">
        <v>0</v>
      </c>
      <c r="O1101" s="13">
        <f t="shared" si="52"/>
        <v>5.0000000000000001E-3</v>
      </c>
      <c r="P1101" t="s">
        <v>8287</v>
      </c>
      <c r="Q1101" t="s">
        <v>8288</v>
      </c>
      <c r="R1101" t="str">
        <f t="shared" si="53"/>
        <v>April</v>
      </c>
    </row>
    <row r="1102" spans="1:18" ht="45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s="11">
        <f t="shared" si="51"/>
        <v>42384.110775462963</v>
      </c>
      <c r="L1102" t="b">
        <v>0</v>
      </c>
      <c r="M1102">
        <v>10</v>
      </c>
      <c r="N1102" t="b">
        <v>0</v>
      </c>
      <c r="O1102" s="13">
        <f t="shared" si="52"/>
        <v>2.5000000000000001E-2</v>
      </c>
      <c r="P1102" t="s">
        <v>8287</v>
      </c>
      <c r="Q1102" t="s">
        <v>8288</v>
      </c>
      <c r="R1102" t="str">
        <f t="shared" si="53"/>
        <v>January</v>
      </c>
    </row>
    <row r="1103" spans="1:18" ht="30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s="11">
        <f t="shared" si="51"/>
        <v>42538.77243055556</v>
      </c>
      <c r="L1103" t="b">
        <v>0</v>
      </c>
      <c r="M1103">
        <v>6</v>
      </c>
      <c r="N1103" t="b">
        <v>0</v>
      </c>
      <c r="O1103" s="13">
        <f t="shared" si="52"/>
        <v>4.0999999999999999E-4</v>
      </c>
      <c r="P1103" t="s">
        <v>8287</v>
      </c>
      <c r="Q1103" t="s">
        <v>8288</v>
      </c>
      <c r="R1103" t="str">
        <f t="shared" si="53"/>
        <v>June</v>
      </c>
    </row>
    <row r="1104" spans="1:18" ht="45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s="11">
        <f t="shared" si="51"/>
        <v>41577.045428240745</v>
      </c>
      <c r="L1104" t="b">
        <v>0</v>
      </c>
      <c r="M1104">
        <v>24</v>
      </c>
      <c r="N1104" t="b">
        <v>0</v>
      </c>
      <c r="O1104" s="13">
        <f t="shared" si="52"/>
        <v>5.3124999999999999E-2</v>
      </c>
      <c r="P1104" t="s">
        <v>8287</v>
      </c>
      <c r="Q1104" t="s">
        <v>8288</v>
      </c>
      <c r="R1104" t="str">
        <f t="shared" si="53"/>
        <v>October</v>
      </c>
    </row>
    <row r="1105" spans="1:18" ht="45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s="11">
        <f t="shared" si="51"/>
        <v>42479.22210648148</v>
      </c>
      <c r="L1105" t="b">
        <v>0</v>
      </c>
      <c r="M1105">
        <v>15</v>
      </c>
      <c r="N1105" t="b">
        <v>0</v>
      </c>
      <c r="O1105" s="13">
        <f t="shared" si="52"/>
        <v>1.6199999999999999E-2</v>
      </c>
      <c r="P1105" t="s">
        <v>8287</v>
      </c>
      <c r="Q1105" t="s">
        <v>8288</v>
      </c>
      <c r="R1105" t="str">
        <f t="shared" si="53"/>
        <v>April</v>
      </c>
    </row>
    <row r="1106" spans="1:18" ht="45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s="11">
        <f t="shared" si="51"/>
        <v>41771.40996527778</v>
      </c>
      <c r="L1106" t="b">
        <v>0</v>
      </c>
      <c r="M1106">
        <v>37</v>
      </c>
      <c r="N1106" t="b">
        <v>0</v>
      </c>
      <c r="O1106" s="13">
        <f t="shared" si="52"/>
        <v>4.9516666666666667E-2</v>
      </c>
      <c r="P1106" t="s">
        <v>8287</v>
      </c>
      <c r="Q1106" t="s">
        <v>8288</v>
      </c>
      <c r="R1106" t="str">
        <f t="shared" si="53"/>
        <v>May</v>
      </c>
    </row>
    <row r="1107" spans="1:18" ht="45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s="11">
        <f t="shared" si="51"/>
        <v>41692.135729166665</v>
      </c>
      <c r="L1107" t="b">
        <v>0</v>
      </c>
      <c r="M1107">
        <v>20</v>
      </c>
      <c r="N1107" t="b">
        <v>0</v>
      </c>
      <c r="O1107" s="13">
        <f t="shared" si="52"/>
        <v>1.5900000000000001E-3</v>
      </c>
      <c r="P1107" t="s">
        <v>8287</v>
      </c>
      <c r="Q1107" t="s">
        <v>8288</v>
      </c>
      <c r="R1107" t="str">
        <f t="shared" si="53"/>
        <v>February</v>
      </c>
    </row>
    <row r="1108" spans="1:18" ht="45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s="11">
        <f t="shared" si="51"/>
        <v>40973.740451388891</v>
      </c>
      <c r="L1108" t="b">
        <v>0</v>
      </c>
      <c r="M1108">
        <v>7</v>
      </c>
      <c r="N1108" t="b">
        <v>0</v>
      </c>
      <c r="O1108" s="13">
        <f t="shared" si="52"/>
        <v>0.41249999999999998</v>
      </c>
      <c r="P1108" t="s">
        <v>8287</v>
      </c>
      <c r="Q1108" t="s">
        <v>8288</v>
      </c>
      <c r="R1108" t="str">
        <f t="shared" si="53"/>
        <v>March</v>
      </c>
    </row>
    <row r="1109" spans="1:18" ht="45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s="11">
        <f t="shared" si="51"/>
        <v>41813.861388888887</v>
      </c>
      <c r="L1109" t="b">
        <v>0</v>
      </c>
      <c r="M1109">
        <v>0</v>
      </c>
      <c r="N1109" t="b">
        <v>0</v>
      </c>
      <c r="O1109" s="13">
        <f t="shared" si="52"/>
        <v>0</v>
      </c>
      <c r="P1109" t="s">
        <v>8287</v>
      </c>
      <c r="Q1109" t="s">
        <v>8288</v>
      </c>
      <c r="R1109" t="str">
        <f t="shared" si="53"/>
        <v>June</v>
      </c>
    </row>
    <row r="1110" spans="1:18" ht="45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s="11">
        <f t="shared" si="51"/>
        <v>40952.636979166666</v>
      </c>
      <c r="L1110" t="b">
        <v>0</v>
      </c>
      <c r="M1110">
        <v>21</v>
      </c>
      <c r="N1110" t="b">
        <v>0</v>
      </c>
      <c r="O1110" s="13">
        <f t="shared" si="52"/>
        <v>2.93E-2</v>
      </c>
      <c r="P1110" t="s">
        <v>8287</v>
      </c>
      <c r="Q1110" t="s">
        <v>8288</v>
      </c>
      <c r="R1110" t="str">
        <f t="shared" si="53"/>
        <v>February</v>
      </c>
    </row>
    <row r="1111" spans="1:18" ht="45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s="11">
        <f t="shared" si="51"/>
        <v>42662.752199074079</v>
      </c>
      <c r="L1111" t="b">
        <v>0</v>
      </c>
      <c r="M1111">
        <v>3</v>
      </c>
      <c r="N1111" t="b">
        <v>0</v>
      </c>
      <c r="O1111" s="13">
        <f t="shared" si="52"/>
        <v>4.4999999999999997E-3</v>
      </c>
      <c r="P1111" t="s">
        <v>8287</v>
      </c>
      <c r="Q1111" t="s">
        <v>8288</v>
      </c>
      <c r="R1111" t="str">
        <f t="shared" si="53"/>
        <v>October</v>
      </c>
    </row>
    <row r="1112" spans="1:18" ht="45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s="11">
        <f t="shared" si="51"/>
        <v>41220.933124999996</v>
      </c>
      <c r="L1112" t="b">
        <v>0</v>
      </c>
      <c r="M1112">
        <v>11</v>
      </c>
      <c r="N1112" t="b">
        <v>0</v>
      </c>
      <c r="O1112" s="13">
        <f t="shared" si="52"/>
        <v>5.1000000000000004E-3</v>
      </c>
      <c r="P1112" t="s">
        <v>8287</v>
      </c>
      <c r="Q1112" t="s">
        <v>8288</v>
      </c>
      <c r="R1112" t="str">
        <f t="shared" si="53"/>
        <v>November</v>
      </c>
    </row>
    <row r="1113" spans="1:18" ht="45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s="11">
        <f t="shared" si="51"/>
        <v>42347.203587962962</v>
      </c>
      <c r="L1113" t="b">
        <v>0</v>
      </c>
      <c r="M1113">
        <v>1</v>
      </c>
      <c r="N1113" t="b">
        <v>0</v>
      </c>
      <c r="O1113" s="13">
        <f t="shared" si="52"/>
        <v>4.0000000000000002E-4</v>
      </c>
      <c r="P1113" t="s">
        <v>8287</v>
      </c>
      <c r="Q1113" t="s">
        <v>8288</v>
      </c>
      <c r="R1113" t="str">
        <f t="shared" si="53"/>
        <v>December</v>
      </c>
    </row>
    <row r="1114" spans="1:18" ht="45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s="11">
        <f t="shared" si="51"/>
        <v>41963.759386574078</v>
      </c>
      <c r="L1114" t="b">
        <v>0</v>
      </c>
      <c r="M1114">
        <v>312</v>
      </c>
      <c r="N1114" t="b">
        <v>0</v>
      </c>
      <c r="O1114" s="13">
        <f t="shared" si="52"/>
        <v>0.35537409090909089</v>
      </c>
      <c r="P1114" t="s">
        <v>8287</v>
      </c>
      <c r="Q1114" t="s">
        <v>8288</v>
      </c>
      <c r="R1114" t="str">
        <f t="shared" si="53"/>
        <v>November</v>
      </c>
    </row>
    <row r="1115" spans="1:18" ht="45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s="11">
        <f t="shared" si="51"/>
        <v>41835.977083333331</v>
      </c>
      <c r="L1115" t="b">
        <v>0</v>
      </c>
      <c r="M1115">
        <v>1</v>
      </c>
      <c r="N1115" t="b">
        <v>0</v>
      </c>
      <c r="O1115" s="13">
        <f t="shared" si="52"/>
        <v>5.0000000000000001E-3</v>
      </c>
      <c r="P1115" t="s">
        <v>8287</v>
      </c>
      <c r="Q1115" t="s">
        <v>8288</v>
      </c>
      <c r="R1115" t="str">
        <f t="shared" si="53"/>
        <v>July</v>
      </c>
    </row>
    <row r="1116" spans="1:18" ht="45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s="11">
        <f t="shared" si="51"/>
        <v>41526.345914351856</v>
      </c>
      <c r="L1116" t="b">
        <v>0</v>
      </c>
      <c r="M1116">
        <v>3</v>
      </c>
      <c r="N1116" t="b">
        <v>0</v>
      </c>
      <c r="O1116" s="13">
        <f t="shared" si="52"/>
        <v>1.6666666666666668E-3</v>
      </c>
      <c r="P1116" t="s">
        <v>8287</v>
      </c>
      <c r="Q1116" t="s">
        <v>8288</v>
      </c>
      <c r="R1116" t="str">
        <f t="shared" si="53"/>
        <v>September</v>
      </c>
    </row>
    <row r="1117" spans="1:18" ht="45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s="11">
        <f t="shared" si="51"/>
        <v>42429.695543981477</v>
      </c>
      <c r="L1117" t="b">
        <v>0</v>
      </c>
      <c r="M1117">
        <v>4</v>
      </c>
      <c r="N1117" t="b">
        <v>0</v>
      </c>
      <c r="O1117" s="13">
        <f t="shared" si="52"/>
        <v>1.325E-3</v>
      </c>
      <c r="P1117" t="s">
        <v>8287</v>
      </c>
      <c r="Q1117" t="s">
        <v>8288</v>
      </c>
      <c r="R1117" t="str">
        <f t="shared" si="53"/>
        <v>February</v>
      </c>
    </row>
    <row r="1118" spans="1:18" ht="30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s="11">
        <f t="shared" si="51"/>
        <v>41009.847314814819</v>
      </c>
      <c r="L1118" t="b">
        <v>0</v>
      </c>
      <c r="M1118">
        <v>10</v>
      </c>
      <c r="N1118" t="b">
        <v>0</v>
      </c>
      <c r="O1118" s="13">
        <f t="shared" si="52"/>
        <v>3.5704000000000004E-4</v>
      </c>
      <c r="P1118" t="s">
        <v>8287</v>
      </c>
      <c r="Q1118" t="s">
        <v>8288</v>
      </c>
      <c r="R1118" t="str">
        <f t="shared" si="53"/>
        <v>April</v>
      </c>
    </row>
    <row r="1119" spans="1:18" ht="45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s="11">
        <f t="shared" si="51"/>
        <v>42333.598530092597</v>
      </c>
      <c r="L1119" t="b">
        <v>0</v>
      </c>
      <c r="M1119">
        <v>8</v>
      </c>
      <c r="N1119" t="b">
        <v>0</v>
      </c>
      <c r="O1119" s="13">
        <f t="shared" si="52"/>
        <v>8.3000000000000004E-2</v>
      </c>
      <c r="P1119" t="s">
        <v>8287</v>
      </c>
      <c r="Q1119" t="s">
        <v>8288</v>
      </c>
      <c r="R1119" t="str">
        <f t="shared" si="53"/>
        <v>November</v>
      </c>
    </row>
    <row r="1120" spans="1:18" ht="45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s="11">
        <f t="shared" si="51"/>
        <v>41704.16642361111</v>
      </c>
      <c r="L1120" t="b">
        <v>0</v>
      </c>
      <c r="M1120">
        <v>3</v>
      </c>
      <c r="N1120" t="b">
        <v>0</v>
      </c>
      <c r="O1120" s="13">
        <f t="shared" si="52"/>
        <v>2.4222222222222221E-2</v>
      </c>
      <c r="P1120" t="s">
        <v>8287</v>
      </c>
      <c r="Q1120" t="s">
        <v>8288</v>
      </c>
      <c r="R1120" t="str">
        <f t="shared" si="53"/>
        <v>March</v>
      </c>
    </row>
    <row r="1121" spans="1:18" ht="45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s="11">
        <f t="shared" si="51"/>
        <v>41722.792407407411</v>
      </c>
      <c r="L1121" t="b">
        <v>0</v>
      </c>
      <c r="M1121">
        <v>1</v>
      </c>
      <c r="N1121" t="b">
        <v>0</v>
      </c>
      <c r="O1121" s="13">
        <f t="shared" si="52"/>
        <v>2.3809523809523812E-3</v>
      </c>
      <c r="P1121" t="s">
        <v>8287</v>
      </c>
      <c r="Q1121" t="s">
        <v>8288</v>
      </c>
      <c r="R1121" t="str">
        <f t="shared" si="53"/>
        <v>March</v>
      </c>
    </row>
    <row r="1122" spans="1:18" ht="30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s="11">
        <f t="shared" si="51"/>
        <v>40799.872685185182</v>
      </c>
      <c r="L1122" t="b">
        <v>0</v>
      </c>
      <c r="M1122">
        <v>0</v>
      </c>
      <c r="N1122" t="b">
        <v>0</v>
      </c>
      <c r="O1122" s="13">
        <f t="shared" si="52"/>
        <v>0</v>
      </c>
      <c r="P1122" t="s">
        <v>8287</v>
      </c>
      <c r="Q1122" t="s">
        <v>8288</v>
      </c>
      <c r="R1122" t="str">
        <f t="shared" si="53"/>
        <v>September</v>
      </c>
    </row>
    <row r="1123" spans="1:18" ht="45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s="11">
        <f t="shared" si="51"/>
        <v>42412.934212962966</v>
      </c>
      <c r="L1123" t="b">
        <v>0</v>
      </c>
      <c r="M1123">
        <v>5</v>
      </c>
      <c r="N1123" t="b">
        <v>0</v>
      </c>
      <c r="O1123" s="13">
        <f t="shared" si="52"/>
        <v>1.16E-4</v>
      </c>
      <c r="P1123" t="s">
        <v>8287</v>
      </c>
      <c r="Q1123" t="s">
        <v>8288</v>
      </c>
      <c r="R1123" t="str">
        <f t="shared" si="53"/>
        <v>February</v>
      </c>
    </row>
    <row r="1124" spans="1:18" ht="45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s="11">
        <f t="shared" si="51"/>
        <v>41410.703993055555</v>
      </c>
      <c r="L1124" t="b">
        <v>0</v>
      </c>
      <c r="M1124">
        <v>0</v>
      </c>
      <c r="N1124" t="b">
        <v>0</v>
      </c>
      <c r="O1124" s="13">
        <f t="shared" si="52"/>
        <v>0</v>
      </c>
      <c r="P1124" t="s">
        <v>8287</v>
      </c>
      <c r="Q1124" t="s">
        <v>8288</v>
      </c>
      <c r="R1124" t="str">
        <f t="shared" si="53"/>
        <v>May</v>
      </c>
    </row>
    <row r="1125" spans="1:18" ht="45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s="11">
        <f t="shared" si="51"/>
        <v>41718.5237037037</v>
      </c>
      <c r="L1125" t="b">
        <v>0</v>
      </c>
      <c r="M1125">
        <v>3</v>
      </c>
      <c r="N1125" t="b">
        <v>0</v>
      </c>
      <c r="O1125" s="13">
        <f t="shared" si="52"/>
        <v>2.2000000000000001E-3</v>
      </c>
      <c r="P1125" t="s">
        <v>8287</v>
      </c>
      <c r="Q1125" t="s">
        <v>8288</v>
      </c>
      <c r="R1125" t="str">
        <f t="shared" si="53"/>
        <v>March</v>
      </c>
    </row>
    <row r="1126" spans="1:18" ht="45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s="11">
        <f t="shared" si="51"/>
        <v>42094.667256944449</v>
      </c>
      <c r="L1126" t="b">
        <v>0</v>
      </c>
      <c r="M1126">
        <v>7</v>
      </c>
      <c r="N1126" t="b">
        <v>0</v>
      </c>
      <c r="O1126" s="13">
        <f t="shared" si="52"/>
        <v>4.7222222222222223E-3</v>
      </c>
      <c r="P1126" t="s">
        <v>8287</v>
      </c>
      <c r="Q1126" t="s">
        <v>8289</v>
      </c>
      <c r="R1126" t="str">
        <f t="shared" si="53"/>
        <v>March</v>
      </c>
    </row>
    <row r="1127" spans="1:18" ht="45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s="11">
        <f t="shared" si="51"/>
        <v>42212.624189814815</v>
      </c>
      <c r="L1127" t="b">
        <v>0</v>
      </c>
      <c r="M1127">
        <v>0</v>
      </c>
      <c r="N1127" t="b">
        <v>0</v>
      </c>
      <c r="O1127" s="13">
        <f t="shared" si="52"/>
        <v>0</v>
      </c>
      <c r="P1127" t="s">
        <v>8287</v>
      </c>
      <c r="Q1127" t="s">
        <v>8289</v>
      </c>
      <c r="R1127" t="str">
        <f t="shared" si="53"/>
        <v>July</v>
      </c>
    </row>
    <row r="1128" spans="1:18" ht="30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s="11">
        <f t="shared" si="51"/>
        <v>42535.327476851853</v>
      </c>
      <c r="L1128" t="b">
        <v>0</v>
      </c>
      <c r="M1128">
        <v>2</v>
      </c>
      <c r="N1128" t="b">
        <v>0</v>
      </c>
      <c r="O1128" s="13">
        <f t="shared" si="52"/>
        <v>5.0000000000000001E-3</v>
      </c>
      <c r="P1128" t="s">
        <v>8287</v>
      </c>
      <c r="Q1128" t="s">
        <v>8289</v>
      </c>
      <c r="R1128" t="str">
        <f t="shared" si="53"/>
        <v>June</v>
      </c>
    </row>
    <row r="1129" spans="1:18" ht="45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s="11">
        <f t="shared" si="51"/>
        <v>41926.854166666664</v>
      </c>
      <c r="L1129" t="b">
        <v>0</v>
      </c>
      <c r="M1129">
        <v>23</v>
      </c>
      <c r="N1129" t="b">
        <v>0</v>
      </c>
      <c r="O1129" s="13">
        <f t="shared" si="52"/>
        <v>1.6714285714285713E-2</v>
      </c>
      <c r="P1129" t="s">
        <v>8287</v>
      </c>
      <c r="Q1129" t="s">
        <v>8289</v>
      </c>
      <c r="R1129" t="str">
        <f t="shared" si="53"/>
        <v>October</v>
      </c>
    </row>
    <row r="1130" spans="1:18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s="11">
        <f t="shared" si="51"/>
        <v>41828.649502314816</v>
      </c>
      <c r="L1130" t="b">
        <v>0</v>
      </c>
      <c r="M1130">
        <v>1</v>
      </c>
      <c r="N1130" t="b">
        <v>0</v>
      </c>
      <c r="O1130" s="13">
        <f t="shared" si="52"/>
        <v>1E-3</v>
      </c>
      <c r="P1130" t="s">
        <v>8287</v>
      </c>
      <c r="Q1130" t="s">
        <v>8289</v>
      </c>
      <c r="R1130" t="str">
        <f t="shared" si="53"/>
        <v>July</v>
      </c>
    </row>
    <row r="1131" spans="1:18" ht="45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s="11">
        <f t="shared" si="51"/>
        <v>42496.264965277776</v>
      </c>
      <c r="L1131" t="b">
        <v>0</v>
      </c>
      <c r="M1131">
        <v>2</v>
      </c>
      <c r="N1131" t="b">
        <v>0</v>
      </c>
      <c r="O1131" s="13">
        <f t="shared" si="52"/>
        <v>1.0499999999999999E-3</v>
      </c>
      <c r="P1131" t="s">
        <v>8287</v>
      </c>
      <c r="Q1131" t="s">
        <v>8289</v>
      </c>
      <c r="R1131" t="str">
        <f t="shared" si="53"/>
        <v>May</v>
      </c>
    </row>
    <row r="1132" spans="1:18" ht="45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s="11">
        <f t="shared" si="51"/>
        <v>41908.996527777781</v>
      </c>
      <c r="L1132" t="b">
        <v>0</v>
      </c>
      <c r="M1132">
        <v>3</v>
      </c>
      <c r="N1132" t="b">
        <v>0</v>
      </c>
      <c r="O1132" s="13">
        <f t="shared" si="52"/>
        <v>2.2000000000000001E-3</v>
      </c>
      <c r="P1132" t="s">
        <v>8287</v>
      </c>
      <c r="Q1132" t="s">
        <v>8289</v>
      </c>
      <c r="R1132" t="str">
        <f t="shared" si="53"/>
        <v>September</v>
      </c>
    </row>
    <row r="1133" spans="1:18" ht="45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s="11">
        <f t="shared" si="51"/>
        <v>42332.908194444448</v>
      </c>
      <c r="L1133" t="b">
        <v>0</v>
      </c>
      <c r="M1133">
        <v>0</v>
      </c>
      <c r="N1133" t="b">
        <v>0</v>
      </c>
      <c r="O1133" s="13">
        <f t="shared" si="52"/>
        <v>0</v>
      </c>
      <c r="P1133" t="s">
        <v>8287</v>
      </c>
      <c r="Q1133" t="s">
        <v>8289</v>
      </c>
      <c r="R1133" t="str">
        <f t="shared" si="53"/>
        <v>November</v>
      </c>
    </row>
    <row r="1134" spans="1:18" ht="45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s="11">
        <f t="shared" si="51"/>
        <v>42706.115405092598</v>
      </c>
      <c r="L1134" t="b">
        <v>0</v>
      </c>
      <c r="M1134">
        <v>13</v>
      </c>
      <c r="N1134" t="b">
        <v>0</v>
      </c>
      <c r="O1134" s="13">
        <f t="shared" si="52"/>
        <v>0.14380000000000001</v>
      </c>
      <c r="P1134" t="s">
        <v>8287</v>
      </c>
      <c r="Q1134" t="s">
        <v>8289</v>
      </c>
      <c r="R1134" t="str">
        <f t="shared" si="53"/>
        <v>December</v>
      </c>
    </row>
    <row r="1135" spans="1:18" ht="45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s="11">
        <f t="shared" si="51"/>
        <v>41821.407187500001</v>
      </c>
      <c r="L1135" t="b">
        <v>0</v>
      </c>
      <c r="M1135">
        <v>1</v>
      </c>
      <c r="N1135" t="b">
        <v>0</v>
      </c>
      <c r="O1135" s="13">
        <f t="shared" si="52"/>
        <v>6.6666666666666671E-3</v>
      </c>
      <c r="P1135" t="s">
        <v>8287</v>
      </c>
      <c r="Q1135" t="s">
        <v>8289</v>
      </c>
      <c r="R1135" t="str">
        <f t="shared" si="53"/>
        <v>July</v>
      </c>
    </row>
    <row r="1136" spans="1:18" ht="45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s="11">
        <f t="shared" si="51"/>
        <v>41958.285046296296</v>
      </c>
      <c r="L1136" t="b">
        <v>0</v>
      </c>
      <c r="M1136">
        <v>1</v>
      </c>
      <c r="N1136" t="b">
        <v>0</v>
      </c>
      <c r="O1136" s="13">
        <f t="shared" si="52"/>
        <v>4.0000000000000003E-5</v>
      </c>
      <c r="P1136" t="s">
        <v>8287</v>
      </c>
      <c r="Q1136" t="s">
        <v>8289</v>
      </c>
      <c r="R1136" t="str">
        <f t="shared" si="53"/>
        <v>November</v>
      </c>
    </row>
    <row r="1137" spans="1:18" ht="60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s="11">
        <f t="shared" si="51"/>
        <v>42558.98951388889</v>
      </c>
      <c r="L1137" t="b">
        <v>0</v>
      </c>
      <c r="M1137">
        <v>1</v>
      </c>
      <c r="N1137" t="b">
        <v>0</v>
      </c>
      <c r="O1137" s="13">
        <f t="shared" si="52"/>
        <v>0.05</v>
      </c>
      <c r="P1137" t="s">
        <v>8287</v>
      </c>
      <c r="Q1137" t="s">
        <v>8289</v>
      </c>
      <c r="R1137" t="str">
        <f t="shared" si="53"/>
        <v>July</v>
      </c>
    </row>
    <row r="1138" spans="1:18" ht="45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s="11">
        <f t="shared" si="51"/>
        <v>42327.671631944446</v>
      </c>
      <c r="L1138" t="b">
        <v>0</v>
      </c>
      <c r="M1138">
        <v>6</v>
      </c>
      <c r="N1138" t="b">
        <v>0</v>
      </c>
      <c r="O1138" s="13">
        <f t="shared" si="52"/>
        <v>6.4439140811455853E-2</v>
      </c>
      <c r="P1138" t="s">
        <v>8287</v>
      </c>
      <c r="Q1138" t="s">
        <v>8289</v>
      </c>
      <c r="R1138" t="str">
        <f t="shared" si="53"/>
        <v>November</v>
      </c>
    </row>
    <row r="1139" spans="1:18" ht="45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s="11">
        <f t="shared" si="51"/>
        <v>42453.819687499999</v>
      </c>
      <c r="L1139" t="b">
        <v>0</v>
      </c>
      <c r="M1139">
        <v>39</v>
      </c>
      <c r="N1139" t="b">
        <v>0</v>
      </c>
      <c r="O1139" s="13">
        <f t="shared" si="52"/>
        <v>0.39500000000000002</v>
      </c>
      <c r="P1139" t="s">
        <v>8287</v>
      </c>
      <c r="Q1139" t="s">
        <v>8289</v>
      </c>
      <c r="R1139" t="str">
        <f t="shared" si="53"/>
        <v>March</v>
      </c>
    </row>
    <row r="1140" spans="1:18" ht="45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s="11">
        <f t="shared" si="51"/>
        <v>42736.9066087963</v>
      </c>
      <c r="L1140" t="b">
        <v>0</v>
      </c>
      <c r="M1140">
        <v>4</v>
      </c>
      <c r="N1140" t="b">
        <v>0</v>
      </c>
      <c r="O1140" s="13">
        <f t="shared" si="52"/>
        <v>3.5714285714285713E-3</v>
      </c>
      <c r="P1140" t="s">
        <v>8287</v>
      </c>
      <c r="Q1140" t="s">
        <v>8289</v>
      </c>
      <c r="R1140" t="str">
        <f t="shared" si="53"/>
        <v>January</v>
      </c>
    </row>
    <row r="1141" spans="1:18" ht="45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s="11">
        <f t="shared" si="51"/>
        <v>41975.34752314815</v>
      </c>
      <c r="L1141" t="b">
        <v>0</v>
      </c>
      <c r="M1141">
        <v>1</v>
      </c>
      <c r="N1141" t="b">
        <v>0</v>
      </c>
      <c r="O1141" s="13">
        <f t="shared" si="52"/>
        <v>6.2500000000000001E-4</v>
      </c>
      <c r="P1141" t="s">
        <v>8287</v>
      </c>
      <c r="Q1141" t="s">
        <v>8289</v>
      </c>
      <c r="R1141" t="str">
        <f t="shared" si="53"/>
        <v>December</v>
      </c>
    </row>
    <row r="1142" spans="1:18" ht="45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s="11">
        <f t="shared" si="51"/>
        <v>42192.462048611109</v>
      </c>
      <c r="L1142" t="b">
        <v>0</v>
      </c>
      <c r="M1142">
        <v>0</v>
      </c>
      <c r="N1142" t="b">
        <v>0</v>
      </c>
      <c r="O1142" s="13">
        <f t="shared" si="52"/>
        <v>0</v>
      </c>
      <c r="P1142" t="s">
        <v>8287</v>
      </c>
      <c r="Q1142" t="s">
        <v>8289</v>
      </c>
      <c r="R1142" t="str">
        <f t="shared" si="53"/>
        <v>July</v>
      </c>
    </row>
    <row r="1143" spans="1:18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s="11">
        <f t="shared" si="51"/>
        <v>42164.699652777781</v>
      </c>
      <c r="L1143" t="b">
        <v>0</v>
      </c>
      <c r="M1143">
        <v>0</v>
      </c>
      <c r="N1143" t="b">
        <v>0</v>
      </c>
      <c r="O1143" s="13">
        <f t="shared" si="52"/>
        <v>0</v>
      </c>
      <c r="P1143" t="s">
        <v>8287</v>
      </c>
      <c r="Q1143" t="s">
        <v>8289</v>
      </c>
      <c r="R1143" t="str">
        <f t="shared" si="53"/>
        <v>June</v>
      </c>
    </row>
    <row r="1144" spans="1:18" ht="45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s="11">
        <f t="shared" si="51"/>
        <v>42022.006099537037</v>
      </c>
      <c r="L1144" t="b">
        <v>0</v>
      </c>
      <c r="M1144">
        <v>0</v>
      </c>
      <c r="N1144" t="b">
        <v>0</v>
      </c>
      <c r="O1144" s="13">
        <f t="shared" si="52"/>
        <v>0</v>
      </c>
      <c r="P1144" t="s">
        <v>8287</v>
      </c>
      <c r="Q1144" t="s">
        <v>8289</v>
      </c>
      <c r="R1144" t="str">
        <f t="shared" si="53"/>
        <v>January</v>
      </c>
    </row>
    <row r="1145" spans="1:18" ht="45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s="11">
        <f t="shared" si="51"/>
        <v>42325.19358796296</v>
      </c>
      <c r="L1145" t="b">
        <v>0</v>
      </c>
      <c r="M1145">
        <v>8</v>
      </c>
      <c r="N1145" t="b">
        <v>0</v>
      </c>
      <c r="O1145" s="13">
        <f t="shared" si="52"/>
        <v>4.1333333333333335E-3</v>
      </c>
      <c r="P1145" t="s">
        <v>8287</v>
      </c>
      <c r="Q1145" t="s">
        <v>8289</v>
      </c>
      <c r="R1145" t="str">
        <f t="shared" si="53"/>
        <v>November</v>
      </c>
    </row>
    <row r="1146" spans="1:18" ht="45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s="11">
        <f t="shared" si="51"/>
        <v>42093.181944444441</v>
      </c>
      <c r="L1146" t="b">
        <v>0</v>
      </c>
      <c r="M1146">
        <v>0</v>
      </c>
      <c r="N1146" t="b">
        <v>0</v>
      </c>
      <c r="O1146" s="13">
        <f t="shared" si="52"/>
        <v>0</v>
      </c>
      <c r="P1146" t="s">
        <v>8290</v>
      </c>
      <c r="Q1146" t="s">
        <v>8291</v>
      </c>
      <c r="R1146" t="str">
        <f t="shared" si="53"/>
        <v>March</v>
      </c>
    </row>
    <row r="1147" spans="1:18" ht="30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s="11">
        <f t="shared" si="51"/>
        <v>41854.74759259259</v>
      </c>
      <c r="L1147" t="b">
        <v>0</v>
      </c>
      <c r="M1147">
        <v>1</v>
      </c>
      <c r="N1147" t="b">
        <v>0</v>
      </c>
      <c r="O1147" s="13">
        <f t="shared" si="52"/>
        <v>1.25E-3</v>
      </c>
      <c r="P1147" t="s">
        <v>8290</v>
      </c>
      <c r="Q1147" t="s">
        <v>8291</v>
      </c>
      <c r="R1147" t="str">
        <f t="shared" si="53"/>
        <v>August</v>
      </c>
    </row>
    <row r="1148" spans="1:18" ht="30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s="11">
        <f t="shared" si="51"/>
        <v>41723.9533912037</v>
      </c>
      <c r="L1148" t="b">
        <v>0</v>
      </c>
      <c r="M1148">
        <v>12</v>
      </c>
      <c r="N1148" t="b">
        <v>0</v>
      </c>
      <c r="O1148" s="13">
        <f t="shared" si="52"/>
        <v>8.8333333333333333E-2</v>
      </c>
      <c r="P1148" t="s">
        <v>8290</v>
      </c>
      <c r="Q1148" t="s">
        <v>8291</v>
      </c>
      <c r="R1148" t="str">
        <f t="shared" si="53"/>
        <v>March</v>
      </c>
    </row>
    <row r="1149" spans="1:18" ht="45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s="11">
        <f t="shared" si="51"/>
        <v>41871.972025462965</v>
      </c>
      <c r="L1149" t="b">
        <v>0</v>
      </c>
      <c r="M1149">
        <v>0</v>
      </c>
      <c r="N1149" t="b">
        <v>0</v>
      </c>
      <c r="O1149" s="13">
        <f t="shared" si="52"/>
        <v>0</v>
      </c>
      <c r="P1149" t="s">
        <v>8290</v>
      </c>
      <c r="Q1149" t="s">
        <v>8291</v>
      </c>
      <c r="R1149" t="str">
        <f t="shared" si="53"/>
        <v>August</v>
      </c>
    </row>
    <row r="1150" spans="1:18" ht="30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s="11">
        <f t="shared" si="51"/>
        <v>42675.171076388884</v>
      </c>
      <c r="L1150" t="b">
        <v>0</v>
      </c>
      <c r="M1150">
        <v>3</v>
      </c>
      <c r="N1150" t="b">
        <v>0</v>
      </c>
      <c r="O1150" s="13">
        <f t="shared" si="52"/>
        <v>4.8666666666666667E-3</v>
      </c>
      <c r="P1150" t="s">
        <v>8290</v>
      </c>
      <c r="Q1150" t="s">
        <v>8291</v>
      </c>
      <c r="R1150" t="str">
        <f t="shared" si="53"/>
        <v>November</v>
      </c>
    </row>
    <row r="1151" spans="1:18" ht="30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s="11">
        <f t="shared" si="51"/>
        <v>42507.71025462963</v>
      </c>
      <c r="L1151" t="b">
        <v>0</v>
      </c>
      <c r="M1151">
        <v>2</v>
      </c>
      <c r="N1151" t="b">
        <v>0</v>
      </c>
      <c r="O1151" s="13">
        <f t="shared" si="52"/>
        <v>1.5E-3</v>
      </c>
      <c r="P1151" t="s">
        <v>8290</v>
      </c>
      <c r="Q1151" t="s">
        <v>8291</v>
      </c>
      <c r="R1151" t="str">
        <f t="shared" si="53"/>
        <v>May</v>
      </c>
    </row>
    <row r="1152" spans="1:18" ht="30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s="11">
        <f t="shared" si="51"/>
        <v>42317.954571759255</v>
      </c>
      <c r="L1152" t="b">
        <v>0</v>
      </c>
      <c r="M1152">
        <v>6</v>
      </c>
      <c r="N1152" t="b">
        <v>0</v>
      </c>
      <c r="O1152" s="13">
        <f t="shared" si="52"/>
        <v>0.1008</v>
      </c>
      <c r="P1152" t="s">
        <v>8290</v>
      </c>
      <c r="Q1152" t="s">
        <v>8291</v>
      </c>
      <c r="R1152" t="str">
        <f t="shared" si="53"/>
        <v>November</v>
      </c>
    </row>
    <row r="1153" spans="1:18" ht="45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s="11">
        <f t="shared" si="51"/>
        <v>42224.102581018524</v>
      </c>
      <c r="L1153" t="b">
        <v>0</v>
      </c>
      <c r="M1153">
        <v>0</v>
      </c>
      <c r="N1153" t="b">
        <v>0</v>
      </c>
      <c r="O1153" s="13">
        <f t="shared" si="52"/>
        <v>0</v>
      </c>
      <c r="P1153" t="s">
        <v>8290</v>
      </c>
      <c r="Q1153" t="s">
        <v>8291</v>
      </c>
      <c r="R1153" t="str">
        <f t="shared" si="53"/>
        <v>August</v>
      </c>
    </row>
    <row r="1154" spans="1:18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s="11">
        <f t="shared" si="51"/>
        <v>42109.709629629629</v>
      </c>
      <c r="L1154" t="b">
        <v>0</v>
      </c>
      <c r="M1154">
        <v>15</v>
      </c>
      <c r="N1154" t="b">
        <v>0</v>
      </c>
      <c r="O1154" s="13">
        <f t="shared" si="52"/>
        <v>5.6937500000000002E-2</v>
      </c>
      <c r="P1154" t="s">
        <v>8290</v>
      </c>
      <c r="Q1154" t="s">
        <v>8291</v>
      </c>
      <c r="R1154" t="str">
        <f t="shared" si="53"/>
        <v>April</v>
      </c>
    </row>
    <row r="1155" spans="1:18" ht="30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s="11">
        <f t="shared" ref="K1155:K1218" si="54">(J1155/86400)+DATE(1970,1,1)</f>
        <v>42143.714178240742</v>
      </c>
      <c r="L1155" t="b">
        <v>0</v>
      </c>
      <c r="M1155">
        <v>1</v>
      </c>
      <c r="N1155" t="b">
        <v>0</v>
      </c>
      <c r="O1155" s="13">
        <f t="shared" ref="O1155:O1218" si="55">E1155/D1155</f>
        <v>6.2500000000000003E-3</v>
      </c>
      <c r="P1155" t="s">
        <v>8290</v>
      </c>
      <c r="Q1155" t="s">
        <v>8291</v>
      </c>
      <c r="R1155" t="str">
        <f t="shared" ref="R1155:R1218" si="56">TEXT(K1155,"mmmm")</f>
        <v>May</v>
      </c>
    </row>
    <row r="1156" spans="1:18" ht="45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s="11">
        <f t="shared" si="54"/>
        <v>42223.108865740738</v>
      </c>
      <c r="L1156" t="b">
        <v>0</v>
      </c>
      <c r="M1156">
        <v>3</v>
      </c>
      <c r="N1156" t="b">
        <v>0</v>
      </c>
      <c r="O1156" s="13">
        <f t="shared" si="55"/>
        <v>6.5000000000000002E-2</v>
      </c>
      <c r="P1156" t="s">
        <v>8290</v>
      </c>
      <c r="Q1156" t="s">
        <v>8291</v>
      </c>
      <c r="R1156" t="str">
        <f t="shared" si="56"/>
        <v>August</v>
      </c>
    </row>
    <row r="1157" spans="1:18" ht="45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s="11">
        <f t="shared" si="54"/>
        <v>41835.763981481483</v>
      </c>
      <c r="L1157" t="b">
        <v>0</v>
      </c>
      <c r="M1157">
        <v>8</v>
      </c>
      <c r="N1157" t="b">
        <v>0</v>
      </c>
      <c r="O1157" s="13">
        <f t="shared" si="55"/>
        <v>7.5199999999999998E-3</v>
      </c>
      <c r="P1157" t="s">
        <v>8290</v>
      </c>
      <c r="Q1157" t="s">
        <v>8291</v>
      </c>
      <c r="R1157" t="str">
        <f t="shared" si="56"/>
        <v>July</v>
      </c>
    </row>
    <row r="1158" spans="1:18" ht="45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s="11">
        <f t="shared" si="54"/>
        <v>42029.07131944444</v>
      </c>
      <c r="L1158" t="b">
        <v>0</v>
      </c>
      <c r="M1158">
        <v>0</v>
      </c>
      <c r="N1158" t="b">
        <v>0</v>
      </c>
      <c r="O1158" s="13">
        <f t="shared" si="55"/>
        <v>0</v>
      </c>
      <c r="P1158" t="s">
        <v>8290</v>
      </c>
      <c r="Q1158" t="s">
        <v>8291</v>
      </c>
      <c r="R1158" t="str">
        <f t="shared" si="56"/>
        <v>January</v>
      </c>
    </row>
    <row r="1159" spans="1:18" ht="45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s="11">
        <f t="shared" si="54"/>
        <v>41918.628240740742</v>
      </c>
      <c r="L1159" t="b">
        <v>0</v>
      </c>
      <c r="M1159">
        <v>3</v>
      </c>
      <c r="N1159" t="b">
        <v>0</v>
      </c>
      <c r="O1159" s="13">
        <f t="shared" si="55"/>
        <v>1.5100000000000001E-2</v>
      </c>
      <c r="P1159" t="s">
        <v>8290</v>
      </c>
      <c r="Q1159" t="s">
        <v>8291</v>
      </c>
      <c r="R1159" t="str">
        <f t="shared" si="56"/>
        <v>October</v>
      </c>
    </row>
    <row r="1160" spans="1:18" ht="45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s="11">
        <f t="shared" si="54"/>
        <v>41952.09175925926</v>
      </c>
      <c r="L1160" t="b">
        <v>0</v>
      </c>
      <c r="M1160">
        <v>3</v>
      </c>
      <c r="N1160" t="b">
        <v>0</v>
      </c>
      <c r="O1160" s="13">
        <f t="shared" si="55"/>
        <v>4.6666666666666671E-3</v>
      </c>
      <c r="P1160" t="s">
        <v>8290</v>
      </c>
      <c r="Q1160" t="s">
        <v>8291</v>
      </c>
      <c r="R1160" t="str">
        <f t="shared" si="56"/>
        <v>November</v>
      </c>
    </row>
    <row r="1161" spans="1:18" ht="45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s="11">
        <f t="shared" si="54"/>
        <v>42154.726446759261</v>
      </c>
      <c r="L1161" t="b">
        <v>0</v>
      </c>
      <c r="M1161">
        <v>0</v>
      </c>
      <c r="N1161" t="b">
        <v>0</v>
      </c>
      <c r="O1161" s="13">
        <f t="shared" si="55"/>
        <v>0</v>
      </c>
      <c r="P1161" t="s">
        <v>8290</v>
      </c>
      <c r="Q1161" t="s">
        <v>8291</v>
      </c>
      <c r="R1161" t="str">
        <f t="shared" si="56"/>
        <v>May</v>
      </c>
    </row>
    <row r="1162" spans="1:18" ht="45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s="11">
        <f t="shared" si="54"/>
        <v>42061.154930555553</v>
      </c>
      <c r="L1162" t="b">
        <v>0</v>
      </c>
      <c r="M1162">
        <v>19</v>
      </c>
      <c r="N1162" t="b">
        <v>0</v>
      </c>
      <c r="O1162" s="13">
        <f t="shared" si="55"/>
        <v>3.85E-2</v>
      </c>
      <c r="P1162" t="s">
        <v>8290</v>
      </c>
      <c r="Q1162" t="s">
        <v>8291</v>
      </c>
      <c r="R1162" t="str">
        <f t="shared" si="56"/>
        <v>February</v>
      </c>
    </row>
    <row r="1163" spans="1:18" ht="45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s="11">
        <f t="shared" si="54"/>
        <v>42122.629502314812</v>
      </c>
      <c r="L1163" t="b">
        <v>0</v>
      </c>
      <c r="M1163">
        <v>0</v>
      </c>
      <c r="N1163" t="b">
        <v>0</v>
      </c>
      <c r="O1163" s="13">
        <f t="shared" si="55"/>
        <v>0</v>
      </c>
      <c r="P1163" t="s">
        <v>8290</v>
      </c>
      <c r="Q1163" t="s">
        <v>8291</v>
      </c>
      <c r="R1163" t="str">
        <f t="shared" si="56"/>
        <v>April</v>
      </c>
    </row>
    <row r="1164" spans="1:18" ht="45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s="11">
        <f t="shared" si="54"/>
        <v>41876.683611111112</v>
      </c>
      <c r="L1164" t="b">
        <v>0</v>
      </c>
      <c r="M1164">
        <v>2</v>
      </c>
      <c r="N1164" t="b">
        <v>0</v>
      </c>
      <c r="O1164" s="13">
        <f t="shared" si="55"/>
        <v>5.8333333333333338E-4</v>
      </c>
      <c r="P1164" t="s">
        <v>8290</v>
      </c>
      <c r="Q1164" t="s">
        <v>8291</v>
      </c>
      <c r="R1164" t="str">
        <f t="shared" si="56"/>
        <v>August</v>
      </c>
    </row>
    <row r="1165" spans="1:18" ht="45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s="11">
        <f t="shared" si="54"/>
        <v>41830.723611111112</v>
      </c>
      <c r="L1165" t="b">
        <v>0</v>
      </c>
      <c r="M1165">
        <v>0</v>
      </c>
      <c r="N1165" t="b">
        <v>0</v>
      </c>
      <c r="O1165" s="13">
        <f t="shared" si="55"/>
        <v>0</v>
      </c>
      <c r="P1165" t="s">
        <v>8290</v>
      </c>
      <c r="Q1165" t="s">
        <v>8291</v>
      </c>
      <c r="R1165" t="str">
        <f t="shared" si="56"/>
        <v>July</v>
      </c>
    </row>
    <row r="1166" spans="1:18" ht="60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s="11">
        <f t="shared" si="54"/>
        <v>42509.724328703705</v>
      </c>
      <c r="L1166" t="b">
        <v>0</v>
      </c>
      <c r="M1166">
        <v>0</v>
      </c>
      <c r="N1166" t="b">
        <v>0</v>
      </c>
      <c r="O1166" s="13">
        <f t="shared" si="55"/>
        <v>0</v>
      </c>
      <c r="P1166" t="s">
        <v>8290</v>
      </c>
      <c r="Q1166" t="s">
        <v>8291</v>
      </c>
      <c r="R1166" t="str">
        <f t="shared" si="56"/>
        <v>May</v>
      </c>
    </row>
    <row r="1167" spans="1:18" ht="45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s="11">
        <f t="shared" si="54"/>
        <v>41792.214467592596</v>
      </c>
      <c r="L1167" t="b">
        <v>0</v>
      </c>
      <c r="M1167">
        <v>25</v>
      </c>
      <c r="N1167" t="b">
        <v>0</v>
      </c>
      <c r="O1167" s="13">
        <f t="shared" si="55"/>
        <v>0.20705000000000001</v>
      </c>
      <c r="P1167" t="s">
        <v>8290</v>
      </c>
      <c r="Q1167" t="s">
        <v>8291</v>
      </c>
      <c r="R1167" t="str">
        <f t="shared" si="56"/>
        <v>June</v>
      </c>
    </row>
    <row r="1168" spans="1:18" ht="45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s="11">
        <f t="shared" si="54"/>
        <v>42150.485439814816</v>
      </c>
      <c r="L1168" t="b">
        <v>0</v>
      </c>
      <c r="M1168">
        <v>8</v>
      </c>
      <c r="N1168" t="b">
        <v>0</v>
      </c>
      <c r="O1168" s="13">
        <f t="shared" si="55"/>
        <v>0.19139999999999999</v>
      </c>
      <c r="P1168" t="s">
        <v>8290</v>
      </c>
      <c r="Q1168" t="s">
        <v>8291</v>
      </c>
      <c r="R1168" t="str">
        <f t="shared" si="56"/>
        <v>May</v>
      </c>
    </row>
    <row r="1169" spans="1:18" ht="45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s="11">
        <f t="shared" si="54"/>
        <v>41863.734895833331</v>
      </c>
      <c r="L1169" t="b">
        <v>0</v>
      </c>
      <c r="M1169">
        <v>16</v>
      </c>
      <c r="N1169" t="b">
        <v>0</v>
      </c>
      <c r="O1169" s="13">
        <f t="shared" si="55"/>
        <v>1.6316666666666667E-2</v>
      </c>
      <c r="P1169" t="s">
        <v>8290</v>
      </c>
      <c r="Q1169" t="s">
        <v>8291</v>
      </c>
      <c r="R1169" t="str">
        <f t="shared" si="56"/>
        <v>August</v>
      </c>
    </row>
    <row r="1170" spans="1:18" ht="45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s="11">
        <f t="shared" si="54"/>
        <v>42605.053993055553</v>
      </c>
      <c r="L1170" t="b">
        <v>0</v>
      </c>
      <c r="M1170">
        <v>3</v>
      </c>
      <c r="N1170" t="b">
        <v>0</v>
      </c>
      <c r="O1170" s="13">
        <f t="shared" si="55"/>
        <v>5.6666666666666664E-2</v>
      </c>
      <c r="P1170" t="s">
        <v>8290</v>
      </c>
      <c r="Q1170" t="s">
        <v>8291</v>
      </c>
      <c r="R1170" t="str">
        <f t="shared" si="56"/>
        <v>August</v>
      </c>
    </row>
    <row r="1171" spans="1:18" ht="45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s="11">
        <f t="shared" si="54"/>
        <v>42027.353738425925</v>
      </c>
      <c r="L1171" t="b">
        <v>0</v>
      </c>
      <c r="M1171">
        <v>3</v>
      </c>
      <c r="N1171" t="b">
        <v>0</v>
      </c>
      <c r="O1171" s="13">
        <f t="shared" si="55"/>
        <v>1.6999999999999999E-3</v>
      </c>
      <c r="P1171" t="s">
        <v>8290</v>
      </c>
      <c r="Q1171" t="s">
        <v>8291</v>
      </c>
      <c r="R1171" t="str">
        <f t="shared" si="56"/>
        <v>January</v>
      </c>
    </row>
    <row r="1172" spans="1:18" ht="45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s="11">
        <f t="shared" si="54"/>
        <v>42124.893182870372</v>
      </c>
      <c r="L1172" t="b">
        <v>0</v>
      </c>
      <c r="M1172">
        <v>2</v>
      </c>
      <c r="N1172" t="b">
        <v>0</v>
      </c>
      <c r="O1172" s="13">
        <f t="shared" si="55"/>
        <v>4.0000000000000001E-3</v>
      </c>
      <c r="P1172" t="s">
        <v>8290</v>
      </c>
      <c r="Q1172" t="s">
        <v>8291</v>
      </c>
      <c r="R1172" t="str">
        <f t="shared" si="56"/>
        <v>April</v>
      </c>
    </row>
    <row r="1173" spans="1:18" ht="30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s="11">
        <f t="shared" si="54"/>
        <v>41938.804710648146</v>
      </c>
      <c r="L1173" t="b">
        <v>0</v>
      </c>
      <c r="M1173">
        <v>1</v>
      </c>
      <c r="N1173" t="b">
        <v>0</v>
      </c>
      <c r="O1173" s="13">
        <f t="shared" si="55"/>
        <v>1E-3</v>
      </c>
      <c r="P1173" t="s">
        <v>8290</v>
      </c>
      <c r="Q1173" t="s">
        <v>8291</v>
      </c>
      <c r="R1173" t="str">
        <f t="shared" si="56"/>
        <v>October</v>
      </c>
    </row>
    <row r="1174" spans="1:18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s="11">
        <f t="shared" si="54"/>
        <v>41841.682314814811</v>
      </c>
      <c r="L1174" t="b">
        <v>0</v>
      </c>
      <c r="M1174">
        <v>0</v>
      </c>
      <c r="N1174" t="b">
        <v>0</v>
      </c>
      <c r="O1174" s="13">
        <f t="shared" si="55"/>
        <v>0</v>
      </c>
      <c r="P1174" t="s">
        <v>8290</v>
      </c>
      <c r="Q1174" t="s">
        <v>8291</v>
      </c>
      <c r="R1174" t="str">
        <f t="shared" si="56"/>
        <v>July</v>
      </c>
    </row>
    <row r="1175" spans="1:18" ht="45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s="11">
        <f t="shared" si="54"/>
        <v>42184.185844907406</v>
      </c>
      <c r="L1175" t="b">
        <v>0</v>
      </c>
      <c r="M1175">
        <v>1</v>
      </c>
      <c r="N1175" t="b">
        <v>0</v>
      </c>
      <c r="O1175" s="13">
        <f t="shared" si="55"/>
        <v>2.4000000000000001E-4</v>
      </c>
      <c r="P1175" t="s">
        <v>8290</v>
      </c>
      <c r="Q1175" t="s">
        <v>8291</v>
      </c>
      <c r="R1175" t="str">
        <f t="shared" si="56"/>
        <v>June</v>
      </c>
    </row>
    <row r="1176" spans="1:18" ht="30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s="11">
        <f t="shared" si="54"/>
        <v>42468.84174768519</v>
      </c>
      <c r="L1176" t="b">
        <v>0</v>
      </c>
      <c r="M1176">
        <v>19</v>
      </c>
      <c r="N1176" t="b">
        <v>0</v>
      </c>
      <c r="O1176" s="13">
        <f t="shared" si="55"/>
        <v>5.906666666666667E-2</v>
      </c>
      <c r="P1176" t="s">
        <v>8290</v>
      </c>
      <c r="Q1176" t="s">
        <v>8291</v>
      </c>
      <c r="R1176" t="str">
        <f t="shared" si="56"/>
        <v>April</v>
      </c>
    </row>
    <row r="1177" spans="1:18" ht="45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s="11">
        <f t="shared" si="54"/>
        <v>42170.728460648148</v>
      </c>
      <c r="L1177" t="b">
        <v>0</v>
      </c>
      <c r="M1177">
        <v>9</v>
      </c>
      <c r="N1177" t="b">
        <v>0</v>
      </c>
      <c r="O1177" s="13">
        <f t="shared" si="55"/>
        <v>2.9250000000000002E-2</v>
      </c>
      <c r="P1177" t="s">
        <v>8290</v>
      </c>
      <c r="Q1177" t="s">
        <v>8291</v>
      </c>
      <c r="R1177" t="str">
        <f t="shared" si="56"/>
        <v>June</v>
      </c>
    </row>
    <row r="1178" spans="1:18" ht="60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s="11">
        <f t="shared" si="54"/>
        <v>42746.019652777773</v>
      </c>
      <c r="L1178" t="b">
        <v>0</v>
      </c>
      <c r="M1178">
        <v>1</v>
      </c>
      <c r="N1178" t="b">
        <v>0</v>
      </c>
      <c r="O1178" s="13">
        <f t="shared" si="55"/>
        <v>5.7142857142857142E-5</v>
      </c>
      <c r="P1178" t="s">
        <v>8290</v>
      </c>
      <c r="Q1178" t="s">
        <v>8291</v>
      </c>
      <c r="R1178" t="str">
        <f t="shared" si="56"/>
        <v>January</v>
      </c>
    </row>
    <row r="1179" spans="1:18" ht="45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s="11">
        <f t="shared" si="54"/>
        <v>41897.660833333335</v>
      </c>
      <c r="L1179" t="b">
        <v>0</v>
      </c>
      <c r="M1179">
        <v>0</v>
      </c>
      <c r="N1179" t="b">
        <v>0</v>
      </c>
      <c r="O1179" s="13">
        <f t="shared" si="55"/>
        <v>0</v>
      </c>
      <c r="P1179" t="s">
        <v>8290</v>
      </c>
      <c r="Q1179" t="s">
        <v>8291</v>
      </c>
      <c r="R1179" t="str">
        <f t="shared" si="56"/>
        <v>September</v>
      </c>
    </row>
    <row r="1180" spans="1:18" ht="45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s="11">
        <f t="shared" si="54"/>
        <v>41837.905694444446</v>
      </c>
      <c r="L1180" t="b">
        <v>0</v>
      </c>
      <c r="M1180">
        <v>1</v>
      </c>
      <c r="N1180" t="b">
        <v>0</v>
      </c>
      <c r="O1180" s="13">
        <f t="shared" si="55"/>
        <v>6.666666666666667E-5</v>
      </c>
      <c r="P1180" t="s">
        <v>8290</v>
      </c>
      <c r="Q1180" t="s">
        <v>8291</v>
      </c>
      <c r="R1180" t="str">
        <f t="shared" si="56"/>
        <v>July</v>
      </c>
    </row>
    <row r="1181" spans="1:18" ht="45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s="11">
        <f t="shared" si="54"/>
        <v>42275.720219907409</v>
      </c>
      <c r="L1181" t="b">
        <v>0</v>
      </c>
      <c r="M1181">
        <v>5</v>
      </c>
      <c r="N1181" t="b">
        <v>0</v>
      </c>
      <c r="O1181" s="13">
        <f t="shared" si="55"/>
        <v>5.3333333333333337E-2</v>
      </c>
      <c r="P1181" t="s">
        <v>8290</v>
      </c>
      <c r="Q1181" t="s">
        <v>8291</v>
      </c>
      <c r="R1181" t="str">
        <f t="shared" si="56"/>
        <v>September</v>
      </c>
    </row>
    <row r="1182" spans="1:18" ht="30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s="11">
        <f t="shared" si="54"/>
        <v>41781.806875000002</v>
      </c>
      <c r="L1182" t="b">
        <v>0</v>
      </c>
      <c r="M1182">
        <v>85</v>
      </c>
      <c r="N1182" t="b">
        <v>0</v>
      </c>
      <c r="O1182" s="13">
        <f t="shared" si="55"/>
        <v>0.11749999999999999</v>
      </c>
      <c r="P1182" t="s">
        <v>8290</v>
      </c>
      <c r="Q1182" t="s">
        <v>8291</v>
      </c>
      <c r="R1182" t="str">
        <f t="shared" si="56"/>
        <v>May</v>
      </c>
    </row>
    <row r="1183" spans="1:18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s="11">
        <f t="shared" si="54"/>
        <v>42034.339363425926</v>
      </c>
      <c r="L1183" t="b">
        <v>0</v>
      </c>
      <c r="M1183">
        <v>3</v>
      </c>
      <c r="N1183" t="b">
        <v>0</v>
      </c>
      <c r="O1183" s="13">
        <f t="shared" si="55"/>
        <v>8.0000000000000007E-5</v>
      </c>
      <c r="P1183" t="s">
        <v>8290</v>
      </c>
      <c r="Q1183" t="s">
        <v>8291</v>
      </c>
      <c r="R1183" t="str">
        <f t="shared" si="56"/>
        <v>January</v>
      </c>
    </row>
    <row r="1184" spans="1:18" ht="45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s="11">
        <f t="shared" si="54"/>
        <v>42728.827407407407</v>
      </c>
      <c r="L1184" t="b">
        <v>0</v>
      </c>
      <c r="M1184">
        <v>4</v>
      </c>
      <c r="N1184" t="b">
        <v>0</v>
      </c>
      <c r="O1184" s="13">
        <f t="shared" si="55"/>
        <v>4.2000000000000003E-2</v>
      </c>
      <c r="P1184" t="s">
        <v>8290</v>
      </c>
      <c r="Q1184" t="s">
        <v>8291</v>
      </c>
      <c r="R1184" t="str">
        <f t="shared" si="56"/>
        <v>December</v>
      </c>
    </row>
    <row r="1185" spans="1:18" ht="45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s="11">
        <f t="shared" si="54"/>
        <v>42656.86137731481</v>
      </c>
      <c r="L1185" t="b">
        <v>0</v>
      </c>
      <c r="M1185">
        <v>3</v>
      </c>
      <c r="N1185" t="b">
        <v>0</v>
      </c>
      <c r="O1185" s="13">
        <f t="shared" si="55"/>
        <v>0.04</v>
      </c>
      <c r="P1185" t="s">
        <v>8290</v>
      </c>
      <c r="Q1185" t="s">
        <v>8291</v>
      </c>
      <c r="R1185" t="str">
        <f t="shared" si="56"/>
        <v>October</v>
      </c>
    </row>
    <row r="1186" spans="1:18" ht="45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s="11">
        <f t="shared" si="54"/>
        <v>42741.599664351852</v>
      </c>
      <c r="L1186" t="b">
        <v>0</v>
      </c>
      <c r="M1186">
        <v>375</v>
      </c>
      <c r="N1186" t="b">
        <v>1</v>
      </c>
      <c r="O1186" s="13">
        <f t="shared" si="55"/>
        <v>1.0493636363636363</v>
      </c>
      <c r="P1186" t="s">
        <v>8292</v>
      </c>
      <c r="Q1186" t="s">
        <v>8293</v>
      </c>
      <c r="R1186" t="str">
        <f t="shared" si="56"/>
        <v>January</v>
      </c>
    </row>
    <row r="1187" spans="1:18" ht="45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s="11">
        <f t="shared" si="54"/>
        <v>42130.865150462967</v>
      </c>
      <c r="L1187" t="b">
        <v>0</v>
      </c>
      <c r="M1187">
        <v>111</v>
      </c>
      <c r="N1187" t="b">
        <v>1</v>
      </c>
      <c r="O1187" s="13">
        <f t="shared" si="55"/>
        <v>1.0544</v>
      </c>
      <c r="P1187" t="s">
        <v>8292</v>
      </c>
      <c r="Q1187" t="s">
        <v>8293</v>
      </c>
      <c r="R1187" t="str">
        <f t="shared" si="56"/>
        <v>May</v>
      </c>
    </row>
    <row r="1188" spans="1:18" ht="45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s="11">
        <f t="shared" si="54"/>
        <v>42123.86336805555</v>
      </c>
      <c r="L1188" t="b">
        <v>0</v>
      </c>
      <c r="M1188">
        <v>123</v>
      </c>
      <c r="N1188" t="b">
        <v>1</v>
      </c>
      <c r="O1188" s="13">
        <f t="shared" si="55"/>
        <v>1.0673333333333332</v>
      </c>
      <c r="P1188" t="s">
        <v>8292</v>
      </c>
      <c r="Q1188" t="s">
        <v>8293</v>
      </c>
      <c r="R1188" t="str">
        <f t="shared" si="56"/>
        <v>April</v>
      </c>
    </row>
    <row r="1189" spans="1:18" ht="45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s="11">
        <f t="shared" si="54"/>
        <v>42109.894942129627</v>
      </c>
      <c r="L1189" t="b">
        <v>0</v>
      </c>
      <c r="M1189">
        <v>70</v>
      </c>
      <c r="N1189" t="b">
        <v>1</v>
      </c>
      <c r="O1189" s="13">
        <f t="shared" si="55"/>
        <v>1.0412571428571429</v>
      </c>
      <c r="P1189" t="s">
        <v>8292</v>
      </c>
      <c r="Q1189" t="s">
        <v>8293</v>
      </c>
      <c r="R1189" t="str">
        <f t="shared" si="56"/>
        <v>April</v>
      </c>
    </row>
    <row r="1190" spans="1:18" ht="45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s="11">
        <f t="shared" si="54"/>
        <v>42711.700694444444</v>
      </c>
      <c r="L1190" t="b">
        <v>0</v>
      </c>
      <c r="M1190">
        <v>85</v>
      </c>
      <c r="N1190" t="b">
        <v>1</v>
      </c>
      <c r="O1190" s="13">
        <f t="shared" si="55"/>
        <v>1.6054999999999999</v>
      </c>
      <c r="P1190" t="s">
        <v>8292</v>
      </c>
      <c r="Q1190" t="s">
        <v>8293</v>
      </c>
      <c r="R1190" t="str">
        <f t="shared" si="56"/>
        <v>December</v>
      </c>
    </row>
    <row r="1191" spans="1:18" ht="45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s="11">
        <f t="shared" si="54"/>
        <v>42529.979108796295</v>
      </c>
      <c r="L1191" t="b">
        <v>0</v>
      </c>
      <c r="M1191">
        <v>86</v>
      </c>
      <c r="N1191" t="b">
        <v>1</v>
      </c>
      <c r="O1191" s="13">
        <f t="shared" si="55"/>
        <v>1.0777777777777777</v>
      </c>
      <c r="P1191" t="s">
        <v>8292</v>
      </c>
      <c r="Q1191" t="s">
        <v>8293</v>
      </c>
      <c r="R1191" t="str">
        <f t="shared" si="56"/>
        <v>June</v>
      </c>
    </row>
    <row r="1192" spans="1:18" ht="30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s="11">
        <f t="shared" si="54"/>
        <v>41852.665798611109</v>
      </c>
      <c r="L1192" t="b">
        <v>0</v>
      </c>
      <c r="M1192">
        <v>13</v>
      </c>
      <c r="N1192" t="b">
        <v>1</v>
      </c>
      <c r="O1192" s="13">
        <f t="shared" si="55"/>
        <v>1.35</v>
      </c>
      <c r="P1192" t="s">
        <v>8292</v>
      </c>
      <c r="Q1192" t="s">
        <v>8293</v>
      </c>
      <c r="R1192" t="str">
        <f t="shared" si="56"/>
        <v>August</v>
      </c>
    </row>
    <row r="1193" spans="1:18" ht="45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s="11">
        <f t="shared" si="54"/>
        <v>42419.603703703702</v>
      </c>
      <c r="L1193" t="b">
        <v>0</v>
      </c>
      <c r="M1193">
        <v>33</v>
      </c>
      <c r="N1193" t="b">
        <v>1</v>
      </c>
      <c r="O1193" s="13">
        <f t="shared" si="55"/>
        <v>1.0907407407407408</v>
      </c>
      <c r="P1193" t="s">
        <v>8292</v>
      </c>
      <c r="Q1193" t="s">
        <v>8293</v>
      </c>
      <c r="R1193" t="str">
        <f t="shared" si="56"/>
        <v>February</v>
      </c>
    </row>
    <row r="1194" spans="1:18" ht="30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s="11">
        <f t="shared" si="54"/>
        <v>42747.506689814814</v>
      </c>
      <c r="L1194" t="b">
        <v>0</v>
      </c>
      <c r="M1194">
        <v>15</v>
      </c>
      <c r="N1194" t="b">
        <v>1</v>
      </c>
      <c r="O1194" s="13">
        <f t="shared" si="55"/>
        <v>2.9</v>
      </c>
      <c r="P1194" t="s">
        <v>8292</v>
      </c>
      <c r="Q1194" t="s">
        <v>8293</v>
      </c>
      <c r="R1194" t="str">
        <f t="shared" si="56"/>
        <v>January</v>
      </c>
    </row>
    <row r="1195" spans="1:18" ht="45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s="11">
        <f t="shared" si="54"/>
        <v>42409.776076388887</v>
      </c>
      <c r="L1195" t="b">
        <v>0</v>
      </c>
      <c r="M1195">
        <v>273</v>
      </c>
      <c r="N1195" t="b">
        <v>1</v>
      </c>
      <c r="O1195" s="13">
        <f t="shared" si="55"/>
        <v>1.0395714285714286</v>
      </c>
      <c r="P1195" t="s">
        <v>8292</v>
      </c>
      <c r="Q1195" t="s">
        <v>8293</v>
      </c>
      <c r="R1195" t="str">
        <f t="shared" si="56"/>
        <v>February</v>
      </c>
    </row>
    <row r="1196" spans="1:18" ht="45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s="11">
        <f t="shared" si="54"/>
        <v>42072.488182870366</v>
      </c>
      <c r="L1196" t="b">
        <v>0</v>
      </c>
      <c r="M1196">
        <v>714</v>
      </c>
      <c r="N1196" t="b">
        <v>1</v>
      </c>
      <c r="O1196" s="13">
        <f t="shared" si="55"/>
        <v>3.2223999999999999</v>
      </c>
      <c r="P1196" t="s">
        <v>8292</v>
      </c>
      <c r="Q1196" t="s">
        <v>8293</v>
      </c>
      <c r="R1196" t="str">
        <f t="shared" si="56"/>
        <v>March</v>
      </c>
    </row>
    <row r="1197" spans="1:18" ht="60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s="11">
        <f t="shared" si="54"/>
        <v>42298.34783564815</v>
      </c>
      <c r="L1197" t="b">
        <v>0</v>
      </c>
      <c r="M1197">
        <v>170</v>
      </c>
      <c r="N1197" t="b">
        <v>1</v>
      </c>
      <c r="O1197" s="13">
        <f t="shared" si="55"/>
        <v>1.35</v>
      </c>
      <c r="P1197" t="s">
        <v>8292</v>
      </c>
      <c r="Q1197" t="s">
        <v>8293</v>
      </c>
      <c r="R1197" t="str">
        <f t="shared" si="56"/>
        <v>October</v>
      </c>
    </row>
    <row r="1198" spans="1:18" ht="30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s="11">
        <f t="shared" si="54"/>
        <v>42326.818738425922</v>
      </c>
      <c r="L1198" t="b">
        <v>0</v>
      </c>
      <c r="M1198">
        <v>512</v>
      </c>
      <c r="N1198" t="b">
        <v>1</v>
      </c>
      <c r="O1198" s="13">
        <f t="shared" si="55"/>
        <v>2.6991034482758622</v>
      </c>
      <c r="P1198" t="s">
        <v>8292</v>
      </c>
      <c r="Q1198" t="s">
        <v>8293</v>
      </c>
      <c r="R1198" t="str">
        <f t="shared" si="56"/>
        <v>November</v>
      </c>
    </row>
    <row r="1199" spans="1:18" ht="45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s="11">
        <f t="shared" si="54"/>
        <v>42503.66474537037</v>
      </c>
      <c r="L1199" t="b">
        <v>0</v>
      </c>
      <c r="M1199">
        <v>314</v>
      </c>
      <c r="N1199" t="b">
        <v>1</v>
      </c>
      <c r="O1199" s="13">
        <f t="shared" si="55"/>
        <v>2.5329333333333333</v>
      </c>
      <c r="P1199" t="s">
        <v>8292</v>
      </c>
      <c r="Q1199" t="s">
        <v>8293</v>
      </c>
      <c r="R1199" t="str">
        <f t="shared" si="56"/>
        <v>May</v>
      </c>
    </row>
    <row r="1200" spans="1:18" ht="45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s="11">
        <f t="shared" si="54"/>
        <v>42333.619050925925</v>
      </c>
      <c r="L1200" t="b">
        <v>0</v>
      </c>
      <c r="M1200">
        <v>167</v>
      </c>
      <c r="N1200" t="b">
        <v>1</v>
      </c>
      <c r="O1200" s="13">
        <f t="shared" si="55"/>
        <v>2.6059999999999999</v>
      </c>
      <c r="P1200" t="s">
        <v>8292</v>
      </c>
      <c r="Q1200" t="s">
        <v>8293</v>
      </c>
      <c r="R1200" t="str">
        <f t="shared" si="56"/>
        <v>November</v>
      </c>
    </row>
    <row r="1201" spans="1:18" ht="45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s="11">
        <f t="shared" si="54"/>
        <v>42161.770833333328</v>
      </c>
      <c r="L1201" t="b">
        <v>0</v>
      </c>
      <c r="M1201">
        <v>9</v>
      </c>
      <c r="N1201" t="b">
        <v>1</v>
      </c>
      <c r="O1201" s="13">
        <f t="shared" si="55"/>
        <v>1.0131677953348381</v>
      </c>
      <c r="P1201" t="s">
        <v>8292</v>
      </c>
      <c r="Q1201" t="s">
        <v>8293</v>
      </c>
      <c r="R1201" t="str">
        <f t="shared" si="56"/>
        <v>June</v>
      </c>
    </row>
    <row r="1202" spans="1:18" ht="45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s="11">
        <f t="shared" si="54"/>
        <v>42089.477500000001</v>
      </c>
      <c r="L1202" t="b">
        <v>0</v>
      </c>
      <c r="M1202">
        <v>103</v>
      </c>
      <c r="N1202" t="b">
        <v>1</v>
      </c>
      <c r="O1202" s="13">
        <f t="shared" si="55"/>
        <v>1.2560416666666667</v>
      </c>
      <c r="P1202" t="s">
        <v>8292</v>
      </c>
      <c r="Q1202" t="s">
        <v>8293</v>
      </c>
      <c r="R1202" t="str">
        <f t="shared" si="56"/>
        <v>March</v>
      </c>
    </row>
    <row r="1203" spans="1:18" ht="45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s="11">
        <f t="shared" si="54"/>
        <v>42536.60701388889</v>
      </c>
      <c r="L1203" t="b">
        <v>0</v>
      </c>
      <c r="M1203">
        <v>111</v>
      </c>
      <c r="N1203" t="b">
        <v>1</v>
      </c>
      <c r="O1203" s="13">
        <f t="shared" si="55"/>
        <v>1.0243783333333334</v>
      </c>
      <c r="P1203" t="s">
        <v>8292</v>
      </c>
      <c r="Q1203" t="s">
        <v>8293</v>
      </c>
      <c r="R1203" t="str">
        <f t="shared" si="56"/>
        <v>June</v>
      </c>
    </row>
    <row r="1204" spans="1:18" ht="45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s="11">
        <f t="shared" si="54"/>
        <v>42152.288819444446</v>
      </c>
      <c r="L1204" t="b">
        <v>0</v>
      </c>
      <c r="M1204">
        <v>271</v>
      </c>
      <c r="N1204" t="b">
        <v>1</v>
      </c>
      <c r="O1204" s="13">
        <f t="shared" si="55"/>
        <v>1.99244</v>
      </c>
      <c r="P1204" t="s">
        <v>8292</v>
      </c>
      <c r="Q1204" t="s">
        <v>8293</v>
      </c>
      <c r="R1204" t="str">
        <f t="shared" si="56"/>
        <v>May</v>
      </c>
    </row>
    <row r="1205" spans="1:18" ht="45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s="11">
        <f t="shared" si="54"/>
        <v>42125.614895833336</v>
      </c>
      <c r="L1205" t="b">
        <v>0</v>
      </c>
      <c r="M1205">
        <v>101</v>
      </c>
      <c r="N1205" t="b">
        <v>1</v>
      </c>
      <c r="O1205" s="13">
        <f t="shared" si="55"/>
        <v>1.0245398773006136</v>
      </c>
      <c r="P1205" t="s">
        <v>8292</v>
      </c>
      <c r="Q1205" t="s">
        <v>8293</v>
      </c>
      <c r="R1205" t="str">
        <f t="shared" si="56"/>
        <v>May</v>
      </c>
    </row>
    <row r="1206" spans="1:18" ht="45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s="11">
        <f t="shared" si="54"/>
        <v>42297.748067129629</v>
      </c>
      <c r="L1206" t="b">
        <v>0</v>
      </c>
      <c r="M1206">
        <v>57</v>
      </c>
      <c r="N1206" t="b">
        <v>1</v>
      </c>
      <c r="O1206" s="13">
        <f t="shared" si="55"/>
        <v>1.0294615384615384</v>
      </c>
      <c r="P1206" t="s">
        <v>8292</v>
      </c>
      <c r="Q1206" t="s">
        <v>8293</v>
      </c>
      <c r="R1206" t="str">
        <f t="shared" si="56"/>
        <v>October</v>
      </c>
    </row>
    <row r="1207" spans="1:18" ht="45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s="11">
        <f t="shared" si="54"/>
        <v>42138.506377314814</v>
      </c>
      <c r="L1207" t="b">
        <v>0</v>
      </c>
      <c r="M1207">
        <v>62</v>
      </c>
      <c r="N1207" t="b">
        <v>1</v>
      </c>
      <c r="O1207" s="13">
        <f t="shared" si="55"/>
        <v>1.0086153846153847</v>
      </c>
      <c r="P1207" t="s">
        <v>8292</v>
      </c>
      <c r="Q1207" t="s">
        <v>8293</v>
      </c>
      <c r="R1207" t="str">
        <f t="shared" si="56"/>
        <v>May</v>
      </c>
    </row>
    <row r="1208" spans="1:18" ht="45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s="11">
        <f t="shared" si="54"/>
        <v>42772.776076388887</v>
      </c>
      <c r="L1208" t="b">
        <v>0</v>
      </c>
      <c r="M1208">
        <v>32</v>
      </c>
      <c r="N1208" t="b">
        <v>1</v>
      </c>
      <c r="O1208" s="13">
        <f t="shared" si="55"/>
        <v>1.1499999999999999</v>
      </c>
      <c r="P1208" t="s">
        <v>8292</v>
      </c>
      <c r="Q1208" t="s">
        <v>8293</v>
      </c>
      <c r="R1208" t="str">
        <f t="shared" si="56"/>
        <v>February</v>
      </c>
    </row>
    <row r="1209" spans="1:18" ht="30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s="11">
        <f t="shared" si="54"/>
        <v>42430.430243055554</v>
      </c>
      <c r="L1209" t="b">
        <v>0</v>
      </c>
      <c r="M1209">
        <v>141</v>
      </c>
      <c r="N1209" t="b">
        <v>1</v>
      </c>
      <c r="O1209" s="13">
        <f t="shared" si="55"/>
        <v>1.0416766467065868</v>
      </c>
      <c r="P1209" t="s">
        <v>8292</v>
      </c>
      <c r="Q1209" t="s">
        <v>8293</v>
      </c>
      <c r="R1209" t="str">
        <f t="shared" si="56"/>
        <v>March</v>
      </c>
    </row>
    <row r="1210" spans="1:18" ht="45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s="11">
        <f t="shared" si="54"/>
        <v>42423.709074074075</v>
      </c>
      <c r="L1210" t="b">
        <v>0</v>
      </c>
      <c r="M1210">
        <v>75</v>
      </c>
      <c r="N1210" t="b">
        <v>1</v>
      </c>
      <c r="O1210" s="13">
        <f t="shared" si="55"/>
        <v>1.5529999999999999</v>
      </c>
      <c r="P1210" t="s">
        <v>8292</v>
      </c>
      <c r="Q1210" t="s">
        <v>8293</v>
      </c>
      <c r="R1210" t="str">
        <f t="shared" si="56"/>
        <v>February</v>
      </c>
    </row>
    <row r="1211" spans="1:18" ht="45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s="11">
        <f t="shared" si="54"/>
        <v>42761.846122685187</v>
      </c>
      <c r="L1211" t="b">
        <v>0</v>
      </c>
      <c r="M1211">
        <v>46</v>
      </c>
      <c r="N1211" t="b">
        <v>1</v>
      </c>
      <c r="O1211" s="13">
        <f t="shared" si="55"/>
        <v>1.06</v>
      </c>
      <c r="P1211" t="s">
        <v>8292</v>
      </c>
      <c r="Q1211" t="s">
        <v>8293</v>
      </c>
      <c r="R1211" t="str">
        <f t="shared" si="56"/>
        <v>January</v>
      </c>
    </row>
    <row r="1212" spans="1:18" ht="30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s="11">
        <f t="shared" si="54"/>
        <v>42132.941805555558</v>
      </c>
      <c r="L1212" t="b">
        <v>0</v>
      </c>
      <c r="M1212">
        <v>103</v>
      </c>
      <c r="N1212" t="b">
        <v>1</v>
      </c>
      <c r="O1212" s="13">
        <f t="shared" si="55"/>
        <v>2.5431499999999998</v>
      </c>
      <c r="P1212" t="s">
        <v>8292</v>
      </c>
      <c r="Q1212" t="s">
        <v>8293</v>
      </c>
      <c r="R1212" t="str">
        <f t="shared" si="56"/>
        <v>May</v>
      </c>
    </row>
    <row r="1213" spans="1:18" ht="45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s="11">
        <f t="shared" si="54"/>
        <v>42515.866446759261</v>
      </c>
      <c r="L1213" t="b">
        <v>0</v>
      </c>
      <c r="M1213">
        <v>6</v>
      </c>
      <c r="N1213" t="b">
        <v>1</v>
      </c>
      <c r="O1213" s="13">
        <f t="shared" si="55"/>
        <v>1.0109999999999999</v>
      </c>
      <c r="P1213" t="s">
        <v>8292</v>
      </c>
      <c r="Q1213" t="s">
        <v>8293</v>
      </c>
      <c r="R1213" t="str">
        <f t="shared" si="56"/>
        <v>May</v>
      </c>
    </row>
    <row r="1214" spans="1:18" ht="45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s="11">
        <f t="shared" si="54"/>
        <v>42318.950173611112</v>
      </c>
      <c r="L1214" t="b">
        <v>0</v>
      </c>
      <c r="M1214">
        <v>83</v>
      </c>
      <c r="N1214" t="b">
        <v>1</v>
      </c>
      <c r="O1214" s="13">
        <f t="shared" si="55"/>
        <v>1.2904</v>
      </c>
      <c r="P1214" t="s">
        <v>8292</v>
      </c>
      <c r="Q1214" t="s">
        <v>8293</v>
      </c>
      <c r="R1214" t="str">
        <f t="shared" si="56"/>
        <v>November</v>
      </c>
    </row>
    <row r="1215" spans="1:18" ht="45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s="11">
        <f t="shared" si="54"/>
        <v>42731.755787037036</v>
      </c>
      <c r="L1215" t="b">
        <v>0</v>
      </c>
      <c r="M1215">
        <v>108</v>
      </c>
      <c r="N1215" t="b">
        <v>1</v>
      </c>
      <c r="O1215" s="13">
        <f t="shared" si="55"/>
        <v>1.0223076923076924</v>
      </c>
      <c r="P1215" t="s">
        <v>8292</v>
      </c>
      <c r="Q1215" t="s">
        <v>8293</v>
      </c>
      <c r="R1215" t="str">
        <f t="shared" si="56"/>
        <v>December</v>
      </c>
    </row>
    <row r="1216" spans="1:18" ht="45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s="11">
        <f t="shared" si="54"/>
        <v>42104.840335648143</v>
      </c>
      <c r="L1216" t="b">
        <v>0</v>
      </c>
      <c r="M1216">
        <v>25</v>
      </c>
      <c r="N1216" t="b">
        <v>1</v>
      </c>
      <c r="O1216" s="13">
        <f t="shared" si="55"/>
        <v>1.3180000000000001</v>
      </c>
      <c r="P1216" t="s">
        <v>8292</v>
      </c>
      <c r="Q1216" t="s">
        <v>8293</v>
      </c>
      <c r="R1216" t="str">
        <f t="shared" si="56"/>
        <v>April</v>
      </c>
    </row>
    <row r="1217" spans="1:18" ht="45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s="11">
        <f t="shared" si="54"/>
        <v>41759.923101851848</v>
      </c>
      <c r="L1217" t="b">
        <v>0</v>
      </c>
      <c r="M1217">
        <v>549</v>
      </c>
      <c r="N1217" t="b">
        <v>1</v>
      </c>
      <c r="O1217" s="13">
        <f t="shared" si="55"/>
        <v>7.8608020000000005</v>
      </c>
      <c r="P1217" t="s">
        <v>8292</v>
      </c>
      <c r="Q1217" t="s">
        <v>8293</v>
      </c>
      <c r="R1217" t="str">
        <f t="shared" si="56"/>
        <v>April</v>
      </c>
    </row>
    <row r="1218" spans="1:18" ht="30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s="11">
        <f t="shared" si="54"/>
        <v>42247.616400462968</v>
      </c>
      <c r="L1218" t="b">
        <v>0</v>
      </c>
      <c r="M1218">
        <v>222</v>
      </c>
      <c r="N1218" t="b">
        <v>1</v>
      </c>
      <c r="O1218" s="13">
        <f t="shared" si="55"/>
        <v>1.4570000000000001</v>
      </c>
      <c r="P1218" t="s">
        <v>8292</v>
      </c>
      <c r="Q1218" t="s">
        <v>8293</v>
      </c>
      <c r="R1218" t="str">
        <f t="shared" si="56"/>
        <v>August</v>
      </c>
    </row>
    <row r="1219" spans="1:18" ht="45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s="11">
        <f t="shared" ref="K1219:K1282" si="57">(J1219/86400)+DATE(1970,1,1)</f>
        <v>42535.809490740736</v>
      </c>
      <c r="L1219" t="b">
        <v>0</v>
      </c>
      <c r="M1219">
        <v>183</v>
      </c>
      <c r="N1219" t="b">
        <v>1</v>
      </c>
      <c r="O1219" s="13">
        <f t="shared" ref="O1219:O1282" si="58">E1219/D1219</f>
        <v>1.026</v>
      </c>
      <c r="P1219" t="s">
        <v>8292</v>
      </c>
      <c r="Q1219" t="s">
        <v>8293</v>
      </c>
      <c r="R1219" t="str">
        <f t="shared" ref="R1219:R1282" si="59">TEXT(K1219,"mmmm")</f>
        <v>June</v>
      </c>
    </row>
    <row r="1220" spans="1:18" ht="45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s="11">
        <f t="shared" si="57"/>
        <v>42278.662037037036</v>
      </c>
      <c r="L1220" t="b">
        <v>0</v>
      </c>
      <c r="M1220">
        <v>89</v>
      </c>
      <c r="N1220" t="b">
        <v>1</v>
      </c>
      <c r="O1220" s="13">
        <f t="shared" si="58"/>
        <v>1.7227777777777777</v>
      </c>
      <c r="P1220" t="s">
        <v>8292</v>
      </c>
      <c r="Q1220" t="s">
        <v>8293</v>
      </c>
      <c r="R1220" t="str">
        <f t="shared" si="59"/>
        <v>October</v>
      </c>
    </row>
    <row r="1221" spans="1:18" ht="30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s="11">
        <f t="shared" si="57"/>
        <v>42633.461956018524</v>
      </c>
      <c r="L1221" t="b">
        <v>0</v>
      </c>
      <c r="M1221">
        <v>253</v>
      </c>
      <c r="N1221" t="b">
        <v>1</v>
      </c>
      <c r="O1221" s="13">
        <f t="shared" si="58"/>
        <v>1.5916819571865444</v>
      </c>
      <c r="P1221" t="s">
        <v>8292</v>
      </c>
      <c r="Q1221" t="s">
        <v>8293</v>
      </c>
      <c r="R1221" t="str">
        <f t="shared" si="59"/>
        <v>September</v>
      </c>
    </row>
    <row r="1222" spans="1:18" ht="45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s="11">
        <f t="shared" si="57"/>
        <v>42211.628611111111</v>
      </c>
      <c r="L1222" t="b">
        <v>0</v>
      </c>
      <c r="M1222">
        <v>140</v>
      </c>
      <c r="N1222" t="b">
        <v>1</v>
      </c>
      <c r="O1222" s="13">
        <f t="shared" si="58"/>
        <v>1.0376666666666667</v>
      </c>
      <c r="P1222" t="s">
        <v>8292</v>
      </c>
      <c r="Q1222" t="s">
        <v>8293</v>
      </c>
      <c r="R1222" t="str">
        <f t="shared" si="59"/>
        <v>July</v>
      </c>
    </row>
    <row r="1223" spans="1:18" ht="45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s="11">
        <f t="shared" si="57"/>
        <v>42680.47555555556</v>
      </c>
      <c r="L1223" t="b">
        <v>0</v>
      </c>
      <c r="M1223">
        <v>103</v>
      </c>
      <c r="N1223" t="b">
        <v>1</v>
      </c>
      <c r="O1223" s="13">
        <f t="shared" si="58"/>
        <v>1.1140954545454547</v>
      </c>
      <c r="P1223" t="s">
        <v>8292</v>
      </c>
      <c r="Q1223" t="s">
        <v>8293</v>
      </c>
      <c r="R1223" t="str">
        <f t="shared" si="59"/>
        <v>November</v>
      </c>
    </row>
    <row r="1224" spans="1:18" ht="30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s="11">
        <f t="shared" si="57"/>
        <v>42430.720451388886</v>
      </c>
      <c r="L1224" t="b">
        <v>0</v>
      </c>
      <c r="M1224">
        <v>138</v>
      </c>
      <c r="N1224" t="b">
        <v>1</v>
      </c>
      <c r="O1224" s="13">
        <f t="shared" si="58"/>
        <v>2.80375</v>
      </c>
      <c r="P1224" t="s">
        <v>8292</v>
      </c>
      <c r="Q1224" t="s">
        <v>8293</v>
      </c>
      <c r="R1224" t="str">
        <f t="shared" si="59"/>
        <v>March</v>
      </c>
    </row>
    <row r="1225" spans="1:18" ht="30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s="11">
        <f t="shared" si="57"/>
        <v>42654.177187499998</v>
      </c>
      <c r="L1225" t="b">
        <v>0</v>
      </c>
      <c r="M1225">
        <v>191</v>
      </c>
      <c r="N1225" t="b">
        <v>1</v>
      </c>
      <c r="O1225" s="13">
        <f t="shared" si="58"/>
        <v>1.1210606060606061</v>
      </c>
      <c r="P1225" t="s">
        <v>8292</v>
      </c>
      <c r="Q1225" t="s">
        <v>8293</v>
      </c>
      <c r="R1225" t="str">
        <f t="shared" si="59"/>
        <v>October</v>
      </c>
    </row>
    <row r="1226" spans="1:18" ht="30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s="11">
        <f t="shared" si="57"/>
        <v>41736.549791666665</v>
      </c>
      <c r="L1226" t="b">
        <v>0</v>
      </c>
      <c r="M1226">
        <v>18</v>
      </c>
      <c r="N1226" t="b">
        <v>0</v>
      </c>
      <c r="O1226" s="13">
        <f t="shared" si="58"/>
        <v>7.0666666666666669E-2</v>
      </c>
      <c r="P1226" t="s">
        <v>8279</v>
      </c>
      <c r="Q1226" t="s">
        <v>8294</v>
      </c>
      <c r="R1226" t="str">
        <f t="shared" si="59"/>
        <v>April</v>
      </c>
    </row>
    <row r="1227" spans="1:18" ht="45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s="11">
        <f t="shared" si="57"/>
        <v>41509.905995370369</v>
      </c>
      <c r="L1227" t="b">
        <v>0</v>
      </c>
      <c r="M1227">
        <v>3</v>
      </c>
      <c r="N1227" t="b">
        <v>0</v>
      </c>
      <c r="O1227" s="13">
        <f t="shared" si="58"/>
        <v>4.3999999999999997E-2</v>
      </c>
      <c r="P1227" t="s">
        <v>8279</v>
      </c>
      <c r="Q1227" t="s">
        <v>8294</v>
      </c>
      <c r="R1227" t="str">
        <f t="shared" si="59"/>
        <v>August</v>
      </c>
    </row>
    <row r="1228" spans="1:18" ht="45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s="11">
        <f t="shared" si="57"/>
        <v>41715.874780092592</v>
      </c>
      <c r="L1228" t="b">
        <v>0</v>
      </c>
      <c r="M1228">
        <v>40</v>
      </c>
      <c r="N1228" t="b">
        <v>0</v>
      </c>
      <c r="O1228" s="13">
        <f t="shared" si="58"/>
        <v>3.8739999999999997E-2</v>
      </c>
      <c r="P1228" t="s">
        <v>8279</v>
      </c>
      <c r="Q1228" t="s">
        <v>8294</v>
      </c>
      <c r="R1228" t="str">
        <f t="shared" si="59"/>
        <v>March</v>
      </c>
    </row>
    <row r="1229" spans="1:18" ht="45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s="11">
        <f t="shared" si="57"/>
        <v>41827.919166666667</v>
      </c>
      <c r="L1229" t="b">
        <v>0</v>
      </c>
      <c r="M1229">
        <v>0</v>
      </c>
      <c r="N1229" t="b">
        <v>0</v>
      </c>
      <c r="O1229" s="13">
        <f t="shared" si="58"/>
        <v>0</v>
      </c>
      <c r="P1229" t="s">
        <v>8279</v>
      </c>
      <c r="Q1229" t="s">
        <v>8294</v>
      </c>
      <c r="R1229" t="str">
        <f t="shared" si="59"/>
        <v>July</v>
      </c>
    </row>
    <row r="1230" spans="1:18" ht="30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s="11">
        <f t="shared" si="57"/>
        <v>40754.729259259257</v>
      </c>
      <c r="L1230" t="b">
        <v>0</v>
      </c>
      <c r="M1230">
        <v>24</v>
      </c>
      <c r="N1230" t="b">
        <v>0</v>
      </c>
      <c r="O1230" s="13">
        <f t="shared" si="58"/>
        <v>0.29299999999999998</v>
      </c>
      <c r="P1230" t="s">
        <v>8279</v>
      </c>
      <c r="Q1230" t="s">
        <v>8294</v>
      </c>
      <c r="R1230" t="str">
        <f t="shared" si="59"/>
        <v>July</v>
      </c>
    </row>
    <row r="1231" spans="1:18" ht="45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s="11">
        <f t="shared" si="57"/>
        <v>40985.459803240738</v>
      </c>
      <c r="L1231" t="b">
        <v>0</v>
      </c>
      <c r="M1231">
        <v>1</v>
      </c>
      <c r="N1231" t="b">
        <v>0</v>
      </c>
      <c r="O1231" s="13">
        <f t="shared" si="58"/>
        <v>9.0909090909090905E-3</v>
      </c>
      <c r="P1231" t="s">
        <v>8279</v>
      </c>
      <c r="Q1231" t="s">
        <v>8294</v>
      </c>
      <c r="R1231" t="str">
        <f t="shared" si="59"/>
        <v>March</v>
      </c>
    </row>
    <row r="1232" spans="1:18" ht="45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s="11">
        <f t="shared" si="57"/>
        <v>40568.972569444442</v>
      </c>
      <c r="L1232" t="b">
        <v>0</v>
      </c>
      <c r="M1232">
        <v>0</v>
      </c>
      <c r="N1232" t="b">
        <v>0</v>
      </c>
      <c r="O1232" s="13">
        <f t="shared" si="58"/>
        <v>0</v>
      </c>
      <c r="P1232" t="s">
        <v>8279</v>
      </c>
      <c r="Q1232" t="s">
        <v>8294</v>
      </c>
      <c r="R1232" t="str">
        <f t="shared" si="59"/>
        <v>January</v>
      </c>
    </row>
    <row r="1233" spans="1:18" ht="45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s="11">
        <f t="shared" si="57"/>
        <v>42193.941759259258</v>
      </c>
      <c r="L1233" t="b">
        <v>0</v>
      </c>
      <c r="M1233">
        <v>0</v>
      </c>
      <c r="N1233" t="b">
        <v>0</v>
      </c>
      <c r="O1233" s="13">
        <f t="shared" si="58"/>
        <v>0</v>
      </c>
      <c r="P1233" t="s">
        <v>8279</v>
      </c>
      <c r="Q1233" t="s">
        <v>8294</v>
      </c>
      <c r="R1233" t="str">
        <f t="shared" si="59"/>
        <v>July</v>
      </c>
    </row>
    <row r="1234" spans="1:18" ht="45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s="11">
        <f t="shared" si="57"/>
        <v>41506.848032407404</v>
      </c>
      <c r="L1234" t="b">
        <v>0</v>
      </c>
      <c r="M1234">
        <v>1</v>
      </c>
      <c r="N1234" t="b">
        <v>0</v>
      </c>
      <c r="O1234" s="13">
        <f t="shared" si="58"/>
        <v>8.0000000000000002E-3</v>
      </c>
      <c r="P1234" t="s">
        <v>8279</v>
      </c>
      <c r="Q1234" t="s">
        <v>8294</v>
      </c>
      <c r="R1234" t="str">
        <f t="shared" si="59"/>
        <v>August</v>
      </c>
    </row>
    <row r="1235" spans="1:18" ht="45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s="11">
        <f t="shared" si="57"/>
        <v>40939.948773148149</v>
      </c>
      <c r="L1235" t="b">
        <v>0</v>
      </c>
      <c r="M1235">
        <v>6</v>
      </c>
      <c r="N1235" t="b">
        <v>0</v>
      </c>
      <c r="O1235" s="13">
        <f t="shared" si="58"/>
        <v>0.11600000000000001</v>
      </c>
      <c r="P1235" t="s">
        <v>8279</v>
      </c>
      <c r="Q1235" t="s">
        <v>8294</v>
      </c>
      <c r="R1235" t="str">
        <f t="shared" si="59"/>
        <v>January</v>
      </c>
    </row>
    <row r="1236" spans="1:18" ht="45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s="11">
        <f t="shared" si="57"/>
        <v>42007.788680555561</v>
      </c>
      <c r="L1236" t="b">
        <v>0</v>
      </c>
      <c r="M1236">
        <v>0</v>
      </c>
      <c r="N1236" t="b">
        <v>0</v>
      </c>
      <c r="O1236" s="13">
        <f t="shared" si="58"/>
        <v>0</v>
      </c>
      <c r="P1236" t="s">
        <v>8279</v>
      </c>
      <c r="Q1236" t="s">
        <v>8294</v>
      </c>
      <c r="R1236" t="str">
        <f t="shared" si="59"/>
        <v>January</v>
      </c>
    </row>
    <row r="1237" spans="1:18" ht="45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s="11">
        <f t="shared" si="57"/>
        <v>41583.135405092595</v>
      </c>
      <c r="L1237" t="b">
        <v>0</v>
      </c>
      <c r="M1237">
        <v>6</v>
      </c>
      <c r="N1237" t="b">
        <v>0</v>
      </c>
      <c r="O1237" s="13">
        <f t="shared" si="58"/>
        <v>2.787363950092912E-2</v>
      </c>
      <c r="P1237" t="s">
        <v>8279</v>
      </c>
      <c r="Q1237" t="s">
        <v>8294</v>
      </c>
      <c r="R1237" t="str">
        <f t="shared" si="59"/>
        <v>November</v>
      </c>
    </row>
    <row r="1238" spans="1:18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s="11">
        <f t="shared" si="57"/>
        <v>41110.680138888885</v>
      </c>
      <c r="L1238" t="b">
        <v>0</v>
      </c>
      <c r="M1238">
        <v>0</v>
      </c>
      <c r="N1238" t="b">
        <v>0</v>
      </c>
      <c r="O1238" s="13">
        <f t="shared" si="58"/>
        <v>0</v>
      </c>
      <c r="P1238" t="s">
        <v>8279</v>
      </c>
      <c r="Q1238" t="s">
        <v>8294</v>
      </c>
      <c r="R1238" t="str">
        <f t="shared" si="59"/>
        <v>July</v>
      </c>
    </row>
    <row r="1239" spans="1:18" ht="45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s="11">
        <f t="shared" si="57"/>
        <v>41125.283159722225</v>
      </c>
      <c r="L1239" t="b">
        <v>0</v>
      </c>
      <c r="M1239">
        <v>0</v>
      </c>
      <c r="N1239" t="b">
        <v>0</v>
      </c>
      <c r="O1239" s="13">
        <f t="shared" si="58"/>
        <v>0</v>
      </c>
      <c r="P1239" t="s">
        <v>8279</v>
      </c>
      <c r="Q1239" t="s">
        <v>8294</v>
      </c>
      <c r="R1239" t="str">
        <f t="shared" si="59"/>
        <v>August</v>
      </c>
    </row>
    <row r="1240" spans="1:18" ht="45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s="11">
        <f t="shared" si="57"/>
        <v>40731.61037037037</v>
      </c>
      <c r="L1240" t="b">
        <v>0</v>
      </c>
      <c r="M1240">
        <v>3</v>
      </c>
      <c r="N1240" t="b">
        <v>0</v>
      </c>
      <c r="O1240" s="13">
        <f t="shared" si="58"/>
        <v>0.17799999999999999</v>
      </c>
      <c r="P1240" t="s">
        <v>8279</v>
      </c>
      <c r="Q1240" t="s">
        <v>8294</v>
      </c>
      <c r="R1240" t="str">
        <f t="shared" si="59"/>
        <v>July</v>
      </c>
    </row>
    <row r="1241" spans="1:18" ht="30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s="11">
        <f t="shared" si="57"/>
        <v>40883.962581018517</v>
      </c>
      <c r="L1241" t="b">
        <v>0</v>
      </c>
      <c r="M1241">
        <v>0</v>
      </c>
      <c r="N1241" t="b">
        <v>0</v>
      </c>
      <c r="O1241" s="13">
        <f t="shared" si="58"/>
        <v>0</v>
      </c>
      <c r="P1241" t="s">
        <v>8279</v>
      </c>
      <c r="Q1241" t="s">
        <v>8294</v>
      </c>
      <c r="R1241" t="str">
        <f t="shared" si="59"/>
        <v>December</v>
      </c>
    </row>
    <row r="1242" spans="1:18" ht="30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s="11">
        <f t="shared" si="57"/>
        <v>41409.040011574078</v>
      </c>
      <c r="L1242" t="b">
        <v>0</v>
      </c>
      <c r="M1242">
        <v>8</v>
      </c>
      <c r="N1242" t="b">
        <v>0</v>
      </c>
      <c r="O1242" s="13">
        <f t="shared" si="58"/>
        <v>3.0124999999999999E-2</v>
      </c>
      <c r="P1242" t="s">
        <v>8279</v>
      </c>
      <c r="Q1242" t="s">
        <v>8294</v>
      </c>
      <c r="R1242" t="str">
        <f t="shared" si="59"/>
        <v>May</v>
      </c>
    </row>
    <row r="1243" spans="1:18" ht="45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s="11">
        <f t="shared" si="57"/>
        <v>41923.837731481479</v>
      </c>
      <c r="L1243" t="b">
        <v>0</v>
      </c>
      <c r="M1243">
        <v>34</v>
      </c>
      <c r="N1243" t="b">
        <v>0</v>
      </c>
      <c r="O1243" s="13">
        <f t="shared" si="58"/>
        <v>0.50739999999999996</v>
      </c>
      <c r="P1243" t="s">
        <v>8279</v>
      </c>
      <c r="Q1243" t="s">
        <v>8294</v>
      </c>
      <c r="R1243" t="str">
        <f t="shared" si="59"/>
        <v>October</v>
      </c>
    </row>
    <row r="1244" spans="1:18" ht="45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s="11">
        <f t="shared" si="57"/>
        <v>40782.165532407409</v>
      </c>
      <c r="L1244" t="b">
        <v>0</v>
      </c>
      <c r="M1244">
        <v>1</v>
      </c>
      <c r="N1244" t="b">
        <v>0</v>
      </c>
      <c r="O1244" s="13">
        <f t="shared" si="58"/>
        <v>5.4884742041712408E-3</v>
      </c>
      <c r="P1244" t="s">
        <v>8279</v>
      </c>
      <c r="Q1244" t="s">
        <v>8294</v>
      </c>
      <c r="R1244" t="str">
        <f t="shared" si="59"/>
        <v>August</v>
      </c>
    </row>
    <row r="1245" spans="1:18" ht="45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s="11">
        <f t="shared" si="57"/>
        <v>40671.879293981481</v>
      </c>
      <c r="L1245" t="b">
        <v>0</v>
      </c>
      <c r="M1245">
        <v>38</v>
      </c>
      <c r="N1245" t="b">
        <v>0</v>
      </c>
      <c r="O1245" s="13">
        <f t="shared" si="58"/>
        <v>0.14091666666666666</v>
      </c>
      <c r="P1245" t="s">
        <v>8279</v>
      </c>
      <c r="Q1245" t="s">
        <v>8294</v>
      </c>
      <c r="R1245" t="str">
        <f t="shared" si="59"/>
        <v>May</v>
      </c>
    </row>
    <row r="1246" spans="1:18" ht="45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s="11">
        <f t="shared" si="57"/>
        <v>41355.825497685189</v>
      </c>
      <c r="L1246" t="b">
        <v>1</v>
      </c>
      <c r="M1246">
        <v>45</v>
      </c>
      <c r="N1246" t="b">
        <v>1</v>
      </c>
      <c r="O1246" s="13">
        <f t="shared" si="58"/>
        <v>1.038</v>
      </c>
      <c r="P1246" t="s">
        <v>8279</v>
      </c>
      <c r="Q1246" t="s">
        <v>8280</v>
      </c>
      <c r="R1246" t="str">
        <f t="shared" si="59"/>
        <v>March</v>
      </c>
    </row>
    <row r="1247" spans="1:18" ht="45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s="11">
        <f t="shared" si="57"/>
        <v>41774.59993055556</v>
      </c>
      <c r="L1247" t="b">
        <v>1</v>
      </c>
      <c r="M1247">
        <v>17</v>
      </c>
      <c r="N1247" t="b">
        <v>1</v>
      </c>
      <c r="O1247" s="13">
        <f t="shared" si="58"/>
        <v>1.2024999999999999</v>
      </c>
      <c r="P1247" t="s">
        <v>8279</v>
      </c>
      <c r="Q1247" t="s">
        <v>8280</v>
      </c>
      <c r="R1247" t="str">
        <f t="shared" si="59"/>
        <v>May</v>
      </c>
    </row>
    <row r="1248" spans="1:18" ht="45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s="11">
        <f t="shared" si="57"/>
        <v>40838.043391203704</v>
      </c>
      <c r="L1248" t="b">
        <v>1</v>
      </c>
      <c r="M1248">
        <v>31</v>
      </c>
      <c r="N1248" t="b">
        <v>1</v>
      </c>
      <c r="O1248" s="13">
        <f t="shared" si="58"/>
        <v>1.17</v>
      </c>
      <c r="P1248" t="s">
        <v>8279</v>
      </c>
      <c r="Q1248" t="s">
        <v>8280</v>
      </c>
      <c r="R1248" t="str">
        <f t="shared" si="59"/>
        <v>October</v>
      </c>
    </row>
    <row r="1249" spans="1:18" ht="30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s="11">
        <f t="shared" si="57"/>
        <v>41370.292303240742</v>
      </c>
      <c r="L1249" t="b">
        <v>1</v>
      </c>
      <c r="M1249">
        <v>50</v>
      </c>
      <c r="N1249" t="b">
        <v>1</v>
      </c>
      <c r="O1249" s="13">
        <f t="shared" si="58"/>
        <v>1.2214285714285715</v>
      </c>
      <c r="P1249" t="s">
        <v>8279</v>
      </c>
      <c r="Q1249" t="s">
        <v>8280</v>
      </c>
      <c r="R1249" t="str">
        <f t="shared" si="59"/>
        <v>April</v>
      </c>
    </row>
    <row r="1250" spans="1:18" ht="30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s="11">
        <f t="shared" si="57"/>
        <v>41767.656863425924</v>
      </c>
      <c r="L1250" t="b">
        <v>1</v>
      </c>
      <c r="M1250">
        <v>59</v>
      </c>
      <c r="N1250" t="b">
        <v>1</v>
      </c>
      <c r="O1250" s="13">
        <f t="shared" si="58"/>
        <v>1.5164</v>
      </c>
      <c r="P1250" t="s">
        <v>8279</v>
      </c>
      <c r="Q1250" t="s">
        <v>8280</v>
      </c>
      <c r="R1250" t="str">
        <f t="shared" si="59"/>
        <v>May</v>
      </c>
    </row>
    <row r="1251" spans="1:18" ht="45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s="11">
        <f t="shared" si="57"/>
        <v>41067.740868055553</v>
      </c>
      <c r="L1251" t="b">
        <v>1</v>
      </c>
      <c r="M1251">
        <v>81</v>
      </c>
      <c r="N1251" t="b">
        <v>1</v>
      </c>
      <c r="O1251" s="13">
        <f t="shared" si="58"/>
        <v>1.0444</v>
      </c>
      <c r="P1251" t="s">
        <v>8279</v>
      </c>
      <c r="Q1251" t="s">
        <v>8280</v>
      </c>
      <c r="R1251" t="str">
        <f t="shared" si="59"/>
        <v>June</v>
      </c>
    </row>
    <row r="1252" spans="1:18" ht="45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s="11">
        <f t="shared" si="57"/>
        <v>41843.64271990741</v>
      </c>
      <c r="L1252" t="b">
        <v>1</v>
      </c>
      <c r="M1252">
        <v>508</v>
      </c>
      <c r="N1252" t="b">
        <v>1</v>
      </c>
      <c r="O1252" s="13">
        <f t="shared" si="58"/>
        <v>2.0015333333333332</v>
      </c>
      <c r="P1252" t="s">
        <v>8279</v>
      </c>
      <c r="Q1252" t="s">
        <v>8280</v>
      </c>
      <c r="R1252" t="str">
        <f t="shared" si="59"/>
        <v>July</v>
      </c>
    </row>
    <row r="1253" spans="1:18" ht="30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s="11">
        <f t="shared" si="57"/>
        <v>40751.814432870371</v>
      </c>
      <c r="L1253" t="b">
        <v>1</v>
      </c>
      <c r="M1253">
        <v>74</v>
      </c>
      <c r="N1253" t="b">
        <v>1</v>
      </c>
      <c r="O1253" s="13">
        <f t="shared" si="58"/>
        <v>1.018</v>
      </c>
      <c r="P1253" t="s">
        <v>8279</v>
      </c>
      <c r="Q1253" t="s">
        <v>8280</v>
      </c>
      <c r="R1253" t="str">
        <f t="shared" si="59"/>
        <v>July</v>
      </c>
    </row>
    <row r="1254" spans="1:18" ht="45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s="11">
        <f t="shared" si="57"/>
        <v>41543.988067129627</v>
      </c>
      <c r="L1254" t="b">
        <v>1</v>
      </c>
      <c r="M1254">
        <v>141</v>
      </c>
      <c r="N1254" t="b">
        <v>1</v>
      </c>
      <c r="O1254" s="13">
        <f t="shared" si="58"/>
        <v>1.3765714285714286</v>
      </c>
      <c r="P1254" t="s">
        <v>8279</v>
      </c>
      <c r="Q1254" t="s">
        <v>8280</v>
      </c>
      <c r="R1254" t="str">
        <f t="shared" si="59"/>
        <v>September</v>
      </c>
    </row>
    <row r="1255" spans="1:18" ht="45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s="11">
        <f t="shared" si="57"/>
        <v>41855.783645833333</v>
      </c>
      <c r="L1255" t="b">
        <v>1</v>
      </c>
      <c r="M1255">
        <v>711</v>
      </c>
      <c r="N1255" t="b">
        <v>1</v>
      </c>
      <c r="O1255" s="13">
        <f t="shared" si="58"/>
        <v>3038.3319999999999</v>
      </c>
      <c r="P1255" t="s">
        <v>8279</v>
      </c>
      <c r="Q1255" t="s">
        <v>8280</v>
      </c>
      <c r="R1255" t="str">
        <f t="shared" si="59"/>
        <v>August</v>
      </c>
    </row>
    <row r="1256" spans="1:18" ht="45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s="11">
        <f t="shared" si="57"/>
        <v>40487.621365740742</v>
      </c>
      <c r="L1256" t="b">
        <v>1</v>
      </c>
      <c r="M1256">
        <v>141</v>
      </c>
      <c r="N1256" t="b">
        <v>1</v>
      </c>
      <c r="O1256" s="13">
        <f t="shared" si="58"/>
        <v>1.9885074626865671</v>
      </c>
      <c r="P1256" t="s">
        <v>8279</v>
      </c>
      <c r="Q1256" t="s">
        <v>8280</v>
      </c>
      <c r="R1256" t="str">
        <f t="shared" si="59"/>
        <v>November</v>
      </c>
    </row>
    <row r="1257" spans="1:18" ht="45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s="11">
        <f t="shared" si="57"/>
        <v>41579.845509259263</v>
      </c>
      <c r="L1257" t="b">
        <v>1</v>
      </c>
      <c r="M1257">
        <v>109</v>
      </c>
      <c r="N1257" t="b">
        <v>1</v>
      </c>
      <c r="O1257" s="13">
        <f t="shared" si="58"/>
        <v>2.0236666666666667</v>
      </c>
      <c r="P1257" t="s">
        <v>8279</v>
      </c>
      <c r="Q1257" t="s">
        <v>8280</v>
      </c>
      <c r="R1257" t="str">
        <f t="shared" si="59"/>
        <v>November</v>
      </c>
    </row>
    <row r="1258" spans="1:18" ht="45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s="11">
        <f t="shared" si="57"/>
        <v>40921.919340277775</v>
      </c>
      <c r="L1258" t="b">
        <v>1</v>
      </c>
      <c r="M1258">
        <v>361</v>
      </c>
      <c r="N1258" t="b">
        <v>1</v>
      </c>
      <c r="O1258" s="13">
        <f t="shared" si="58"/>
        <v>1.1796376666666666</v>
      </c>
      <c r="P1258" t="s">
        <v>8279</v>
      </c>
      <c r="Q1258" t="s">
        <v>8280</v>
      </c>
      <c r="R1258" t="str">
        <f t="shared" si="59"/>
        <v>January</v>
      </c>
    </row>
    <row r="1259" spans="1:18" ht="45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s="11">
        <f t="shared" si="57"/>
        <v>40587.085532407407</v>
      </c>
      <c r="L1259" t="b">
        <v>1</v>
      </c>
      <c r="M1259">
        <v>176</v>
      </c>
      <c r="N1259" t="b">
        <v>1</v>
      </c>
      <c r="O1259" s="13">
        <f t="shared" si="58"/>
        <v>2.9472727272727273</v>
      </c>
      <c r="P1259" t="s">
        <v>8279</v>
      </c>
      <c r="Q1259" t="s">
        <v>8280</v>
      </c>
      <c r="R1259" t="str">
        <f t="shared" si="59"/>
        <v>February</v>
      </c>
    </row>
    <row r="1260" spans="1:18" ht="45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s="11">
        <f t="shared" si="57"/>
        <v>41487.611250000002</v>
      </c>
      <c r="L1260" t="b">
        <v>1</v>
      </c>
      <c r="M1260">
        <v>670</v>
      </c>
      <c r="N1260" t="b">
        <v>1</v>
      </c>
      <c r="O1260" s="13">
        <f t="shared" si="58"/>
        <v>2.1314633333333335</v>
      </c>
      <c r="P1260" t="s">
        <v>8279</v>
      </c>
      <c r="Q1260" t="s">
        <v>8280</v>
      </c>
      <c r="R1260" t="str">
        <f t="shared" si="59"/>
        <v>August</v>
      </c>
    </row>
    <row r="1261" spans="1:18" ht="30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s="11">
        <f t="shared" si="57"/>
        <v>41766.970648148148</v>
      </c>
      <c r="L1261" t="b">
        <v>1</v>
      </c>
      <c r="M1261">
        <v>96</v>
      </c>
      <c r="N1261" t="b">
        <v>1</v>
      </c>
      <c r="O1261" s="13">
        <f t="shared" si="58"/>
        <v>1.0424</v>
      </c>
      <c r="P1261" t="s">
        <v>8279</v>
      </c>
      <c r="Q1261" t="s">
        <v>8280</v>
      </c>
      <c r="R1261" t="str">
        <f t="shared" si="59"/>
        <v>May</v>
      </c>
    </row>
    <row r="1262" spans="1:18" ht="45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s="11">
        <f t="shared" si="57"/>
        <v>41666.842824074076</v>
      </c>
      <c r="L1262" t="b">
        <v>1</v>
      </c>
      <c r="M1262">
        <v>74</v>
      </c>
      <c r="N1262" t="b">
        <v>1</v>
      </c>
      <c r="O1262" s="13">
        <f t="shared" si="58"/>
        <v>1.1366666666666667</v>
      </c>
      <c r="P1262" t="s">
        <v>8279</v>
      </c>
      <c r="Q1262" t="s">
        <v>8280</v>
      </c>
      <c r="R1262" t="str">
        <f t="shared" si="59"/>
        <v>January</v>
      </c>
    </row>
    <row r="1263" spans="1:18" ht="30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s="11">
        <f t="shared" si="57"/>
        <v>41638.342905092592</v>
      </c>
      <c r="L1263" t="b">
        <v>1</v>
      </c>
      <c r="M1263">
        <v>52</v>
      </c>
      <c r="N1263" t="b">
        <v>1</v>
      </c>
      <c r="O1263" s="13">
        <f t="shared" si="58"/>
        <v>1.0125</v>
      </c>
      <c r="P1263" t="s">
        <v>8279</v>
      </c>
      <c r="Q1263" t="s">
        <v>8280</v>
      </c>
      <c r="R1263" t="str">
        <f t="shared" si="59"/>
        <v>December</v>
      </c>
    </row>
    <row r="1264" spans="1:18" ht="45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s="11">
        <f t="shared" si="57"/>
        <v>41656.762638888889</v>
      </c>
      <c r="L1264" t="b">
        <v>1</v>
      </c>
      <c r="M1264">
        <v>105</v>
      </c>
      <c r="N1264" t="b">
        <v>1</v>
      </c>
      <c r="O1264" s="13">
        <f t="shared" si="58"/>
        <v>1.2541538461538462</v>
      </c>
      <c r="P1264" t="s">
        <v>8279</v>
      </c>
      <c r="Q1264" t="s">
        <v>8280</v>
      </c>
      <c r="R1264" t="str">
        <f t="shared" si="59"/>
        <v>January</v>
      </c>
    </row>
    <row r="1265" spans="1:18" ht="30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s="11">
        <f t="shared" si="57"/>
        <v>41692.084143518521</v>
      </c>
      <c r="L1265" t="b">
        <v>1</v>
      </c>
      <c r="M1265">
        <v>41</v>
      </c>
      <c r="N1265" t="b">
        <v>1</v>
      </c>
      <c r="O1265" s="13">
        <f t="shared" si="58"/>
        <v>1.19</v>
      </c>
      <c r="P1265" t="s">
        <v>8279</v>
      </c>
      <c r="Q1265" t="s">
        <v>8280</v>
      </c>
      <c r="R1265" t="str">
        <f t="shared" si="59"/>
        <v>February</v>
      </c>
    </row>
    <row r="1266" spans="1:18" ht="45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s="11">
        <f t="shared" si="57"/>
        <v>41547.662997685184</v>
      </c>
      <c r="L1266" t="b">
        <v>1</v>
      </c>
      <c r="M1266">
        <v>34</v>
      </c>
      <c r="N1266" t="b">
        <v>1</v>
      </c>
      <c r="O1266" s="13">
        <f t="shared" si="58"/>
        <v>1.6646153846153846</v>
      </c>
      <c r="P1266" t="s">
        <v>8279</v>
      </c>
      <c r="Q1266" t="s">
        <v>8280</v>
      </c>
      <c r="R1266" t="str">
        <f t="shared" si="59"/>
        <v>September</v>
      </c>
    </row>
    <row r="1267" spans="1:18" ht="60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s="11">
        <f t="shared" si="57"/>
        <v>40465.655266203699</v>
      </c>
      <c r="L1267" t="b">
        <v>1</v>
      </c>
      <c r="M1267">
        <v>66</v>
      </c>
      <c r="N1267" t="b">
        <v>1</v>
      </c>
      <c r="O1267" s="13">
        <f t="shared" si="58"/>
        <v>1.1914771428571429</v>
      </c>
      <c r="P1267" t="s">
        <v>8279</v>
      </c>
      <c r="Q1267" t="s">
        <v>8280</v>
      </c>
      <c r="R1267" t="str">
        <f t="shared" si="59"/>
        <v>October</v>
      </c>
    </row>
    <row r="1268" spans="1:18" ht="30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s="11">
        <f t="shared" si="57"/>
        <v>41620.87667824074</v>
      </c>
      <c r="L1268" t="b">
        <v>1</v>
      </c>
      <c r="M1268">
        <v>50</v>
      </c>
      <c r="N1268" t="b">
        <v>1</v>
      </c>
      <c r="O1268" s="13">
        <f t="shared" si="58"/>
        <v>1.0047368421052632</v>
      </c>
      <c r="P1268" t="s">
        <v>8279</v>
      </c>
      <c r="Q1268" t="s">
        <v>8280</v>
      </c>
      <c r="R1268" t="str">
        <f t="shared" si="59"/>
        <v>December</v>
      </c>
    </row>
    <row r="1269" spans="1:18" ht="45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s="11">
        <f t="shared" si="57"/>
        <v>41449.585162037038</v>
      </c>
      <c r="L1269" t="b">
        <v>1</v>
      </c>
      <c r="M1269">
        <v>159</v>
      </c>
      <c r="N1269" t="b">
        <v>1</v>
      </c>
      <c r="O1269" s="13">
        <f t="shared" si="58"/>
        <v>1.018</v>
      </c>
      <c r="P1269" t="s">
        <v>8279</v>
      </c>
      <c r="Q1269" t="s">
        <v>8280</v>
      </c>
      <c r="R1269" t="str">
        <f t="shared" si="59"/>
        <v>June</v>
      </c>
    </row>
    <row r="1270" spans="1:18" ht="30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s="11">
        <f t="shared" si="57"/>
        <v>41507.845451388886</v>
      </c>
      <c r="L1270" t="b">
        <v>1</v>
      </c>
      <c r="M1270">
        <v>182</v>
      </c>
      <c r="N1270" t="b">
        <v>1</v>
      </c>
      <c r="O1270" s="13">
        <f t="shared" si="58"/>
        <v>1.1666666666666667</v>
      </c>
      <c r="P1270" t="s">
        <v>8279</v>
      </c>
      <c r="Q1270" t="s">
        <v>8280</v>
      </c>
      <c r="R1270" t="str">
        <f t="shared" si="59"/>
        <v>August</v>
      </c>
    </row>
    <row r="1271" spans="1:18" ht="45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s="11">
        <f t="shared" si="57"/>
        <v>42445.823055555556</v>
      </c>
      <c r="L1271" t="b">
        <v>1</v>
      </c>
      <c r="M1271">
        <v>206</v>
      </c>
      <c r="N1271" t="b">
        <v>1</v>
      </c>
      <c r="O1271" s="13">
        <f t="shared" si="58"/>
        <v>1.0864893617021276</v>
      </c>
      <c r="P1271" t="s">
        <v>8279</v>
      </c>
      <c r="Q1271" t="s">
        <v>8280</v>
      </c>
      <c r="R1271" t="str">
        <f t="shared" si="59"/>
        <v>March</v>
      </c>
    </row>
    <row r="1272" spans="1:18" ht="30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s="11">
        <f t="shared" si="57"/>
        <v>40933.85696759259</v>
      </c>
      <c r="L1272" t="b">
        <v>1</v>
      </c>
      <c r="M1272">
        <v>169</v>
      </c>
      <c r="N1272" t="b">
        <v>1</v>
      </c>
      <c r="O1272" s="13">
        <f t="shared" si="58"/>
        <v>1.1472</v>
      </c>
      <c r="P1272" t="s">
        <v>8279</v>
      </c>
      <c r="Q1272" t="s">
        <v>8280</v>
      </c>
      <c r="R1272" t="str">
        <f t="shared" si="59"/>
        <v>January</v>
      </c>
    </row>
    <row r="1273" spans="1:18" ht="45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s="11">
        <f t="shared" si="57"/>
        <v>41561.683553240742</v>
      </c>
      <c r="L1273" t="b">
        <v>1</v>
      </c>
      <c r="M1273">
        <v>31</v>
      </c>
      <c r="N1273" t="b">
        <v>1</v>
      </c>
      <c r="O1273" s="13">
        <f t="shared" si="58"/>
        <v>1.018</v>
      </c>
      <c r="P1273" t="s">
        <v>8279</v>
      </c>
      <c r="Q1273" t="s">
        <v>8280</v>
      </c>
      <c r="R1273" t="str">
        <f t="shared" si="59"/>
        <v>October</v>
      </c>
    </row>
    <row r="1274" spans="1:18" ht="45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s="11">
        <f t="shared" si="57"/>
        <v>40274.745127314818</v>
      </c>
      <c r="L1274" t="b">
        <v>1</v>
      </c>
      <c r="M1274">
        <v>28</v>
      </c>
      <c r="N1274" t="b">
        <v>1</v>
      </c>
      <c r="O1274" s="13">
        <f t="shared" si="58"/>
        <v>1.06</v>
      </c>
      <c r="P1274" t="s">
        <v>8279</v>
      </c>
      <c r="Q1274" t="s">
        <v>8280</v>
      </c>
      <c r="R1274" t="str">
        <f t="shared" si="59"/>
        <v>April</v>
      </c>
    </row>
    <row r="1275" spans="1:18" ht="30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s="11">
        <f t="shared" si="57"/>
        <v>41852.730219907404</v>
      </c>
      <c r="L1275" t="b">
        <v>1</v>
      </c>
      <c r="M1275">
        <v>54</v>
      </c>
      <c r="N1275" t="b">
        <v>1</v>
      </c>
      <c r="O1275" s="13">
        <f t="shared" si="58"/>
        <v>1.0349999999999999</v>
      </c>
      <c r="P1275" t="s">
        <v>8279</v>
      </c>
      <c r="Q1275" t="s">
        <v>8280</v>
      </c>
      <c r="R1275" t="str">
        <f t="shared" si="59"/>
        <v>August</v>
      </c>
    </row>
    <row r="1276" spans="1:18" ht="45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s="11">
        <f t="shared" si="57"/>
        <v>41116.690104166664</v>
      </c>
      <c r="L1276" t="b">
        <v>1</v>
      </c>
      <c r="M1276">
        <v>467</v>
      </c>
      <c r="N1276" t="b">
        <v>1</v>
      </c>
      <c r="O1276" s="13">
        <f t="shared" si="58"/>
        <v>1.5497535999999998</v>
      </c>
      <c r="P1276" t="s">
        <v>8279</v>
      </c>
      <c r="Q1276" t="s">
        <v>8280</v>
      </c>
      <c r="R1276" t="str">
        <f t="shared" si="59"/>
        <v>July</v>
      </c>
    </row>
    <row r="1277" spans="1:18" ht="45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s="11">
        <f t="shared" si="57"/>
        <v>41458.867905092593</v>
      </c>
      <c r="L1277" t="b">
        <v>1</v>
      </c>
      <c r="M1277">
        <v>389</v>
      </c>
      <c r="N1277" t="b">
        <v>1</v>
      </c>
      <c r="O1277" s="13">
        <f t="shared" si="58"/>
        <v>1.6214066666666667</v>
      </c>
      <c r="P1277" t="s">
        <v>8279</v>
      </c>
      <c r="Q1277" t="s">
        <v>8280</v>
      </c>
      <c r="R1277" t="str">
        <f t="shared" si="59"/>
        <v>July</v>
      </c>
    </row>
    <row r="1278" spans="1:18" ht="30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s="11">
        <f t="shared" si="57"/>
        <v>40007.704247685186</v>
      </c>
      <c r="L1278" t="b">
        <v>1</v>
      </c>
      <c r="M1278">
        <v>68</v>
      </c>
      <c r="N1278" t="b">
        <v>1</v>
      </c>
      <c r="O1278" s="13">
        <f t="shared" si="58"/>
        <v>1.0442100000000001</v>
      </c>
      <c r="P1278" t="s">
        <v>8279</v>
      </c>
      <c r="Q1278" t="s">
        <v>8280</v>
      </c>
      <c r="R1278" t="str">
        <f t="shared" si="59"/>
        <v>July</v>
      </c>
    </row>
    <row r="1279" spans="1:18" ht="45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s="11">
        <f t="shared" si="57"/>
        <v>41121.561886574076</v>
      </c>
      <c r="L1279" t="b">
        <v>1</v>
      </c>
      <c r="M1279">
        <v>413</v>
      </c>
      <c r="N1279" t="b">
        <v>1</v>
      </c>
      <c r="O1279" s="13">
        <f t="shared" si="58"/>
        <v>1.0612433333333333</v>
      </c>
      <c r="P1279" t="s">
        <v>8279</v>
      </c>
      <c r="Q1279" t="s">
        <v>8280</v>
      </c>
      <c r="R1279" t="str">
        <f t="shared" si="59"/>
        <v>July</v>
      </c>
    </row>
    <row r="1280" spans="1:18" ht="45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s="11">
        <f t="shared" si="57"/>
        <v>41786.555162037039</v>
      </c>
      <c r="L1280" t="b">
        <v>1</v>
      </c>
      <c r="M1280">
        <v>190</v>
      </c>
      <c r="N1280" t="b">
        <v>1</v>
      </c>
      <c r="O1280" s="13">
        <f t="shared" si="58"/>
        <v>1.5493846153846154</v>
      </c>
      <c r="P1280" t="s">
        <v>8279</v>
      </c>
      <c r="Q1280" t="s">
        <v>8280</v>
      </c>
      <c r="R1280" t="str">
        <f t="shared" si="59"/>
        <v>May</v>
      </c>
    </row>
    <row r="1281" spans="1:18" ht="45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s="11">
        <f t="shared" si="57"/>
        <v>41682.099189814813</v>
      </c>
      <c r="L1281" t="b">
        <v>1</v>
      </c>
      <c r="M1281">
        <v>189</v>
      </c>
      <c r="N1281" t="b">
        <v>1</v>
      </c>
      <c r="O1281" s="13">
        <f t="shared" si="58"/>
        <v>1.1077157238734421</v>
      </c>
      <c r="P1281" t="s">
        <v>8279</v>
      </c>
      <c r="Q1281" t="s">
        <v>8280</v>
      </c>
      <c r="R1281" t="str">
        <f t="shared" si="59"/>
        <v>February</v>
      </c>
    </row>
    <row r="1282" spans="1:18" ht="45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s="11">
        <f t="shared" si="57"/>
        <v>40513.757569444446</v>
      </c>
      <c r="L1282" t="b">
        <v>1</v>
      </c>
      <c r="M1282">
        <v>130</v>
      </c>
      <c r="N1282" t="b">
        <v>1</v>
      </c>
      <c r="O1282" s="13">
        <f t="shared" si="58"/>
        <v>1.1091186666666666</v>
      </c>
      <c r="P1282" t="s">
        <v>8279</v>
      </c>
      <c r="Q1282" t="s">
        <v>8280</v>
      </c>
      <c r="R1282" t="str">
        <f t="shared" si="59"/>
        <v>December</v>
      </c>
    </row>
    <row r="1283" spans="1:18" ht="45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s="11">
        <f t="shared" ref="K1283:K1346" si="60">(J1283/86400)+DATE(1970,1,1)</f>
        <v>41463.743472222224</v>
      </c>
      <c r="L1283" t="b">
        <v>1</v>
      </c>
      <c r="M1283">
        <v>74</v>
      </c>
      <c r="N1283" t="b">
        <v>1</v>
      </c>
      <c r="O1283" s="13">
        <f t="shared" ref="O1283:O1346" si="61">E1283/D1283</f>
        <v>1.1071428571428572</v>
      </c>
      <c r="P1283" t="s">
        <v>8279</v>
      </c>
      <c r="Q1283" t="s">
        <v>8280</v>
      </c>
      <c r="R1283" t="str">
        <f t="shared" ref="R1283:R1346" si="62">TEXT(K1283,"mmmm")</f>
        <v>July</v>
      </c>
    </row>
    <row r="1284" spans="1:18" ht="45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s="11">
        <f t="shared" si="60"/>
        <v>41586.475173611107</v>
      </c>
      <c r="L1284" t="b">
        <v>1</v>
      </c>
      <c r="M1284">
        <v>274</v>
      </c>
      <c r="N1284" t="b">
        <v>1</v>
      </c>
      <c r="O1284" s="13">
        <f t="shared" si="61"/>
        <v>1.2361333333333333</v>
      </c>
      <c r="P1284" t="s">
        <v>8279</v>
      </c>
      <c r="Q1284" t="s">
        <v>8280</v>
      </c>
      <c r="R1284" t="str">
        <f t="shared" si="62"/>
        <v>November</v>
      </c>
    </row>
    <row r="1285" spans="1:18" ht="45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s="11">
        <f t="shared" si="60"/>
        <v>41320.717465277776</v>
      </c>
      <c r="L1285" t="b">
        <v>1</v>
      </c>
      <c r="M1285">
        <v>22</v>
      </c>
      <c r="N1285" t="b">
        <v>1</v>
      </c>
      <c r="O1285" s="13">
        <f t="shared" si="61"/>
        <v>2.1105</v>
      </c>
      <c r="P1285" t="s">
        <v>8279</v>
      </c>
      <c r="Q1285" t="s">
        <v>8280</v>
      </c>
      <c r="R1285" t="str">
        <f t="shared" si="62"/>
        <v>February</v>
      </c>
    </row>
    <row r="1286" spans="1:18" ht="45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s="11">
        <f t="shared" si="60"/>
        <v>42712.23474537037</v>
      </c>
      <c r="L1286" t="b">
        <v>0</v>
      </c>
      <c r="M1286">
        <v>31</v>
      </c>
      <c r="N1286" t="b">
        <v>1</v>
      </c>
      <c r="O1286" s="13">
        <f t="shared" si="61"/>
        <v>1.01</v>
      </c>
      <c r="P1286" t="s">
        <v>8271</v>
      </c>
      <c r="Q1286" t="s">
        <v>8272</v>
      </c>
      <c r="R1286" t="str">
        <f t="shared" si="62"/>
        <v>December</v>
      </c>
    </row>
    <row r="1287" spans="1:18" ht="45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s="11">
        <f t="shared" si="60"/>
        <v>42160.583043981482</v>
      </c>
      <c r="L1287" t="b">
        <v>0</v>
      </c>
      <c r="M1287">
        <v>63</v>
      </c>
      <c r="N1287" t="b">
        <v>1</v>
      </c>
      <c r="O1287" s="13">
        <f t="shared" si="61"/>
        <v>1.0165</v>
      </c>
      <c r="P1287" t="s">
        <v>8271</v>
      </c>
      <c r="Q1287" t="s">
        <v>8272</v>
      </c>
      <c r="R1287" t="str">
        <f t="shared" si="62"/>
        <v>June</v>
      </c>
    </row>
    <row r="1288" spans="1:18" ht="45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s="11">
        <f t="shared" si="60"/>
        <v>42039.384571759263</v>
      </c>
      <c r="L1288" t="b">
        <v>0</v>
      </c>
      <c r="M1288">
        <v>20</v>
      </c>
      <c r="N1288" t="b">
        <v>1</v>
      </c>
      <c r="O1288" s="13">
        <f t="shared" si="61"/>
        <v>1.0833333333333333</v>
      </c>
      <c r="P1288" t="s">
        <v>8271</v>
      </c>
      <c r="Q1288" t="s">
        <v>8272</v>
      </c>
      <c r="R1288" t="str">
        <f t="shared" si="62"/>
        <v>February</v>
      </c>
    </row>
    <row r="1289" spans="1:18" ht="60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s="11">
        <f t="shared" si="60"/>
        <v>42107.621018518519</v>
      </c>
      <c r="L1289" t="b">
        <v>0</v>
      </c>
      <c r="M1289">
        <v>25</v>
      </c>
      <c r="N1289" t="b">
        <v>1</v>
      </c>
      <c r="O1289" s="13">
        <f t="shared" si="61"/>
        <v>2.42</v>
      </c>
      <c r="P1289" t="s">
        <v>8271</v>
      </c>
      <c r="Q1289" t="s">
        <v>8272</v>
      </c>
      <c r="R1289" t="str">
        <f t="shared" si="62"/>
        <v>April</v>
      </c>
    </row>
    <row r="1290" spans="1:18" ht="45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s="11">
        <f t="shared" si="60"/>
        <v>42561.154664351852</v>
      </c>
      <c r="L1290" t="b">
        <v>0</v>
      </c>
      <c r="M1290">
        <v>61</v>
      </c>
      <c r="N1290" t="b">
        <v>1</v>
      </c>
      <c r="O1290" s="13">
        <f t="shared" si="61"/>
        <v>1.0044999999999999</v>
      </c>
      <c r="P1290" t="s">
        <v>8271</v>
      </c>
      <c r="Q1290" t="s">
        <v>8272</v>
      </c>
      <c r="R1290" t="str">
        <f t="shared" si="62"/>
        <v>July</v>
      </c>
    </row>
    <row r="1291" spans="1:18" ht="45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s="11">
        <f t="shared" si="60"/>
        <v>42709.134780092594</v>
      </c>
      <c r="L1291" t="b">
        <v>0</v>
      </c>
      <c r="M1291">
        <v>52</v>
      </c>
      <c r="N1291" t="b">
        <v>1</v>
      </c>
      <c r="O1291" s="13">
        <f t="shared" si="61"/>
        <v>1.2506666666666666</v>
      </c>
      <c r="P1291" t="s">
        <v>8271</v>
      </c>
      <c r="Q1291" t="s">
        <v>8272</v>
      </c>
      <c r="R1291" t="str">
        <f t="shared" si="62"/>
        <v>December</v>
      </c>
    </row>
    <row r="1292" spans="1:18" ht="30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s="11">
        <f t="shared" si="60"/>
        <v>42086.614942129629</v>
      </c>
      <c r="L1292" t="b">
        <v>0</v>
      </c>
      <c r="M1292">
        <v>86</v>
      </c>
      <c r="N1292" t="b">
        <v>1</v>
      </c>
      <c r="O1292" s="13">
        <f t="shared" si="61"/>
        <v>1.0857142857142856</v>
      </c>
      <c r="P1292" t="s">
        <v>8271</v>
      </c>
      <c r="Q1292" t="s">
        <v>8272</v>
      </c>
      <c r="R1292" t="str">
        <f t="shared" si="62"/>
        <v>March</v>
      </c>
    </row>
    <row r="1293" spans="1:18" ht="45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s="11">
        <f t="shared" si="60"/>
        <v>42064.652673611112</v>
      </c>
      <c r="L1293" t="b">
        <v>0</v>
      </c>
      <c r="M1293">
        <v>42</v>
      </c>
      <c r="N1293" t="b">
        <v>1</v>
      </c>
      <c r="O1293" s="13">
        <f t="shared" si="61"/>
        <v>1.4570000000000001</v>
      </c>
      <c r="P1293" t="s">
        <v>8271</v>
      </c>
      <c r="Q1293" t="s">
        <v>8272</v>
      </c>
      <c r="R1293" t="str">
        <f t="shared" si="62"/>
        <v>March</v>
      </c>
    </row>
    <row r="1294" spans="1:18" ht="45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s="11">
        <f t="shared" si="60"/>
        <v>42256.764212962968</v>
      </c>
      <c r="L1294" t="b">
        <v>0</v>
      </c>
      <c r="M1294">
        <v>52</v>
      </c>
      <c r="N1294" t="b">
        <v>1</v>
      </c>
      <c r="O1294" s="13">
        <f t="shared" si="61"/>
        <v>1.1000000000000001</v>
      </c>
      <c r="P1294" t="s">
        <v>8271</v>
      </c>
      <c r="Q1294" t="s">
        <v>8272</v>
      </c>
      <c r="R1294" t="str">
        <f t="shared" si="62"/>
        <v>September</v>
      </c>
    </row>
    <row r="1295" spans="1:18" ht="45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s="11">
        <f t="shared" si="60"/>
        <v>42292.701053240744</v>
      </c>
      <c r="L1295" t="b">
        <v>0</v>
      </c>
      <c r="M1295">
        <v>120</v>
      </c>
      <c r="N1295" t="b">
        <v>1</v>
      </c>
      <c r="O1295" s="13">
        <f t="shared" si="61"/>
        <v>1.0223333333333333</v>
      </c>
      <c r="P1295" t="s">
        <v>8271</v>
      </c>
      <c r="Q1295" t="s">
        <v>8272</v>
      </c>
      <c r="R1295" t="str">
        <f t="shared" si="62"/>
        <v>October</v>
      </c>
    </row>
    <row r="1296" spans="1:18" ht="45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s="11">
        <f t="shared" si="60"/>
        <v>42278.453668981485</v>
      </c>
      <c r="L1296" t="b">
        <v>0</v>
      </c>
      <c r="M1296">
        <v>22</v>
      </c>
      <c r="N1296" t="b">
        <v>1</v>
      </c>
      <c r="O1296" s="13">
        <f t="shared" si="61"/>
        <v>1.22</v>
      </c>
      <c r="P1296" t="s">
        <v>8271</v>
      </c>
      <c r="Q1296" t="s">
        <v>8272</v>
      </c>
      <c r="R1296" t="str">
        <f t="shared" si="62"/>
        <v>October</v>
      </c>
    </row>
    <row r="1297" spans="1:18" ht="45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s="11">
        <f t="shared" si="60"/>
        <v>42184.572881944448</v>
      </c>
      <c r="L1297" t="b">
        <v>0</v>
      </c>
      <c r="M1297">
        <v>64</v>
      </c>
      <c r="N1297" t="b">
        <v>1</v>
      </c>
      <c r="O1297" s="13">
        <f t="shared" si="61"/>
        <v>1.0196000000000001</v>
      </c>
      <c r="P1297" t="s">
        <v>8271</v>
      </c>
      <c r="Q1297" t="s">
        <v>8272</v>
      </c>
      <c r="R1297" t="str">
        <f t="shared" si="62"/>
        <v>June</v>
      </c>
    </row>
    <row r="1298" spans="1:18" ht="45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s="11">
        <f t="shared" si="60"/>
        <v>42423.050613425927</v>
      </c>
      <c r="L1298" t="b">
        <v>0</v>
      </c>
      <c r="M1298">
        <v>23</v>
      </c>
      <c r="N1298" t="b">
        <v>1</v>
      </c>
      <c r="O1298" s="13">
        <f t="shared" si="61"/>
        <v>1.411764705882353</v>
      </c>
      <c r="P1298" t="s">
        <v>8271</v>
      </c>
      <c r="Q1298" t="s">
        <v>8272</v>
      </c>
      <c r="R1298" t="str">
        <f t="shared" si="62"/>
        <v>February</v>
      </c>
    </row>
    <row r="1299" spans="1:18" ht="45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s="11">
        <f t="shared" si="60"/>
        <v>42461.747199074074</v>
      </c>
      <c r="L1299" t="b">
        <v>0</v>
      </c>
      <c r="M1299">
        <v>238</v>
      </c>
      <c r="N1299" t="b">
        <v>1</v>
      </c>
      <c r="O1299" s="13">
        <f t="shared" si="61"/>
        <v>1.0952500000000001</v>
      </c>
      <c r="P1299" t="s">
        <v>8271</v>
      </c>
      <c r="Q1299" t="s">
        <v>8272</v>
      </c>
      <c r="R1299" t="str">
        <f t="shared" si="62"/>
        <v>April</v>
      </c>
    </row>
    <row r="1300" spans="1:18" ht="45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s="11">
        <f t="shared" si="60"/>
        <v>42458.680925925924</v>
      </c>
      <c r="L1300" t="b">
        <v>0</v>
      </c>
      <c r="M1300">
        <v>33</v>
      </c>
      <c r="N1300" t="b">
        <v>1</v>
      </c>
      <c r="O1300" s="13">
        <f t="shared" si="61"/>
        <v>1.0465</v>
      </c>
      <c r="P1300" t="s">
        <v>8271</v>
      </c>
      <c r="Q1300" t="s">
        <v>8272</v>
      </c>
      <c r="R1300" t="str">
        <f t="shared" si="62"/>
        <v>March</v>
      </c>
    </row>
    <row r="1301" spans="1:18" ht="45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s="11">
        <f t="shared" si="60"/>
        <v>42169.814340277779</v>
      </c>
      <c r="L1301" t="b">
        <v>0</v>
      </c>
      <c r="M1301">
        <v>32</v>
      </c>
      <c r="N1301" t="b">
        <v>1</v>
      </c>
      <c r="O1301" s="13">
        <f t="shared" si="61"/>
        <v>1.24</v>
      </c>
      <c r="P1301" t="s">
        <v>8271</v>
      </c>
      <c r="Q1301" t="s">
        <v>8272</v>
      </c>
      <c r="R1301" t="str">
        <f t="shared" si="62"/>
        <v>June</v>
      </c>
    </row>
    <row r="1302" spans="1:18" ht="45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s="11">
        <f t="shared" si="60"/>
        <v>42483.675208333334</v>
      </c>
      <c r="L1302" t="b">
        <v>0</v>
      </c>
      <c r="M1302">
        <v>24</v>
      </c>
      <c r="N1302" t="b">
        <v>1</v>
      </c>
      <c r="O1302" s="13">
        <f t="shared" si="61"/>
        <v>1.35</v>
      </c>
      <c r="P1302" t="s">
        <v>8271</v>
      </c>
      <c r="Q1302" t="s">
        <v>8272</v>
      </c>
      <c r="R1302" t="str">
        <f t="shared" si="62"/>
        <v>April</v>
      </c>
    </row>
    <row r="1303" spans="1:18" ht="45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s="11">
        <f t="shared" si="60"/>
        <v>42195.749745370369</v>
      </c>
      <c r="L1303" t="b">
        <v>0</v>
      </c>
      <c r="M1303">
        <v>29</v>
      </c>
      <c r="N1303" t="b">
        <v>1</v>
      </c>
      <c r="O1303" s="13">
        <f t="shared" si="61"/>
        <v>1.0275000000000001</v>
      </c>
      <c r="P1303" t="s">
        <v>8271</v>
      </c>
      <c r="Q1303" t="s">
        <v>8272</v>
      </c>
      <c r="R1303" t="str">
        <f t="shared" si="62"/>
        <v>July</v>
      </c>
    </row>
    <row r="1304" spans="1:18" ht="45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s="11">
        <f t="shared" si="60"/>
        <v>42675.057997685188</v>
      </c>
      <c r="L1304" t="b">
        <v>0</v>
      </c>
      <c r="M1304">
        <v>50</v>
      </c>
      <c r="N1304" t="b">
        <v>1</v>
      </c>
      <c r="O1304" s="13">
        <f t="shared" si="61"/>
        <v>1</v>
      </c>
      <c r="P1304" t="s">
        <v>8271</v>
      </c>
      <c r="Q1304" t="s">
        <v>8272</v>
      </c>
      <c r="R1304" t="str">
        <f t="shared" si="62"/>
        <v>November</v>
      </c>
    </row>
    <row r="1305" spans="1:18" ht="30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s="11">
        <f t="shared" si="60"/>
        <v>42566.441203703704</v>
      </c>
      <c r="L1305" t="b">
        <v>0</v>
      </c>
      <c r="M1305">
        <v>108</v>
      </c>
      <c r="N1305" t="b">
        <v>1</v>
      </c>
      <c r="O1305" s="13">
        <f t="shared" si="61"/>
        <v>1.3026085714285716</v>
      </c>
      <c r="P1305" t="s">
        <v>8271</v>
      </c>
      <c r="Q1305" t="s">
        <v>8272</v>
      </c>
      <c r="R1305" t="str">
        <f t="shared" si="62"/>
        <v>July</v>
      </c>
    </row>
    <row r="1306" spans="1:18" ht="45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s="11">
        <f t="shared" si="60"/>
        <v>42747.194502314815</v>
      </c>
      <c r="L1306" t="b">
        <v>0</v>
      </c>
      <c r="M1306">
        <v>104</v>
      </c>
      <c r="N1306" t="b">
        <v>0</v>
      </c>
      <c r="O1306" s="13">
        <f t="shared" si="61"/>
        <v>0.39627499999999999</v>
      </c>
      <c r="P1306" t="s">
        <v>8273</v>
      </c>
      <c r="Q1306" t="s">
        <v>8275</v>
      </c>
      <c r="R1306" t="str">
        <f t="shared" si="62"/>
        <v>January</v>
      </c>
    </row>
    <row r="1307" spans="1:18" ht="45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s="11">
        <f t="shared" si="60"/>
        <v>42543.665601851855</v>
      </c>
      <c r="L1307" t="b">
        <v>0</v>
      </c>
      <c r="M1307">
        <v>86</v>
      </c>
      <c r="N1307" t="b">
        <v>0</v>
      </c>
      <c r="O1307" s="13">
        <f t="shared" si="61"/>
        <v>0.25976666666666665</v>
      </c>
      <c r="P1307" t="s">
        <v>8273</v>
      </c>
      <c r="Q1307" t="s">
        <v>8275</v>
      </c>
      <c r="R1307" t="str">
        <f t="shared" si="62"/>
        <v>June</v>
      </c>
    </row>
    <row r="1308" spans="1:18" ht="60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s="11">
        <f t="shared" si="60"/>
        <v>41947.457569444443</v>
      </c>
      <c r="L1308" t="b">
        <v>0</v>
      </c>
      <c r="M1308">
        <v>356</v>
      </c>
      <c r="N1308" t="b">
        <v>0</v>
      </c>
      <c r="O1308" s="13">
        <f t="shared" si="61"/>
        <v>0.65246363636363636</v>
      </c>
      <c r="P1308" t="s">
        <v>8273</v>
      </c>
      <c r="Q1308" t="s">
        <v>8275</v>
      </c>
      <c r="R1308" t="str">
        <f t="shared" si="62"/>
        <v>November</v>
      </c>
    </row>
    <row r="1309" spans="1:18" ht="30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s="11">
        <f t="shared" si="60"/>
        <v>42387.503229166672</v>
      </c>
      <c r="L1309" t="b">
        <v>0</v>
      </c>
      <c r="M1309">
        <v>45</v>
      </c>
      <c r="N1309" t="b">
        <v>0</v>
      </c>
      <c r="O1309" s="13">
        <f t="shared" si="61"/>
        <v>0.11514000000000001</v>
      </c>
      <c r="P1309" t="s">
        <v>8273</v>
      </c>
      <c r="Q1309" t="s">
        <v>8275</v>
      </c>
      <c r="R1309" t="str">
        <f t="shared" si="62"/>
        <v>January</v>
      </c>
    </row>
    <row r="1310" spans="1:18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s="11">
        <f t="shared" si="60"/>
        <v>42611.613564814819</v>
      </c>
      <c r="L1310" t="b">
        <v>0</v>
      </c>
      <c r="M1310">
        <v>38</v>
      </c>
      <c r="N1310" t="b">
        <v>0</v>
      </c>
      <c r="O1310" s="13">
        <f t="shared" si="61"/>
        <v>0.11360000000000001</v>
      </c>
      <c r="P1310" t="s">
        <v>8273</v>
      </c>
      <c r="Q1310" t="s">
        <v>8275</v>
      </c>
      <c r="R1310" t="str">
        <f t="shared" si="62"/>
        <v>August</v>
      </c>
    </row>
    <row r="1311" spans="1:18" ht="30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s="11">
        <f t="shared" si="60"/>
        <v>42257.882731481484</v>
      </c>
      <c r="L1311" t="b">
        <v>0</v>
      </c>
      <c r="M1311">
        <v>35</v>
      </c>
      <c r="N1311" t="b">
        <v>0</v>
      </c>
      <c r="O1311" s="13">
        <f t="shared" si="61"/>
        <v>1.1199130434782609</v>
      </c>
      <c r="P1311" t="s">
        <v>8273</v>
      </c>
      <c r="Q1311" t="s">
        <v>8275</v>
      </c>
      <c r="R1311" t="str">
        <f t="shared" si="62"/>
        <v>September</v>
      </c>
    </row>
    <row r="1312" spans="1:18" ht="30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s="11">
        <f t="shared" si="60"/>
        <v>42556.667245370365</v>
      </c>
      <c r="L1312" t="b">
        <v>0</v>
      </c>
      <c r="M1312">
        <v>24</v>
      </c>
      <c r="N1312" t="b">
        <v>0</v>
      </c>
      <c r="O1312" s="13">
        <f t="shared" si="61"/>
        <v>0.155</v>
      </c>
      <c r="P1312" t="s">
        <v>8273</v>
      </c>
      <c r="Q1312" t="s">
        <v>8275</v>
      </c>
      <c r="R1312" t="str">
        <f t="shared" si="62"/>
        <v>July</v>
      </c>
    </row>
    <row r="1313" spans="1:18" ht="45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s="11">
        <f t="shared" si="60"/>
        <v>42669.802303240736</v>
      </c>
      <c r="L1313" t="b">
        <v>0</v>
      </c>
      <c r="M1313">
        <v>100</v>
      </c>
      <c r="N1313" t="b">
        <v>0</v>
      </c>
      <c r="O1313" s="13">
        <f t="shared" si="61"/>
        <v>0.32028000000000001</v>
      </c>
      <c r="P1313" t="s">
        <v>8273</v>
      </c>
      <c r="Q1313" t="s">
        <v>8275</v>
      </c>
      <c r="R1313" t="str">
        <f t="shared" si="62"/>
        <v>October</v>
      </c>
    </row>
    <row r="1314" spans="1:18" ht="45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s="11">
        <f t="shared" si="60"/>
        <v>42082.702800925923</v>
      </c>
      <c r="L1314" t="b">
        <v>0</v>
      </c>
      <c r="M1314">
        <v>1</v>
      </c>
      <c r="N1314" t="b">
        <v>0</v>
      </c>
      <c r="O1314" s="13">
        <f t="shared" si="61"/>
        <v>6.0869565217391303E-3</v>
      </c>
      <c r="P1314" t="s">
        <v>8273</v>
      </c>
      <c r="Q1314" t="s">
        <v>8275</v>
      </c>
      <c r="R1314" t="str">
        <f t="shared" si="62"/>
        <v>March</v>
      </c>
    </row>
    <row r="1315" spans="1:18" ht="45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s="11">
        <f t="shared" si="60"/>
        <v>42402.709652777776</v>
      </c>
      <c r="L1315" t="b">
        <v>0</v>
      </c>
      <c r="M1315">
        <v>122</v>
      </c>
      <c r="N1315" t="b">
        <v>0</v>
      </c>
      <c r="O1315" s="13">
        <f t="shared" si="61"/>
        <v>0.31114999999999998</v>
      </c>
      <c r="P1315" t="s">
        <v>8273</v>
      </c>
      <c r="Q1315" t="s">
        <v>8275</v>
      </c>
      <c r="R1315" t="str">
        <f t="shared" si="62"/>
        <v>February</v>
      </c>
    </row>
    <row r="1316" spans="1:18" ht="45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s="11">
        <f t="shared" si="60"/>
        <v>42604.669675925921</v>
      </c>
      <c r="L1316" t="b">
        <v>0</v>
      </c>
      <c r="M1316">
        <v>11</v>
      </c>
      <c r="N1316" t="b">
        <v>0</v>
      </c>
      <c r="O1316" s="13">
        <f t="shared" si="61"/>
        <v>1.1266666666666666E-2</v>
      </c>
      <c r="P1316" t="s">
        <v>8273</v>
      </c>
      <c r="Q1316" t="s">
        <v>8275</v>
      </c>
      <c r="R1316" t="str">
        <f t="shared" si="62"/>
        <v>August</v>
      </c>
    </row>
    <row r="1317" spans="1:18" ht="30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s="11">
        <f t="shared" si="60"/>
        <v>42278.498240740737</v>
      </c>
      <c r="L1317" t="b">
        <v>0</v>
      </c>
      <c r="M1317">
        <v>248</v>
      </c>
      <c r="N1317" t="b">
        <v>0</v>
      </c>
      <c r="O1317" s="13">
        <f t="shared" si="61"/>
        <v>0.40404000000000001</v>
      </c>
      <c r="P1317" t="s">
        <v>8273</v>
      </c>
      <c r="Q1317" t="s">
        <v>8275</v>
      </c>
      <c r="R1317" t="str">
        <f t="shared" si="62"/>
        <v>October</v>
      </c>
    </row>
    <row r="1318" spans="1:18" ht="45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s="11">
        <f t="shared" si="60"/>
        <v>42393.961909722224</v>
      </c>
      <c r="L1318" t="b">
        <v>0</v>
      </c>
      <c r="M1318">
        <v>1</v>
      </c>
      <c r="N1318" t="b">
        <v>0</v>
      </c>
      <c r="O1318" s="13">
        <f t="shared" si="61"/>
        <v>1.3333333333333333E-5</v>
      </c>
      <c r="P1318" t="s">
        <v>8273</v>
      </c>
      <c r="Q1318" t="s">
        <v>8275</v>
      </c>
      <c r="R1318" t="str">
        <f t="shared" si="62"/>
        <v>January</v>
      </c>
    </row>
    <row r="1319" spans="1:18" ht="45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s="11">
        <f t="shared" si="60"/>
        <v>42520.235486111109</v>
      </c>
      <c r="L1319" t="b">
        <v>0</v>
      </c>
      <c r="M1319">
        <v>19</v>
      </c>
      <c r="N1319" t="b">
        <v>0</v>
      </c>
      <c r="O1319" s="13">
        <f t="shared" si="61"/>
        <v>5.7334999999999997E-2</v>
      </c>
      <c r="P1319" t="s">
        <v>8273</v>
      </c>
      <c r="Q1319" t="s">
        <v>8275</v>
      </c>
      <c r="R1319" t="str">
        <f t="shared" si="62"/>
        <v>May</v>
      </c>
    </row>
    <row r="1320" spans="1:18" ht="45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s="11">
        <f t="shared" si="60"/>
        <v>41985.043657407412</v>
      </c>
      <c r="L1320" t="b">
        <v>0</v>
      </c>
      <c r="M1320">
        <v>135</v>
      </c>
      <c r="N1320" t="b">
        <v>0</v>
      </c>
      <c r="O1320" s="13">
        <f t="shared" si="61"/>
        <v>0.15325</v>
      </c>
      <c r="P1320" t="s">
        <v>8273</v>
      </c>
      <c r="Q1320" t="s">
        <v>8275</v>
      </c>
      <c r="R1320" t="str">
        <f t="shared" si="62"/>
        <v>December</v>
      </c>
    </row>
    <row r="1321" spans="1:18" ht="45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s="11">
        <f t="shared" si="60"/>
        <v>41816.812094907407</v>
      </c>
      <c r="L1321" t="b">
        <v>0</v>
      </c>
      <c r="M1321">
        <v>9</v>
      </c>
      <c r="N1321" t="b">
        <v>0</v>
      </c>
      <c r="O1321" s="13">
        <f t="shared" si="61"/>
        <v>0.15103448275862069</v>
      </c>
      <c r="P1321" t="s">
        <v>8273</v>
      </c>
      <c r="Q1321" t="s">
        <v>8275</v>
      </c>
      <c r="R1321" t="str">
        <f t="shared" si="62"/>
        <v>June</v>
      </c>
    </row>
    <row r="1322" spans="1:18" ht="45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s="11">
        <f t="shared" si="60"/>
        <v>42705.690347222218</v>
      </c>
      <c r="L1322" t="b">
        <v>0</v>
      </c>
      <c r="M1322">
        <v>3</v>
      </c>
      <c r="N1322" t="b">
        <v>0</v>
      </c>
      <c r="O1322" s="13">
        <f t="shared" si="61"/>
        <v>5.0299999999999997E-3</v>
      </c>
      <c r="P1322" t="s">
        <v>8273</v>
      </c>
      <c r="Q1322" t="s">
        <v>8275</v>
      </c>
      <c r="R1322" t="str">
        <f t="shared" si="62"/>
        <v>December</v>
      </c>
    </row>
    <row r="1323" spans="1:18" ht="45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s="11">
        <f t="shared" si="60"/>
        <v>42697.74927083333</v>
      </c>
      <c r="L1323" t="b">
        <v>0</v>
      </c>
      <c r="M1323">
        <v>7</v>
      </c>
      <c r="N1323" t="b">
        <v>0</v>
      </c>
      <c r="O1323" s="13">
        <f t="shared" si="61"/>
        <v>1.3028138528138528E-2</v>
      </c>
      <c r="P1323" t="s">
        <v>8273</v>
      </c>
      <c r="Q1323" t="s">
        <v>8275</v>
      </c>
      <c r="R1323" t="str">
        <f t="shared" si="62"/>
        <v>November</v>
      </c>
    </row>
    <row r="1324" spans="1:18" ht="45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s="11">
        <f t="shared" si="60"/>
        <v>42115.656539351854</v>
      </c>
      <c r="L1324" t="b">
        <v>0</v>
      </c>
      <c r="M1324">
        <v>4</v>
      </c>
      <c r="N1324" t="b">
        <v>0</v>
      </c>
      <c r="O1324" s="13">
        <f t="shared" si="61"/>
        <v>3.0285714285714286E-3</v>
      </c>
      <c r="P1324" t="s">
        <v>8273</v>
      </c>
      <c r="Q1324" t="s">
        <v>8275</v>
      </c>
      <c r="R1324" t="str">
        <f t="shared" si="62"/>
        <v>April</v>
      </c>
    </row>
    <row r="1325" spans="1:18" ht="45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s="11">
        <f t="shared" si="60"/>
        <v>42451.698449074072</v>
      </c>
      <c r="L1325" t="b">
        <v>0</v>
      </c>
      <c r="M1325">
        <v>44</v>
      </c>
      <c r="N1325" t="b">
        <v>0</v>
      </c>
      <c r="O1325" s="13">
        <f t="shared" si="61"/>
        <v>8.8800000000000004E-2</v>
      </c>
      <c r="P1325" t="s">
        <v>8273</v>
      </c>
      <c r="Q1325" t="s">
        <v>8275</v>
      </c>
      <c r="R1325" t="str">
        <f t="shared" si="62"/>
        <v>March</v>
      </c>
    </row>
    <row r="1326" spans="1:18" ht="45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s="11">
        <f t="shared" si="60"/>
        <v>42626.633703703701</v>
      </c>
      <c r="L1326" t="b">
        <v>0</v>
      </c>
      <c r="M1326">
        <v>90</v>
      </c>
      <c r="N1326" t="b">
        <v>0</v>
      </c>
      <c r="O1326" s="13">
        <f t="shared" si="61"/>
        <v>9.8400000000000001E-2</v>
      </c>
      <c r="P1326" t="s">
        <v>8273</v>
      </c>
      <c r="Q1326" t="s">
        <v>8275</v>
      </c>
      <c r="R1326" t="str">
        <f t="shared" si="62"/>
        <v>September</v>
      </c>
    </row>
    <row r="1327" spans="1:18" ht="45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s="11">
        <f t="shared" si="60"/>
        <v>42704.086053240739</v>
      </c>
      <c r="L1327" t="b">
        <v>0</v>
      </c>
      <c r="M1327">
        <v>8</v>
      </c>
      <c r="N1327" t="b">
        <v>0</v>
      </c>
      <c r="O1327" s="13">
        <f t="shared" si="61"/>
        <v>2.4299999999999999E-2</v>
      </c>
      <c r="P1327" t="s">
        <v>8273</v>
      </c>
      <c r="Q1327" t="s">
        <v>8275</v>
      </c>
      <c r="R1327" t="str">
        <f t="shared" si="62"/>
        <v>November</v>
      </c>
    </row>
    <row r="1328" spans="1:18" ht="45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s="11">
        <f t="shared" si="60"/>
        <v>41974.791990740741</v>
      </c>
      <c r="L1328" t="b">
        <v>0</v>
      </c>
      <c r="M1328">
        <v>11</v>
      </c>
      <c r="N1328" t="b">
        <v>0</v>
      </c>
      <c r="O1328" s="13">
        <f t="shared" si="61"/>
        <v>1.1299999999999999E-2</v>
      </c>
      <c r="P1328" t="s">
        <v>8273</v>
      </c>
      <c r="Q1328" t="s">
        <v>8275</v>
      </c>
      <c r="R1328" t="str">
        <f t="shared" si="62"/>
        <v>December</v>
      </c>
    </row>
    <row r="1329" spans="1:18" ht="45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s="11">
        <f t="shared" si="60"/>
        <v>42123.678645833337</v>
      </c>
      <c r="L1329" t="b">
        <v>0</v>
      </c>
      <c r="M1329">
        <v>41</v>
      </c>
      <c r="N1329" t="b">
        <v>0</v>
      </c>
      <c r="O1329" s="13">
        <f t="shared" si="61"/>
        <v>3.5520833333333335E-2</v>
      </c>
      <c r="P1329" t="s">
        <v>8273</v>
      </c>
      <c r="Q1329" t="s">
        <v>8275</v>
      </c>
      <c r="R1329" t="str">
        <f t="shared" si="62"/>
        <v>April</v>
      </c>
    </row>
    <row r="1330" spans="1:18" ht="45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s="11">
        <f t="shared" si="60"/>
        <v>42612.642754629633</v>
      </c>
      <c r="L1330" t="b">
        <v>0</v>
      </c>
      <c r="M1330">
        <v>15</v>
      </c>
      <c r="N1330" t="b">
        <v>0</v>
      </c>
      <c r="O1330" s="13">
        <f t="shared" si="61"/>
        <v>2.3306666666666667E-2</v>
      </c>
      <c r="P1330" t="s">
        <v>8273</v>
      </c>
      <c r="Q1330" t="s">
        <v>8275</v>
      </c>
      <c r="R1330" t="str">
        <f t="shared" si="62"/>
        <v>August</v>
      </c>
    </row>
    <row r="1331" spans="1:18" ht="45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s="11">
        <f t="shared" si="60"/>
        <v>41935.221585648149</v>
      </c>
      <c r="L1331" t="b">
        <v>0</v>
      </c>
      <c r="M1331">
        <v>9</v>
      </c>
      <c r="N1331" t="b">
        <v>0</v>
      </c>
      <c r="O1331" s="13">
        <f t="shared" si="61"/>
        <v>8.1600000000000006E-3</v>
      </c>
      <c r="P1331" t="s">
        <v>8273</v>
      </c>
      <c r="Q1331" t="s">
        <v>8275</v>
      </c>
      <c r="R1331" t="str">
        <f t="shared" si="62"/>
        <v>October</v>
      </c>
    </row>
    <row r="1332" spans="1:18" ht="45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s="11">
        <f t="shared" si="60"/>
        <v>42522.276724537034</v>
      </c>
      <c r="L1332" t="b">
        <v>0</v>
      </c>
      <c r="M1332">
        <v>50</v>
      </c>
      <c r="N1332" t="b">
        <v>0</v>
      </c>
      <c r="O1332" s="13">
        <f t="shared" si="61"/>
        <v>0.22494285714285714</v>
      </c>
      <c r="P1332" t="s">
        <v>8273</v>
      </c>
      <c r="Q1332" t="s">
        <v>8275</v>
      </c>
      <c r="R1332" t="str">
        <f t="shared" si="62"/>
        <v>June</v>
      </c>
    </row>
    <row r="1333" spans="1:18" ht="45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s="11">
        <f t="shared" si="60"/>
        <v>42569.50409722222</v>
      </c>
      <c r="L1333" t="b">
        <v>0</v>
      </c>
      <c r="M1333">
        <v>34</v>
      </c>
      <c r="N1333" t="b">
        <v>0</v>
      </c>
      <c r="O1333" s="13">
        <f t="shared" si="61"/>
        <v>1.3668E-2</v>
      </c>
      <c r="P1333" t="s">
        <v>8273</v>
      </c>
      <c r="Q1333" t="s">
        <v>8275</v>
      </c>
      <c r="R1333" t="str">
        <f t="shared" si="62"/>
        <v>July</v>
      </c>
    </row>
    <row r="1334" spans="1:18" ht="45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s="11">
        <f t="shared" si="60"/>
        <v>42732.060277777782</v>
      </c>
      <c r="L1334" t="b">
        <v>0</v>
      </c>
      <c r="M1334">
        <v>0</v>
      </c>
      <c r="N1334" t="b">
        <v>0</v>
      </c>
      <c r="O1334" s="13">
        <f t="shared" si="61"/>
        <v>0</v>
      </c>
      <c r="P1334" t="s">
        <v>8273</v>
      </c>
      <c r="Q1334" t="s">
        <v>8275</v>
      </c>
      <c r="R1334" t="str">
        <f t="shared" si="62"/>
        <v>December</v>
      </c>
    </row>
    <row r="1335" spans="1:18" ht="45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s="11">
        <f t="shared" si="60"/>
        <v>41806.106770833336</v>
      </c>
      <c r="L1335" t="b">
        <v>0</v>
      </c>
      <c r="M1335">
        <v>0</v>
      </c>
      <c r="N1335" t="b">
        <v>0</v>
      </c>
      <c r="O1335" s="13">
        <f t="shared" si="61"/>
        <v>0</v>
      </c>
      <c r="P1335" t="s">
        <v>8273</v>
      </c>
      <c r="Q1335" t="s">
        <v>8275</v>
      </c>
      <c r="R1335" t="str">
        <f t="shared" si="62"/>
        <v>June</v>
      </c>
    </row>
    <row r="1336" spans="1:18" ht="45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s="11">
        <f t="shared" si="60"/>
        <v>42410.774155092593</v>
      </c>
      <c r="L1336" t="b">
        <v>0</v>
      </c>
      <c r="M1336">
        <v>276</v>
      </c>
      <c r="N1336" t="b">
        <v>0</v>
      </c>
      <c r="O1336" s="13">
        <f t="shared" si="61"/>
        <v>0.10754135338345865</v>
      </c>
      <c r="P1336" t="s">
        <v>8273</v>
      </c>
      <c r="Q1336" t="s">
        <v>8275</v>
      </c>
      <c r="R1336" t="str">
        <f t="shared" si="62"/>
        <v>February</v>
      </c>
    </row>
    <row r="1337" spans="1:18" ht="45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s="11">
        <f t="shared" si="60"/>
        <v>42313.936365740738</v>
      </c>
      <c r="L1337" t="b">
        <v>0</v>
      </c>
      <c r="M1337">
        <v>16</v>
      </c>
      <c r="N1337" t="b">
        <v>0</v>
      </c>
      <c r="O1337" s="13">
        <f t="shared" si="61"/>
        <v>0.1976</v>
      </c>
      <c r="P1337" t="s">
        <v>8273</v>
      </c>
      <c r="Q1337" t="s">
        <v>8275</v>
      </c>
      <c r="R1337" t="str">
        <f t="shared" si="62"/>
        <v>November</v>
      </c>
    </row>
    <row r="1338" spans="1:18" ht="45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s="11">
        <f t="shared" si="60"/>
        <v>41955.863750000004</v>
      </c>
      <c r="L1338" t="b">
        <v>0</v>
      </c>
      <c r="M1338">
        <v>224</v>
      </c>
      <c r="N1338" t="b">
        <v>0</v>
      </c>
      <c r="O1338" s="13">
        <f t="shared" si="61"/>
        <v>0.84946999999999995</v>
      </c>
      <c r="P1338" t="s">
        <v>8273</v>
      </c>
      <c r="Q1338" t="s">
        <v>8275</v>
      </c>
      <c r="R1338" t="str">
        <f t="shared" si="62"/>
        <v>November</v>
      </c>
    </row>
    <row r="1339" spans="1:18" ht="45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s="11">
        <f t="shared" si="60"/>
        <v>42767.577303240745</v>
      </c>
      <c r="L1339" t="b">
        <v>0</v>
      </c>
      <c r="M1339">
        <v>140</v>
      </c>
      <c r="N1339" t="b">
        <v>0</v>
      </c>
      <c r="O1339" s="13">
        <f t="shared" si="61"/>
        <v>0.49381999999999998</v>
      </c>
      <c r="P1339" t="s">
        <v>8273</v>
      </c>
      <c r="Q1339" t="s">
        <v>8275</v>
      </c>
      <c r="R1339" t="str">
        <f t="shared" si="62"/>
        <v>February</v>
      </c>
    </row>
    <row r="1340" spans="1:18" ht="45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s="11">
        <f t="shared" si="60"/>
        <v>42188.803622685184</v>
      </c>
      <c r="L1340" t="b">
        <v>0</v>
      </c>
      <c r="M1340">
        <v>15</v>
      </c>
      <c r="N1340" t="b">
        <v>0</v>
      </c>
      <c r="O1340" s="13">
        <f t="shared" si="61"/>
        <v>3.3033333333333331E-2</v>
      </c>
      <c r="P1340" t="s">
        <v>8273</v>
      </c>
      <c r="Q1340" t="s">
        <v>8275</v>
      </c>
      <c r="R1340" t="str">
        <f t="shared" si="62"/>
        <v>July</v>
      </c>
    </row>
    <row r="1341" spans="1:18" ht="30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s="11">
        <f t="shared" si="60"/>
        <v>41936.647164351853</v>
      </c>
      <c r="L1341" t="b">
        <v>0</v>
      </c>
      <c r="M1341">
        <v>37</v>
      </c>
      <c r="N1341" t="b">
        <v>0</v>
      </c>
      <c r="O1341" s="13">
        <f t="shared" si="61"/>
        <v>6.6339999999999996E-2</v>
      </c>
      <c r="P1341" t="s">
        <v>8273</v>
      </c>
      <c r="Q1341" t="s">
        <v>8275</v>
      </c>
      <c r="R1341" t="str">
        <f t="shared" si="62"/>
        <v>October</v>
      </c>
    </row>
    <row r="1342" spans="1:18" ht="45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s="11">
        <f t="shared" si="60"/>
        <v>41836.595520833333</v>
      </c>
      <c r="L1342" t="b">
        <v>0</v>
      </c>
      <c r="M1342">
        <v>0</v>
      </c>
      <c r="N1342" t="b">
        <v>0</v>
      </c>
      <c r="O1342" s="13">
        <f t="shared" si="61"/>
        <v>0</v>
      </c>
      <c r="P1342" t="s">
        <v>8273</v>
      </c>
      <c r="Q1342" t="s">
        <v>8275</v>
      </c>
      <c r="R1342" t="str">
        <f t="shared" si="62"/>
        <v>July</v>
      </c>
    </row>
    <row r="1343" spans="1:18" ht="45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s="11">
        <f t="shared" si="60"/>
        <v>42612.624039351853</v>
      </c>
      <c r="L1343" t="b">
        <v>0</v>
      </c>
      <c r="M1343">
        <v>46</v>
      </c>
      <c r="N1343" t="b">
        <v>0</v>
      </c>
      <c r="O1343" s="13">
        <f t="shared" si="61"/>
        <v>0.7036</v>
      </c>
      <c r="P1343" t="s">
        <v>8273</v>
      </c>
      <c r="Q1343" t="s">
        <v>8275</v>
      </c>
      <c r="R1343" t="str">
        <f t="shared" si="62"/>
        <v>August</v>
      </c>
    </row>
    <row r="1344" spans="1:18" ht="45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s="11">
        <f t="shared" si="60"/>
        <v>42172.816423611112</v>
      </c>
      <c r="L1344" t="b">
        <v>0</v>
      </c>
      <c r="M1344">
        <v>1</v>
      </c>
      <c r="N1344" t="b">
        <v>0</v>
      </c>
      <c r="O1344" s="13">
        <f t="shared" si="61"/>
        <v>2E-3</v>
      </c>
      <c r="P1344" t="s">
        <v>8273</v>
      </c>
      <c r="Q1344" t="s">
        <v>8275</v>
      </c>
      <c r="R1344" t="str">
        <f t="shared" si="62"/>
        <v>June</v>
      </c>
    </row>
    <row r="1345" spans="1:18" ht="45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s="11">
        <f t="shared" si="60"/>
        <v>42542.526423611111</v>
      </c>
      <c r="L1345" t="b">
        <v>0</v>
      </c>
      <c r="M1345">
        <v>323</v>
      </c>
      <c r="N1345" t="b">
        <v>0</v>
      </c>
      <c r="O1345" s="13">
        <f t="shared" si="61"/>
        <v>1.02298</v>
      </c>
      <c r="P1345" t="s">
        <v>8273</v>
      </c>
      <c r="Q1345" t="s">
        <v>8275</v>
      </c>
      <c r="R1345" t="str">
        <f t="shared" si="62"/>
        <v>June</v>
      </c>
    </row>
    <row r="1346" spans="1:18" ht="45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s="11">
        <f t="shared" si="60"/>
        <v>42522.789803240739</v>
      </c>
      <c r="L1346" t="b">
        <v>0</v>
      </c>
      <c r="M1346">
        <v>139</v>
      </c>
      <c r="N1346" t="b">
        <v>1</v>
      </c>
      <c r="O1346" s="13">
        <f t="shared" si="61"/>
        <v>3.7773333333333334</v>
      </c>
      <c r="P1346" t="s">
        <v>8276</v>
      </c>
      <c r="Q1346" t="s">
        <v>8277</v>
      </c>
      <c r="R1346" t="str">
        <f t="shared" si="62"/>
        <v>June</v>
      </c>
    </row>
    <row r="1347" spans="1:18" ht="45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s="11">
        <f t="shared" ref="K1347:K1410" si="63">(J1347/86400)+DATE(1970,1,1)</f>
        <v>41799.814340277779</v>
      </c>
      <c r="L1347" t="b">
        <v>0</v>
      </c>
      <c r="M1347">
        <v>7</v>
      </c>
      <c r="N1347" t="b">
        <v>1</v>
      </c>
      <c r="O1347" s="13">
        <f t="shared" ref="O1347:O1410" si="64">E1347/D1347</f>
        <v>1.25</v>
      </c>
      <c r="P1347" t="s">
        <v>8276</v>
      </c>
      <c r="Q1347" t="s">
        <v>8277</v>
      </c>
      <c r="R1347" t="str">
        <f t="shared" ref="R1347:R1410" si="65">TEXT(K1347,"mmmm")</f>
        <v>June</v>
      </c>
    </row>
    <row r="1348" spans="1:18" ht="45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s="11">
        <f t="shared" si="63"/>
        <v>41422.075821759259</v>
      </c>
      <c r="L1348" t="b">
        <v>0</v>
      </c>
      <c r="M1348">
        <v>149</v>
      </c>
      <c r="N1348" t="b">
        <v>1</v>
      </c>
      <c r="O1348" s="13">
        <f t="shared" si="64"/>
        <v>1.473265306122449</v>
      </c>
      <c r="P1348" t="s">
        <v>8276</v>
      </c>
      <c r="Q1348" t="s">
        <v>8277</v>
      </c>
      <c r="R1348" t="str">
        <f t="shared" si="65"/>
        <v>May</v>
      </c>
    </row>
    <row r="1349" spans="1:18" ht="45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s="11">
        <f t="shared" si="63"/>
        <v>42040.638020833328</v>
      </c>
      <c r="L1349" t="b">
        <v>0</v>
      </c>
      <c r="M1349">
        <v>31</v>
      </c>
      <c r="N1349" t="b">
        <v>1</v>
      </c>
      <c r="O1349" s="13">
        <f t="shared" si="64"/>
        <v>1.022</v>
      </c>
      <c r="P1349" t="s">
        <v>8276</v>
      </c>
      <c r="Q1349" t="s">
        <v>8277</v>
      </c>
      <c r="R1349" t="str">
        <f t="shared" si="65"/>
        <v>February</v>
      </c>
    </row>
    <row r="1350" spans="1:18" ht="45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s="11">
        <f t="shared" si="63"/>
        <v>41963.506168981483</v>
      </c>
      <c r="L1350" t="b">
        <v>0</v>
      </c>
      <c r="M1350">
        <v>26</v>
      </c>
      <c r="N1350" t="b">
        <v>1</v>
      </c>
      <c r="O1350" s="13">
        <f t="shared" si="64"/>
        <v>1.018723404255319</v>
      </c>
      <c r="P1350" t="s">
        <v>8276</v>
      </c>
      <c r="Q1350" t="s">
        <v>8277</v>
      </c>
      <c r="R1350" t="str">
        <f t="shared" si="65"/>
        <v>November</v>
      </c>
    </row>
    <row r="1351" spans="1:18" ht="45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s="11">
        <f t="shared" si="63"/>
        <v>42317.33258101852</v>
      </c>
      <c r="L1351" t="b">
        <v>0</v>
      </c>
      <c r="M1351">
        <v>172</v>
      </c>
      <c r="N1351" t="b">
        <v>1</v>
      </c>
      <c r="O1351" s="13">
        <f t="shared" si="64"/>
        <v>2.0419999999999998</v>
      </c>
      <c r="P1351" t="s">
        <v>8276</v>
      </c>
      <c r="Q1351" t="s">
        <v>8277</v>
      </c>
      <c r="R1351" t="str">
        <f t="shared" si="65"/>
        <v>November</v>
      </c>
    </row>
    <row r="1352" spans="1:18" ht="45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s="11">
        <f t="shared" si="63"/>
        <v>42334.013124999998</v>
      </c>
      <c r="L1352" t="b">
        <v>0</v>
      </c>
      <c r="M1352">
        <v>78</v>
      </c>
      <c r="N1352" t="b">
        <v>1</v>
      </c>
      <c r="O1352" s="13">
        <f t="shared" si="64"/>
        <v>1.0405</v>
      </c>
      <c r="P1352" t="s">
        <v>8276</v>
      </c>
      <c r="Q1352" t="s">
        <v>8277</v>
      </c>
      <c r="R1352" t="str">
        <f t="shared" si="65"/>
        <v>November</v>
      </c>
    </row>
    <row r="1353" spans="1:18" ht="30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s="11">
        <f t="shared" si="63"/>
        <v>42382.74009259259</v>
      </c>
      <c r="L1353" t="b">
        <v>0</v>
      </c>
      <c r="M1353">
        <v>120</v>
      </c>
      <c r="N1353" t="b">
        <v>1</v>
      </c>
      <c r="O1353" s="13">
        <f t="shared" si="64"/>
        <v>1.0126500000000001</v>
      </c>
      <c r="P1353" t="s">
        <v>8276</v>
      </c>
      <c r="Q1353" t="s">
        <v>8277</v>
      </c>
      <c r="R1353" t="str">
        <f t="shared" si="65"/>
        <v>January</v>
      </c>
    </row>
    <row r="1354" spans="1:18" ht="45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s="11">
        <f t="shared" si="63"/>
        <v>42200.578310185185</v>
      </c>
      <c r="L1354" t="b">
        <v>0</v>
      </c>
      <c r="M1354">
        <v>227</v>
      </c>
      <c r="N1354" t="b">
        <v>1</v>
      </c>
      <c r="O1354" s="13">
        <f t="shared" si="64"/>
        <v>1.3613999999999999</v>
      </c>
      <c r="P1354" t="s">
        <v>8276</v>
      </c>
      <c r="Q1354" t="s">
        <v>8277</v>
      </c>
      <c r="R1354" t="str">
        <f t="shared" si="65"/>
        <v>July</v>
      </c>
    </row>
    <row r="1355" spans="1:18" ht="30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s="11">
        <f t="shared" si="63"/>
        <v>41309.11791666667</v>
      </c>
      <c r="L1355" t="b">
        <v>0</v>
      </c>
      <c r="M1355">
        <v>42</v>
      </c>
      <c r="N1355" t="b">
        <v>1</v>
      </c>
      <c r="O1355" s="13">
        <f t="shared" si="64"/>
        <v>1.3360000000000001</v>
      </c>
      <c r="P1355" t="s">
        <v>8276</v>
      </c>
      <c r="Q1355" t="s">
        <v>8277</v>
      </c>
      <c r="R1355" t="str">
        <f t="shared" si="65"/>
        <v>February</v>
      </c>
    </row>
    <row r="1356" spans="1:18" ht="45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s="11">
        <f t="shared" si="63"/>
        <v>42502.807627314818</v>
      </c>
      <c r="L1356" t="b">
        <v>0</v>
      </c>
      <c r="M1356">
        <v>64</v>
      </c>
      <c r="N1356" t="b">
        <v>1</v>
      </c>
      <c r="O1356" s="13">
        <f t="shared" si="64"/>
        <v>1.3025</v>
      </c>
      <c r="P1356" t="s">
        <v>8276</v>
      </c>
      <c r="Q1356" t="s">
        <v>8277</v>
      </c>
      <c r="R1356" t="str">
        <f t="shared" si="65"/>
        <v>May</v>
      </c>
    </row>
    <row r="1357" spans="1:18" ht="45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s="11">
        <f t="shared" si="63"/>
        <v>41213.254687499997</v>
      </c>
      <c r="L1357" t="b">
        <v>0</v>
      </c>
      <c r="M1357">
        <v>121</v>
      </c>
      <c r="N1357" t="b">
        <v>1</v>
      </c>
      <c r="O1357" s="13">
        <f t="shared" si="64"/>
        <v>1.2267999999999999</v>
      </c>
      <c r="P1357" t="s">
        <v>8276</v>
      </c>
      <c r="Q1357" t="s">
        <v>8277</v>
      </c>
      <c r="R1357" t="str">
        <f t="shared" si="65"/>
        <v>October</v>
      </c>
    </row>
    <row r="1358" spans="1:18" ht="45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s="11">
        <f t="shared" si="63"/>
        <v>41430.038888888885</v>
      </c>
      <c r="L1358" t="b">
        <v>0</v>
      </c>
      <c r="M1358">
        <v>87</v>
      </c>
      <c r="N1358" t="b">
        <v>1</v>
      </c>
      <c r="O1358" s="13">
        <f t="shared" si="64"/>
        <v>1.8281058823529412</v>
      </c>
      <c r="P1358" t="s">
        <v>8276</v>
      </c>
      <c r="Q1358" t="s">
        <v>8277</v>
      </c>
      <c r="R1358" t="str">
        <f t="shared" si="65"/>
        <v>June</v>
      </c>
    </row>
    <row r="1359" spans="1:18" ht="45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s="11">
        <f t="shared" si="63"/>
        <v>41304.962233796294</v>
      </c>
      <c r="L1359" t="b">
        <v>0</v>
      </c>
      <c r="M1359">
        <v>65</v>
      </c>
      <c r="N1359" t="b">
        <v>1</v>
      </c>
      <c r="O1359" s="13">
        <f t="shared" si="64"/>
        <v>1.2529999999999999</v>
      </c>
      <c r="P1359" t="s">
        <v>8276</v>
      </c>
      <c r="Q1359" t="s">
        <v>8277</v>
      </c>
      <c r="R1359" t="str">
        <f t="shared" si="65"/>
        <v>January</v>
      </c>
    </row>
    <row r="1360" spans="1:18" ht="45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s="11">
        <f t="shared" si="63"/>
        <v>40689.570868055554</v>
      </c>
      <c r="L1360" t="b">
        <v>0</v>
      </c>
      <c r="M1360">
        <v>49</v>
      </c>
      <c r="N1360" t="b">
        <v>1</v>
      </c>
      <c r="O1360" s="13">
        <f t="shared" si="64"/>
        <v>1.1166666666666667</v>
      </c>
      <c r="P1360" t="s">
        <v>8276</v>
      </c>
      <c r="Q1360" t="s">
        <v>8277</v>
      </c>
      <c r="R1360" t="str">
        <f t="shared" si="65"/>
        <v>May</v>
      </c>
    </row>
    <row r="1361" spans="1:18" ht="45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s="11">
        <f t="shared" si="63"/>
        <v>40668.814699074072</v>
      </c>
      <c r="L1361" t="b">
        <v>0</v>
      </c>
      <c r="M1361">
        <v>19</v>
      </c>
      <c r="N1361" t="b">
        <v>1</v>
      </c>
      <c r="O1361" s="13">
        <f t="shared" si="64"/>
        <v>1.1575757575757575</v>
      </c>
      <c r="P1361" t="s">
        <v>8276</v>
      </c>
      <c r="Q1361" t="s">
        <v>8277</v>
      </c>
      <c r="R1361" t="str">
        <f t="shared" si="65"/>
        <v>May</v>
      </c>
    </row>
    <row r="1362" spans="1:18" ht="30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s="11">
        <f t="shared" si="63"/>
        <v>41095.900694444441</v>
      </c>
      <c r="L1362" t="b">
        <v>0</v>
      </c>
      <c r="M1362">
        <v>81</v>
      </c>
      <c r="N1362" t="b">
        <v>1</v>
      </c>
      <c r="O1362" s="13">
        <f t="shared" si="64"/>
        <v>1.732</v>
      </c>
      <c r="P1362" t="s">
        <v>8276</v>
      </c>
      <c r="Q1362" t="s">
        <v>8277</v>
      </c>
      <c r="R1362" t="str">
        <f t="shared" si="65"/>
        <v>July</v>
      </c>
    </row>
    <row r="1363" spans="1:18" ht="45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s="11">
        <f t="shared" si="63"/>
        <v>41781.717268518521</v>
      </c>
      <c r="L1363" t="b">
        <v>0</v>
      </c>
      <c r="M1363">
        <v>264</v>
      </c>
      <c r="N1363" t="b">
        <v>1</v>
      </c>
      <c r="O1363" s="13">
        <f t="shared" si="64"/>
        <v>1.2598333333333334</v>
      </c>
      <c r="P1363" t="s">
        <v>8276</v>
      </c>
      <c r="Q1363" t="s">
        <v>8277</v>
      </c>
      <c r="R1363" t="str">
        <f t="shared" si="65"/>
        <v>May</v>
      </c>
    </row>
    <row r="1364" spans="1:18" ht="30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s="11">
        <f t="shared" si="63"/>
        <v>41464.934386574074</v>
      </c>
      <c r="L1364" t="b">
        <v>0</v>
      </c>
      <c r="M1364">
        <v>25</v>
      </c>
      <c r="N1364" t="b">
        <v>1</v>
      </c>
      <c r="O1364" s="13">
        <f t="shared" si="64"/>
        <v>1.091</v>
      </c>
      <c r="P1364" t="s">
        <v>8276</v>
      </c>
      <c r="Q1364" t="s">
        <v>8277</v>
      </c>
      <c r="R1364" t="str">
        <f t="shared" si="65"/>
        <v>July</v>
      </c>
    </row>
    <row r="1365" spans="1:18" ht="45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s="11">
        <f t="shared" si="63"/>
        <v>42396.8440625</v>
      </c>
      <c r="L1365" t="b">
        <v>0</v>
      </c>
      <c r="M1365">
        <v>5</v>
      </c>
      <c r="N1365" t="b">
        <v>1</v>
      </c>
      <c r="O1365" s="13">
        <f t="shared" si="64"/>
        <v>1</v>
      </c>
      <c r="P1365" t="s">
        <v>8276</v>
      </c>
      <c r="Q1365" t="s">
        <v>8277</v>
      </c>
      <c r="R1365" t="str">
        <f t="shared" si="65"/>
        <v>January</v>
      </c>
    </row>
    <row r="1366" spans="1:18" ht="45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s="11">
        <f t="shared" si="63"/>
        <v>41951.6956712963</v>
      </c>
      <c r="L1366" t="b">
        <v>0</v>
      </c>
      <c r="M1366">
        <v>144</v>
      </c>
      <c r="N1366" t="b">
        <v>1</v>
      </c>
      <c r="O1366" s="13">
        <f t="shared" si="64"/>
        <v>1.1864285714285714</v>
      </c>
      <c r="P1366" t="s">
        <v>8279</v>
      </c>
      <c r="Q1366" t="s">
        <v>8280</v>
      </c>
      <c r="R1366" t="str">
        <f t="shared" si="65"/>
        <v>November</v>
      </c>
    </row>
    <row r="1367" spans="1:18" ht="45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s="11">
        <f t="shared" si="63"/>
        <v>42049.733240740738</v>
      </c>
      <c r="L1367" t="b">
        <v>0</v>
      </c>
      <c r="M1367">
        <v>92</v>
      </c>
      <c r="N1367" t="b">
        <v>1</v>
      </c>
      <c r="O1367" s="13">
        <f t="shared" si="64"/>
        <v>1.0026666666666666</v>
      </c>
      <c r="P1367" t="s">
        <v>8279</v>
      </c>
      <c r="Q1367" t="s">
        <v>8280</v>
      </c>
      <c r="R1367" t="str">
        <f t="shared" si="65"/>
        <v>February</v>
      </c>
    </row>
    <row r="1368" spans="1:18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s="11">
        <f t="shared" si="63"/>
        <v>41924.996099537035</v>
      </c>
      <c r="L1368" t="b">
        <v>0</v>
      </c>
      <c r="M1368">
        <v>147</v>
      </c>
      <c r="N1368" t="b">
        <v>1</v>
      </c>
      <c r="O1368" s="13">
        <f t="shared" si="64"/>
        <v>1.2648920000000001</v>
      </c>
      <c r="P1368" t="s">
        <v>8279</v>
      </c>
      <c r="Q1368" t="s">
        <v>8280</v>
      </c>
      <c r="R1368" t="str">
        <f t="shared" si="65"/>
        <v>October</v>
      </c>
    </row>
    <row r="1369" spans="1:18" ht="45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s="11">
        <f t="shared" si="63"/>
        <v>42292.002893518518</v>
      </c>
      <c r="L1369" t="b">
        <v>0</v>
      </c>
      <c r="M1369">
        <v>90</v>
      </c>
      <c r="N1369" t="b">
        <v>1</v>
      </c>
      <c r="O1369" s="13">
        <f t="shared" si="64"/>
        <v>1.1426000000000001</v>
      </c>
      <c r="P1369" t="s">
        <v>8279</v>
      </c>
      <c r="Q1369" t="s">
        <v>8280</v>
      </c>
      <c r="R1369" t="str">
        <f t="shared" si="65"/>
        <v>October</v>
      </c>
    </row>
    <row r="1370" spans="1:18" ht="45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s="11">
        <f t="shared" si="63"/>
        <v>42146.190902777773</v>
      </c>
      <c r="L1370" t="b">
        <v>0</v>
      </c>
      <c r="M1370">
        <v>87</v>
      </c>
      <c r="N1370" t="b">
        <v>1</v>
      </c>
      <c r="O1370" s="13">
        <f t="shared" si="64"/>
        <v>1.107</v>
      </c>
      <c r="P1370" t="s">
        <v>8279</v>
      </c>
      <c r="Q1370" t="s">
        <v>8280</v>
      </c>
      <c r="R1370" t="str">
        <f t="shared" si="65"/>
        <v>May</v>
      </c>
    </row>
    <row r="1371" spans="1:18" ht="45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s="11">
        <f t="shared" si="63"/>
        <v>41710.594282407408</v>
      </c>
      <c r="L1371" t="b">
        <v>0</v>
      </c>
      <c r="M1371">
        <v>406</v>
      </c>
      <c r="N1371" t="b">
        <v>1</v>
      </c>
      <c r="O1371" s="13">
        <f t="shared" si="64"/>
        <v>1.0534805315203954</v>
      </c>
      <c r="P1371" t="s">
        <v>8279</v>
      </c>
      <c r="Q1371" t="s">
        <v>8280</v>
      </c>
      <c r="R1371" t="str">
        <f t="shared" si="65"/>
        <v>March</v>
      </c>
    </row>
    <row r="1372" spans="1:18" ht="30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s="11">
        <f t="shared" si="63"/>
        <v>41548.00335648148</v>
      </c>
      <c r="L1372" t="b">
        <v>0</v>
      </c>
      <c r="M1372">
        <v>20</v>
      </c>
      <c r="N1372" t="b">
        <v>1</v>
      </c>
      <c r="O1372" s="13">
        <f t="shared" si="64"/>
        <v>1.0366666666666666</v>
      </c>
      <c r="P1372" t="s">
        <v>8279</v>
      </c>
      <c r="Q1372" t="s">
        <v>8280</v>
      </c>
      <c r="R1372" t="str">
        <f t="shared" si="65"/>
        <v>October</v>
      </c>
    </row>
    <row r="1373" spans="1:18" ht="45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s="11">
        <f t="shared" si="63"/>
        <v>42101.758587962962</v>
      </c>
      <c r="L1373" t="b">
        <v>0</v>
      </c>
      <c r="M1373">
        <v>70</v>
      </c>
      <c r="N1373" t="b">
        <v>1</v>
      </c>
      <c r="O1373" s="13">
        <f t="shared" si="64"/>
        <v>1.0708672667523933</v>
      </c>
      <c r="P1373" t="s">
        <v>8279</v>
      </c>
      <c r="Q1373" t="s">
        <v>8280</v>
      </c>
      <c r="R1373" t="str">
        <f t="shared" si="65"/>
        <v>April</v>
      </c>
    </row>
    <row r="1374" spans="1:18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s="11">
        <f t="shared" si="63"/>
        <v>41072.739953703705</v>
      </c>
      <c r="L1374" t="b">
        <v>0</v>
      </c>
      <c r="M1374">
        <v>16</v>
      </c>
      <c r="N1374" t="b">
        <v>1</v>
      </c>
      <c r="O1374" s="13">
        <f t="shared" si="64"/>
        <v>1.24</v>
      </c>
      <c r="P1374" t="s">
        <v>8279</v>
      </c>
      <c r="Q1374" t="s">
        <v>8280</v>
      </c>
      <c r="R1374" t="str">
        <f t="shared" si="65"/>
        <v>June</v>
      </c>
    </row>
    <row r="1375" spans="1:18" ht="30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s="11">
        <f t="shared" si="63"/>
        <v>42704.95177083333</v>
      </c>
      <c r="L1375" t="b">
        <v>0</v>
      </c>
      <c r="M1375">
        <v>52</v>
      </c>
      <c r="N1375" t="b">
        <v>1</v>
      </c>
      <c r="O1375" s="13">
        <f t="shared" si="64"/>
        <v>1.0501</v>
      </c>
      <c r="P1375" t="s">
        <v>8279</v>
      </c>
      <c r="Q1375" t="s">
        <v>8280</v>
      </c>
      <c r="R1375" t="str">
        <f t="shared" si="65"/>
        <v>November</v>
      </c>
    </row>
    <row r="1376" spans="1:18" ht="45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s="11">
        <f t="shared" si="63"/>
        <v>42424.161898148144</v>
      </c>
      <c r="L1376" t="b">
        <v>0</v>
      </c>
      <c r="M1376">
        <v>66</v>
      </c>
      <c r="N1376" t="b">
        <v>1</v>
      </c>
      <c r="O1376" s="13">
        <f t="shared" si="64"/>
        <v>1.8946666666666667</v>
      </c>
      <c r="P1376" t="s">
        <v>8279</v>
      </c>
      <c r="Q1376" t="s">
        <v>8280</v>
      </c>
      <c r="R1376" t="str">
        <f t="shared" si="65"/>
        <v>February</v>
      </c>
    </row>
    <row r="1377" spans="1:18" ht="45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s="11">
        <f t="shared" si="63"/>
        <v>42720.066192129627</v>
      </c>
      <c r="L1377" t="b">
        <v>0</v>
      </c>
      <c r="M1377">
        <v>109</v>
      </c>
      <c r="N1377" t="b">
        <v>1</v>
      </c>
      <c r="O1377" s="13">
        <f t="shared" si="64"/>
        <v>1.7132499999999999</v>
      </c>
      <c r="P1377" t="s">
        <v>8279</v>
      </c>
      <c r="Q1377" t="s">
        <v>8280</v>
      </c>
      <c r="R1377" t="str">
        <f t="shared" si="65"/>
        <v>December</v>
      </c>
    </row>
    <row r="1378" spans="1:18" ht="30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s="11">
        <f t="shared" si="63"/>
        <v>42677.669050925921</v>
      </c>
      <c r="L1378" t="b">
        <v>0</v>
      </c>
      <c r="M1378">
        <v>168</v>
      </c>
      <c r="N1378" t="b">
        <v>1</v>
      </c>
      <c r="O1378" s="13">
        <f t="shared" si="64"/>
        <v>2.5248648648648651</v>
      </c>
      <c r="P1378" t="s">
        <v>8279</v>
      </c>
      <c r="Q1378" t="s">
        <v>8280</v>
      </c>
      <c r="R1378" t="str">
        <f t="shared" si="65"/>
        <v>November</v>
      </c>
    </row>
    <row r="1379" spans="1:18" ht="45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s="11">
        <f t="shared" si="63"/>
        <v>42747.219560185185</v>
      </c>
      <c r="L1379" t="b">
        <v>0</v>
      </c>
      <c r="M1379">
        <v>31</v>
      </c>
      <c r="N1379" t="b">
        <v>1</v>
      </c>
      <c r="O1379" s="13">
        <f t="shared" si="64"/>
        <v>1.1615384615384616</v>
      </c>
      <c r="P1379" t="s">
        <v>8279</v>
      </c>
      <c r="Q1379" t="s">
        <v>8280</v>
      </c>
      <c r="R1379" t="str">
        <f t="shared" si="65"/>
        <v>January</v>
      </c>
    </row>
    <row r="1380" spans="1:18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s="11">
        <f t="shared" si="63"/>
        <v>42568.759375000001</v>
      </c>
      <c r="L1380" t="b">
        <v>0</v>
      </c>
      <c r="M1380">
        <v>133</v>
      </c>
      <c r="N1380" t="b">
        <v>1</v>
      </c>
      <c r="O1380" s="13">
        <f t="shared" si="64"/>
        <v>2.0335000000000001</v>
      </c>
      <c r="P1380" t="s">
        <v>8279</v>
      </c>
      <c r="Q1380" t="s">
        <v>8280</v>
      </c>
      <c r="R1380" t="str">
        <f t="shared" si="65"/>
        <v>July</v>
      </c>
    </row>
    <row r="1381" spans="1:18" ht="30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s="11">
        <f t="shared" si="63"/>
        <v>42130.491620370369</v>
      </c>
      <c r="L1381" t="b">
        <v>0</v>
      </c>
      <c r="M1381">
        <v>151</v>
      </c>
      <c r="N1381" t="b">
        <v>1</v>
      </c>
      <c r="O1381" s="13">
        <f t="shared" si="64"/>
        <v>1.1160000000000001</v>
      </c>
      <c r="P1381" t="s">
        <v>8279</v>
      </c>
      <c r="Q1381" t="s">
        <v>8280</v>
      </c>
      <c r="R1381" t="str">
        <f t="shared" si="65"/>
        <v>May</v>
      </c>
    </row>
    <row r="1382" spans="1:18" ht="30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s="11">
        <f t="shared" si="63"/>
        <v>42141.762800925921</v>
      </c>
      <c r="L1382" t="b">
        <v>0</v>
      </c>
      <c r="M1382">
        <v>5</v>
      </c>
      <c r="N1382" t="b">
        <v>1</v>
      </c>
      <c r="O1382" s="13">
        <f t="shared" si="64"/>
        <v>4.24</v>
      </c>
      <c r="P1382" t="s">
        <v>8279</v>
      </c>
      <c r="Q1382" t="s">
        <v>8280</v>
      </c>
      <c r="R1382" t="str">
        <f t="shared" si="65"/>
        <v>May</v>
      </c>
    </row>
    <row r="1383" spans="1:18" ht="45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s="11">
        <f t="shared" si="63"/>
        <v>42703.214409722219</v>
      </c>
      <c r="L1383" t="b">
        <v>0</v>
      </c>
      <c r="M1383">
        <v>73</v>
      </c>
      <c r="N1383" t="b">
        <v>1</v>
      </c>
      <c r="O1383" s="13">
        <f t="shared" si="64"/>
        <v>1.071</v>
      </c>
      <c r="P1383" t="s">
        <v>8279</v>
      </c>
      <c r="Q1383" t="s">
        <v>8280</v>
      </c>
      <c r="R1383" t="str">
        <f t="shared" si="65"/>
        <v>November</v>
      </c>
    </row>
    <row r="1384" spans="1:18" ht="45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s="11">
        <f t="shared" si="63"/>
        <v>41370.800185185188</v>
      </c>
      <c r="L1384" t="b">
        <v>0</v>
      </c>
      <c r="M1384">
        <v>148</v>
      </c>
      <c r="N1384" t="b">
        <v>1</v>
      </c>
      <c r="O1384" s="13">
        <f t="shared" si="64"/>
        <v>1.043625</v>
      </c>
      <c r="P1384" t="s">
        <v>8279</v>
      </c>
      <c r="Q1384" t="s">
        <v>8280</v>
      </c>
      <c r="R1384" t="str">
        <f t="shared" si="65"/>
        <v>April</v>
      </c>
    </row>
    <row r="1385" spans="1:18" ht="45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s="11">
        <f t="shared" si="63"/>
        <v>42707.074976851851</v>
      </c>
      <c r="L1385" t="b">
        <v>0</v>
      </c>
      <c r="M1385">
        <v>93</v>
      </c>
      <c r="N1385" t="b">
        <v>1</v>
      </c>
      <c r="O1385" s="13">
        <f t="shared" si="64"/>
        <v>2.124090909090909</v>
      </c>
      <c r="P1385" t="s">
        <v>8279</v>
      </c>
      <c r="Q1385" t="s">
        <v>8280</v>
      </c>
      <c r="R1385" t="str">
        <f t="shared" si="65"/>
        <v>December</v>
      </c>
    </row>
    <row r="1386" spans="1:18" ht="45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s="11">
        <f t="shared" si="63"/>
        <v>42160.735208333332</v>
      </c>
      <c r="L1386" t="b">
        <v>0</v>
      </c>
      <c r="M1386">
        <v>63</v>
      </c>
      <c r="N1386" t="b">
        <v>1</v>
      </c>
      <c r="O1386" s="13">
        <f t="shared" si="64"/>
        <v>1.2408571428571429</v>
      </c>
      <c r="P1386" t="s">
        <v>8279</v>
      </c>
      <c r="Q1386" t="s">
        <v>8280</v>
      </c>
      <c r="R1386" t="str">
        <f t="shared" si="65"/>
        <v>June</v>
      </c>
    </row>
    <row r="1387" spans="1:18" ht="45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s="11">
        <f t="shared" si="63"/>
        <v>42433.688900462963</v>
      </c>
      <c r="L1387" t="b">
        <v>0</v>
      </c>
      <c r="M1387">
        <v>134</v>
      </c>
      <c r="N1387" t="b">
        <v>1</v>
      </c>
      <c r="O1387" s="13">
        <f t="shared" si="64"/>
        <v>1.10406125</v>
      </c>
      <c r="P1387" t="s">
        <v>8279</v>
      </c>
      <c r="Q1387" t="s">
        <v>8280</v>
      </c>
      <c r="R1387" t="str">
        <f t="shared" si="65"/>
        <v>March</v>
      </c>
    </row>
    <row r="1388" spans="1:18" ht="30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s="11">
        <f t="shared" si="63"/>
        <v>42184.646863425922</v>
      </c>
      <c r="L1388" t="b">
        <v>0</v>
      </c>
      <c r="M1388">
        <v>14</v>
      </c>
      <c r="N1388" t="b">
        <v>1</v>
      </c>
      <c r="O1388" s="13">
        <f t="shared" si="64"/>
        <v>2.1875</v>
      </c>
      <c r="P1388" t="s">
        <v>8279</v>
      </c>
      <c r="Q1388" t="s">
        <v>8280</v>
      </c>
      <c r="R1388" t="str">
        <f t="shared" si="65"/>
        <v>June</v>
      </c>
    </row>
    <row r="1389" spans="1:18" ht="45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s="11">
        <f t="shared" si="63"/>
        <v>42126.92123842593</v>
      </c>
      <c r="L1389" t="b">
        <v>0</v>
      </c>
      <c r="M1389">
        <v>78</v>
      </c>
      <c r="N1389" t="b">
        <v>1</v>
      </c>
      <c r="O1389" s="13">
        <f t="shared" si="64"/>
        <v>1.36625</v>
      </c>
      <c r="P1389" t="s">
        <v>8279</v>
      </c>
      <c r="Q1389" t="s">
        <v>8280</v>
      </c>
      <c r="R1389" t="str">
        <f t="shared" si="65"/>
        <v>May</v>
      </c>
    </row>
    <row r="1390" spans="1:18" ht="45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s="11">
        <f t="shared" si="63"/>
        <v>42634.614780092597</v>
      </c>
      <c r="L1390" t="b">
        <v>0</v>
      </c>
      <c r="M1390">
        <v>112</v>
      </c>
      <c r="N1390" t="b">
        <v>1</v>
      </c>
      <c r="O1390" s="13">
        <f t="shared" si="64"/>
        <v>1.348074</v>
      </c>
      <c r="P1390" t="s">
        <v>8279</v>
      </c>
      <c r="Q1390" t="s">
        <v>8280</v>
      </c>
      <c r="R1390" t="str">
        <f t="shared" si="65"/>
        <v>September</v>
      </c>
    </row>
    <row r="1391" spans="1:18" ht="30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s="11">
        <f t="shared" si="63"/>
        <v>42565.480983796297</v>
      </c>
      <c r="L1391" t="b">
        <v>0</v>
      </c>
      <c r="M1391">
        <v>34</v>
      </c>
      <c r="N1391" t="b">
        <v>1</v>
      </c>
      <c r="O1391" s="13">
        <f t="shared" si="64"/>
        <v>1.454</v>
      </c>
      <c r="P1391" t="s">
        <v>8279</v>
      </c>
      <c r="Q1391" t="s">
        <v>8280</v>
      </c>
      <c r="R1391" t="str">
        <f t="shared" si="65"/>
        <v>July</v>
      </c>
    </row>
    <row r="1392" spans="1:18" ht="30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s="11">
        <f t="shared" si="63"/>
        <v>42087.803310185191</v>
      </c>
      <c r="L1392" t="b">
        <v>0</v>
      </c>
      <c r="M1392">
        <v>19</v>
      </c>
      <c r="N1392" t="b">
        <v>1</v>
      </c>
      <c r="O1392" s="13">
        <f t="shared" si="64"/>
        <v>1.0910714285714285</v>
      </c>
      <c r="P1392" t="s">
        <v>8279</v>
      </c>
      <c r="Q1392" t="s">
        <v>8280</v>
      </c>
      <c r="R1392" t="str">
        <f t="shared" si="65"/>
        <v>March</v>
      </c>
    </row>
    <row r="1393" spans="1:18" ht="45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s="11">
        <f t="shared" si="63"/>
        <v>42193.650671296295</v>
      </c>
      <c r="L1393" t="b">
        <v>0</v>
      </c>
      <c r="M1393">
        <v>13</v>
      </c>
      <c r="N1393" t="b">
        <v>1</v>
      </c>
      <c r="O1393" s="13">
        <f t="shared" si="64"/>
        <v>1.1020000000000001</v>
      </c>
      <c r="P1393" t="s">
        <v>8279</v>
      </c>
      <c r="Q1393" t="s">
        <v>8280</v>
      </c>
      <c r="R1393" t="str">
        <f t="shared" si="65"/>
        <v>July</v>
      </c>
    </row>
    <row r="1394" spans="1:18" ht="30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s="11">
        <f t="shared" si="63"/>
        <v>42401.154930555553</v>
      </c>
      <c r="L1394" t="b">
        <v>0</v>
      </c>
      <c r="M1394">
        <v>104</v>
      </c>
      <c r="N1394" t="b">
        <v>1</v>
      </c>
      <c r="O1394" s="13">
        <f t="shared" si="64"/>
        <v>1.1364000000000001</v>
      </c>
      <c r="P1394" t="s">
        <v>8279</v>
      </c>
      <c r="Q1394" t="s">
        <v>8280</v>
      </c>
      <c r="R1394" t="str">
        <f t="shared" si="65"/>
        <v>February</v>
      </c>
    </row>
    <row r="1395" spans="1:18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s="11">
        <f t="shared" si="63"/>
        <v>42553.681979166664</v>
      </c>
      <c r="L1395" t="b">
        <v>0</v>
      </c>
      <c r="M1395">
        <v>52</v>
      </c>
      <c r="N1395" t="b">
        <v>1</v>
      </c>
      <c r="O1395" s="13">
        <f t="shared" si="64"/>
        <v>1.0235000000000001</v>
      </c>
      <c r="P1395" t="s">
        <v>8279</v>
      </c>
      <c r="Q1395" t="s">
        <v>8280</v>
      </c>
      <c r="R1395" t="str">
        <f t="shared" si="65"/>
        <v>July</v>
      </c>
    </row>
    <row r="1396" spans="1:18" ht="45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s="11">
        <f t="shared" si="63"/>
        <v>42752.144976851851</v>
      </c>
      <c r="L1396" t="b">
        <v>0</v>
      </c>
      <c r="M1396">
        <v>17</v>
      </c>
      <c r="N1396" t="b">
        <v>1</v>
      </c>
      <c r="O1396" s="13">
        <f t="shared" si="64"/>
        <v>1.2213333333333334</v>
      </c>
      <c r="P1396" t="s">
        <v>8279</v>
      </c>
      <c r="Q1396" t="s">
        <v>8280</v>
      </c>
      <c r="R1396" t="str">
        <f t="shared" si="65"/>
        <v>January</v>
      </c>
    </row>
    <row r="1397" spans="1:18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s="11">
        <f t="shared" si="63"/>
        <v>42719.90834490741</v>
      </c>
      <c r="L1397" t="b">
        <v>0</v>
      </c>
      <c r="M1397">
        <v>82</v>
      </c>
      <c r="N1397" t="b">
        <v>1</v>
      </c>
      <c r="O1397" s="13">
        <f t="shared" si="64"/>
        <v>1.1188571428571428</v>
      </c>
      <c r="P1397" t="s">
        <v>8279</v>
      </c>
      <c r="Q1397" t="s">
        <v>8280</v>
      </c>
      <c r="R1397" t="str">
        <f t="shared" si="65"/>
        <v>December</v>
      </c>
    </row>
    <row r="1398" spans="1:18" ht="45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s="11">
        <f t="shared" si="63"/>
        <v>42018.99863425926</v>
      </c>
      <c r="L1398" t="b">
        <v>0</v>
      </c>
      <c r="M1398">
        <v>73</v>
      </c>
      <c r="N1398" t="b">
        <v>1</v>
      </c>
      <c r="O1398" s="13">
        <f t="shared" si="64"/>
        <v>1.073</v>
      </c>
      <c r="P1398" t="s">
        <v>8279</v>
      </c>
      <c r="Q1398" t="s">
        <v>8280</v>
      </c>
      <c r="R1398" t="str">
        <f t="shared" si="65"/>
        <v>January</v>
      </c>
    </row>
    <row r="1399" spans="1:18" ht="45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s="11">
        <f t="shared" si="63"/>
        <v>42640.917939814812</v>
      </c>
      <c r="L1399" t="b">
        <v>0</v>
      </c>
      <c r="M1399">
        <v>158</v>
      </c>
      <c r="N1399" t="b">
        <v>1</v>
      </c>
      <c r="O1399" s="13">
        <f t="shared" si="64"/>
        <v>1.1385000000000001</v>
      </c>
      <c r="P1399" t="s">
        <v>8279</v>
      </c>
      <c r="Q1399" t="s">
        <v>8280</v>
      </c>
      <c r="R1399" t="str">
        <f t="shared" si="65"/>
        <v>September</v>
      </c>
    </row>
    <row r="1400" spans="1:18" ht="45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s="11">
        <f t="shared" si="63"/>
        <v>42526.874236111107</v>
      </c>
      <c r="L1400" t="b">
        <v>0</v>
      </c>
      <c r="M1400">
        <v>65</v>
      </c>
      <c r="N1400" t="b">
        <v>1</v>
      </c>
      <c r="O1400" s="13">
        <f t="shared" si="64"/>
        <v>1.0968181818181819</v>
      </c>
      <c r="P1400" t="s">
        <v>8279</v>
      </c>
      <c r="Q1400" t="s">
        <v>8280</v>
      </c>
      <c r="R1400" t="str">
        <f t="shared" si="65"/>
        <v>June</v>
      </c>
    </row>
    <row r="1401" spans="1:18" ht="45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s="11">
        <f t="shared" si="63"/>
        <v>41889.004317129627</v>
      </c>
      <c r="L1401" t="b">
        <v>0</v>
      </c>
      <c r="M1401">
        <v>184</v>
      </c>
      <c r="N1401" t="b">
        <v>1</v>
      </c>
      <c r="O1401" s="13">
        <f t="shared" si="64"/>
        <v>1.2614444444444444</v>
      </c>
      <c r="P1401" t="s">
        <v>8279</v>
      </c>
      <c r="Q1401" t="s">
        <v>8280</v>
      </c>
      <c r="R1401" t="str">
        <f t="shared" si="65"/>
        <v>September</v>
      </c>
    </row>
    <row r="1402" spans="1:18" ht="45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s="11">
        <f t="shared" si="63"/>
        <v>42498.341122685189</v>
      </c>
      <c r="L1402" t="b">
        <v>0</v>
      </c>
      <c r="M1402">
        <v>34</v>
      </c>
      <c r="N1402" t="b">
        <v>1</v>
      </c>
      <c r="O1402" s="13">
        <f t="shared" si="64"/>
        <v>1.6742857142857144</v>
      </c>
      <c r="P1402" t="s">
        <v>8279</v>
      </c>
      <c r="Q1402" t="s">
        <v>8280</v>
      </c>
      <c r="R1402" t="str">
        <f t="shared" si="65"/>
        <v>May</v>
      </c>
    </row>
    <row r="1403" spans="1:18" ht="45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s="11">
        <f t="shared" si="63"/>
        <v>41399.99622685185</v>
      </c>
      <c r="L1403" t="b">
        <v>0</v>
      </c>
      <c r="M1403">
        <v>240</v>
      </c>
      <c r="N1403" t="b">
        <v>1</v>
      </c>
      <c r="O1403" s="13">
        <f t="shared" si="64"/>
        <v>4.9652000000000003</v>
      </c>
      <c r="P1403" t="s">
        <v>8279</v>
      </c>
      <c r="Q1403" t="s">
        <v>8280</v>
      </c>
      <c r="R1403" t="str">
        <f t="shared" si="65"/>
        <v>May</v>
      </c>
    </row>
    <row r="1404" spans="1:18" ht="45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s="11">
        <f t="shared" si="63"/>
        <v>42065.053368055553</v>
      </c>
      <c r="L1404" t="b">
        <v>0</v>
      </c>
      <c r="M1404">
        <v>113</v>
      </c>
      <c r="N1404" t="b">
        <v>1</v>
      </c>
      <c r="O1404" s="13">
        <f t="shared" si="64"/>
        <v>1.0915999999999999</v>
      </c>
      <c r="P1404" t="s">
        <v>8279</v>
      </c>
      <c r="Q1404" t="s">
        <v>8280</v>
      </c>
      <c r="R1404" t="str">
        <f t="shared" si="65"/>
        <v>March</v>
      </c>
    </row>
    <row r="1405" spans="1:18" ht="45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s="11">
        <f t="shared" si="63"/>
        <v>41451.062905092593</v>
      </c>
      <c r="L1405" t="b">
        <v>0</v>
      </c>
      <c r="M1405">
        <v>66</v>
      </c>
      <c r="N1405" t="b">
        <v>1</v>
      </c>
      <c r="O1405" s="13">
        <f t="shared" si="64"/>
        <v>1.0257499999999999</v>
      </c>
      <c r="P1405" t="s">
        <v>8279</v>
      </c>
      <c r="Q1405" t="s">
        <v>8280</v>
      </c>
      <c r="R1405" t="str">
        <f t="shared" si="65"/>
        <v>June</v>
      </c>
    </row>
    <row r="1406" spans="1:18" ht="45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s="11">
        <f t="shared" si="63"/>
        <v>42032.510243055556</v>
      </c>
      <c r="L1406" t="b">
        <v>1</v>
      </c>
      <c r="M1406">
        <v>5</v>
      </c>
      <c r="N1406" t="b">
        <v>0</v>
      </c>
      <c r="O1406" s="13">
        <f t="shared" si="64"/>
        <v>1.6620689655172414E-2</v>
      </c>
      <c r="P1406" t="s">
        <v>8276</v>
      </c>
      <c r="Q1406" t="s">
        <v>8295</v>
      </c>
      <c r="R1406" t="str">
        <f t="shared" si="65"/>
        <v>January</v>
      </c>
    </row>
    <row r="1407" spans="1:18" ht="30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s="11">
        <f t="shared" si="63"/>
        <v>41941.680567129632</v>
      </c>
      <c r="L1407" t="b">
        <v>1</v>
      </c>
      <c r="M1407">
        <v>17</v>
      </c>
      <c r="N1407" t="b">
        <v>0</v>
      </c>
      <c r="O1407" s="13">
        <f t="shared" si="64"/>
        <v>4.1999999999999997E-3</v>
      </c>
      <c r="P1407" t="s">
        <v>8276</v>
      </c>
      <c r="Q1407" t="s">
        <v>8295</v>
      </c>
      <c r="R1407" t="str">
        <f t="shared" si="65"/>
        <v>October</v>
      </c>
    </row>
    <row r="1408" spans="1:18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s="11">
        <f t="shared" si="63"/>
        <v>42297.432951388888</v>
      </c>
      <c r="L1408" t="b">
        <v>0</v>
      </c>
      <c r="M1408">
        <v>3</v>
      </c>
      <c r="N1408" t="b">
        <v>0</v>
      </c>
      <c r="O1408" s="13">
        <f t="shared" si="64"/>
        <v>1.25E-3</v>
      </c>
      <c r="P1408" t="s">
        <v>8276</v>
      </c>
      <c r="Q1408" t="s">
        <v>8295</v>
      </c>
      <c r="R1408" t="str">
        <f t="shared" si="65"/>
        <v>October</v>
      </c>
    </row>
    <row r="1409" spans="1:18" ht="45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s="11">
        <f t="shared" si="63"/>
        <v>41838.536782407406</v>
      </c>
      <c r="L1409" t="b">
        <v>0</v>
      </c>
      <c r="M1409">
        <v>2</v>
      </c>
      <c r="N1409" t="b">
        <v>0</v>
      </c>
      <c r="O1409" s="13">
        <f t="shared" si="64"/>
        <v>5.0000000000000001E-3</v>
      </c>
      <c r="P1409" t="s">
        <v>8276</v>
      </c>
      <c r="Q1409" t="s">
        <v>8295</v>
      </c>
      <c r="R1409" t="str">
        <f t="shared" si="65"/>
        <v>July</v>
      </c>
    </row>
    <row r="1410" spans="1:18" ht="45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s="11">
        <f t="shared" si="63"/>
        <v>42291.872175925921</v>
      </c>
      <c r="L1410" t="b">
        <v>0</v>
      </c>
      <c r="M1410">
        <v>6</v>
      </c>
      <c r="N1410" t="b">
        <v>0</v>
      </c>
      <c r="O1410" s="13">
        <f t="shared" si="64"/>
        <v>7.1999999999999995E-2</v>
      </c>
      <c r="P1410" t="s">
        <v>8276</v>
      </c>
      <c r="Q1410" t="s">
        <v>8295</v>
      </c>
      <c r="R1410" t="str">
        <f t="shared" si="65"/>
        <v>October</v>
      </c>
    </row>
    <row r="1411" spans="1:18" ht="45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s="11">
        <f t="shared" ref="K1411:K1474" si="66">(J1411/86400)+DATE(1970,1,1)</f>
        <v>41945.133506944447</v>
      </c>
      <c r="L1411" t="b">
        <v>0</v>
      </c>
      <c r="M1411">
        <v>0</v>
      </c>
      <c r="N1411" t="b">
        <v>0</v>
      </c>
      <c r="O1411" s="13">
        <f t="shared" ref="O1411:O1474" si="67">E1411/D1411</f>
        <v>0</v>
      </c>
      <c r="P1411" t="s">
        <v>8276</v>
      </c>
      <c r="Q1411" t="s">
        <v>8295</v>
      </c>
      <c r="R1411" t="str">
        <f t="shared" ref="R1411:R1474" si="68">TEXT(K1411,"mmmm")</f>
        <v>November</v>
      </c>
    </row>
    <row r="1412" spans="1:18" ht="45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s="11">
        <f t="shared" si="66"/>
        <v>42479.318518518514</v>
      </c>
      <c r="L1412" t="b">
        <v>0</v>
      </c>
      <c r="M1412">
        <v>1</v>
      </c>
      <c r="N1412" t="b">
        <v>0</v>
      </c>
      <c r="O1412" s="13">
        <f t="shared" si="67"/>
        <v>1.6666666666666666E-4</v>
      </c>
      <c r="P1412" t="s">
        <v>8276</v>
      </c>
      <c r="Q1412" t="s">
        <v>8295</v>
      </c>
      <c r="R1412" t="str">
        <f t="shared" si="68"/>
        <v>April</v>
      </c>
    </row>
    <row r="1413" spans="1:18" ht="45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s="11">
        <f t="shared" si="66"/>
        <v>42013.059027777781</v>
      </c>
      <c r="L1413" t="b">
        <v>0</v>
      </c>
      <c r="M1413">
        <v>3</v>
      </c>
      <c r="N1413" t="b">
        <v>0</v>
      </c>
      <c r="O1413" s="13">
        <f t="shared" si="67"/>
        <v>2.3333333333333335E-3</v>
      </c>
      <c r="P1413" t="s">
        <v>8276</v>
      </c>
      <c r="Q1413" t="s">
        <v>8295</v>
      </c>
      <c r="R1413" t="str">
        <f t="shared" si="68"/>
        <v>January</v>
      </c>
    </row>
    <row r="1414" spans="1:18" ht="30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s="11">
        <f t="shared" si="66"/>
        <v>41947.063645833332</v>
      </c>
      <c r="L1414" t="b">
        <v>0</v>
      </c>
      <c r="M1414">
        <v>13</v>
      </c>
      <c r="N1414" t="b">
        <v>0</v>
      </c>
      <c r="O1414" s="13">
        <f t="shared" si="67"/>
        <v>4.5714285714285714E-2</v>
      </c>
      <c r="P1414" t="s">
        <v>8276</v>
      </c>
      <c r="Q1414" t="s">
        <v>8295</v>
      </c>
      <c r="R1414" t="str">
        <f t="shared" si="68"/>
        <v>November</v>
      </c>
    </row>
    <row r="1415" spans="1:18" ht="45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s="11">
        <f t="shared" si="66"/>
        <v>42360.437152777777</v>
      </c>
      <c r="L1415" t="b">
        <v>0</v>
      </c>
      <c r="M1415">
        <v>1</v>
      </c>
      <c r="N1415" t="b">
        <v>0</v>
      </c>
      <c r="O1415" s="13">
        <f t="shared" si="67"/>
        <v>0.05</v>
      </c>
      <c r="P1415" t="s">
        <v>8276</v>
      </c>
      <c r="Q1415" t="s">
        <v>8295</v>
      </c>
      <c r="R1415" t="str">
        <f t="shared" si="68"/>
        <v>December</v>
      </c>
    </row>
    <row r="1416" spans="1:18" ht="45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s="11">
        <f t="shared" si="66"/>
        <v>42708.25309027778</v>
      </c>
      <c r="L1416" t="b">
        <v>0</v>
      </c>
      <c r="M1416">
        <v>1</v>
      </c>
      <c r="N1416" t="b">
        <v>0</v>
      </c>
      <c r="O1416" s="13">
        <f t="shared" si="67"/>
        <v>2E-3</v>
      </c>
      <c r="P1416" t="s">
        <v>8276</v>
      </c>
      <c r="Q1416" t="s">
        <v>8295</v>
      </c>
      <c r="R1416" t="str">
        <f t="shared" si="68"/>
        <v>December</v>
      </c>
    </row>
    <row r="1417" spans="1:18" ht="45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s="11">
        <f t="shared" si="66"/>
        <v>42192.675821759258</v>
      </c>
      <c r="L1417" t="b">
        <v>0</v>
      </c>
      <c r="M1417">
        <v>9</v>
      </c>
      <c r="N1417" t="b">
        <v>0</v>
      </c>
      <c r="O1417" s="13">
        <f t="shared" si="67"/>
        <v>0.18181818181818182</v>
      </c>
      <c r="P1417" t="s">
        <v>8276</v>
      </c>
      <c r="Q1417" t="s">
        <v>8295</v>
      </c>
      <c r="R1417" t="str">
        <f t="shared" si="68"/>
        <v>July</v>
      </c>
    </row>
    <row r="1418" spans="1:18" ht="45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s="11">
        <f t="shared" si="66"/>
        <v>42299.926145833335</v>
      </c>
      <c r="L1418" t="b">
        <v>0</v>
      </c>
      <c r="M1418">
        <v>0</v>
      </c>
      <c r="N1418" t="b">
        <v>0</v>
      </c>
      <c r="O1418" s="13">
        <f t="shared" si="67"/>
        <v>0</v>
      </c>
      <c r="P1418" t="s">
        <v>8276</v>
      </c>
      <c r="Q1418" t="s">
        <v>8295</v>
      </c>
      <c r="R1418" t="str">
        <f t="shared" si="68"/>
        <v>October</v>
      </c>
    </row>
    <row r="1419" spans="1:18" ht="45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s="11">
        <f t="shared" si="66"/>
        <v>42232.15016203704</v>
      </c>
      <c r="L1419" t="b">
        <v>0</v>
      </c>
      <c r="M1419">
        <v>2</v>
      </c>
      <c r="N1419" t="b">
        <v>0</v>
      </c>
      <c r="O1419" s="13">
        <f t="shared" si="67"/>
        <v>1.2222222222222223E-2</v>
      </c>
      <c r="P1419" t="s">
        <v>8276</v>
      </c>
      <c r="Q1419" t="s">
        <v>8295</v>
      </c>
      <c r="R1419" t="str">
        <f t="shared" si="68"/>
        <v>August</v>
      </c>
    </row>
    <row r="1420" spans="1:18" ht="60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s="11">
        <f t="shared" si="66"/>
        <v>42395.456412037034</v>
      </c>
      <c r="L1420" t="b">
        <v>0</v>
      </c>
      <c r="M1420">
        <v>1</v>
      </c>
      <c r="N1420" t="b">
        <v>0</v>
      </c>
      <c r="O1420" s="13">
        <f t="shared" si="67"/>
        <v>2E-3</v>
      </c>
      <c r="P1420" t="s">
        <v>8276</v>
      </c>
      <c r="Q1420" t="s">
        <v>8295</v>
      </c>
      <c r="R1420" t="str">
        <f t="shared" si="68"/>
        <v>January</v>
      </c>
    </row>
    <row r="1421" spans="1:18" ht="45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s="11">
        <f t="shared" si="66"/>
        <v>42622.456238425926</v>
      </c>
      <c r="L1421" t="b">
        <v>0</v>
      </c>
      <c r="M1421">
        <v>10</v>
      </c>
      <c r="N1421" t="b">
        <v>0</v>
      </c>
      <c r="O1421" s="13">
        <f t="shared" si="67"/>
        <v>7.0634920634920634E-2</v>
      </c>
      <c r="P1421" t="s">
        <v>8276</v>
      </c>
      <c r="Q1421" t="s">
        <v>8295</v>
      </c>
      <c r="R1421" t="str">
        <f t="shared" si="68"/>
        <v>September</v>
      </c>
    </row>
    <row r="1422" spans="1:18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s="11">
        <f t="shared" si="66"/>
        <v>42524.667662037042</v>
      </c>
      <c r="L1422" t="b">
        <v>0</v>
      </c>
      <c r="M1422">
        <v>3</v>
      </c>
      <c r="N1422" t="b">
        <v>0</v>
      </c>
      <c r="O1422" s="13">
        <f t="shared" si="67"/>
        <v>2.7272727272727271E-2</v>
      </c>
      <c r="P1422" t="s">
        <v>8276</v>
      </c>
      <c r="Q1422" t="s">
        <v>8295</v>
      </c>
      <c r="R1422" t="str">
        <f t="shared" si="68"/>
        <v>June</v>
      </c>
    </row>
    <row r="1423" spans="1:18" ht="45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s="11">
        <f t="shared" si="66"/>
        <v>42013.915613425925</v>
      </c>
      <c r="L1423" t="b">
        <v>0</v>
      </c>
      <c r="M1423">
        <v>2</v>
      </c>
      <c r="N1423" t="b">
        <v>0</v>
      </c>
      <c r="O1423" s="13">
        <f t="shared" si="67"/>
        <v>1E-3</v>
      </c>
      <c r="P1423" t="s">
        <v>8276</v>
      </c>
      <c r="Q1423" t="s">
        <v>8295</v>
      </c>
      <c r="R1423" t="str">
        <f t="shared" si="68"/>
        <v>January</v>
      </c>
    </row>
    <row r="1424" spans="1:18" ht="45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s="11">
        <f t="shared" si="66"/>
        <v>42604.239629629628</v>
      </c>
      <c r="L1424" t="b">
        <v>0</v>
      </c>
      <c r="M1424">
        <v>2</v>
      </c>
      <c r="N1424" t="b">
        <v>0</v>
      </c>
      <c r="O1424" s="13">
        <f t="shared" si="67"/>
        <v>1.0399999999999999E-3</v>
      </c>
      <c r="P1424" t="s">
        <v>8276</v>
      </c>
      <c r="Q1424" t="s">
        <v>8295</v>
      </c>
      <c r="R1424" t="str">
        <f t="shared" si="68"/>
        <v>August</v>
      </c>
    </row>
    <row r="1425" spans="1:18" ht="45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s="11">
        <f t="shared" si="66"/>
        <v>42340.360312500001</v>
      </c>
      <c r="L1425" t="b">
        <v>0</v>
      </c>
      <c r="M1425">
        <v>1</v>
      </c>
      <c r="N1425" t="b">
        <v>0</v>
      </c>
      <c r="O1425" s="13">
        <f t="shared" si="67"/>
        <v>3.3333333333333335E-3</v>
      </c>
      <c r="P1425" t="s">
        <v>8276</v>
      </c>
      <c r="Q1425" t="s">
        <v>8295</v>
      </c>
      <c r="R1425" t="str">
        <f t="shared" si="68"/>
        <v>December</v>
      </c>
    </row>
    <row r="1426" spans="1:18" ht="45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s="11">
        <f t="shared" si="66"/>
        <v>42676.717615740738</v>
      </c>
      <c r="L1426" t="b">
        <v>0</v>
      </c>
      <c r="M1426">
        <v>14</v>
      </c>
      <c r="N1426" t="b">
        <v>0</v>
      </c>
      <c r="O1426" s="13">
        <f t="shared" si="67"/>
        <v>0.2036</v>
      </c>
      <c r="P1426" t="s">
        <v>8276</v>
      </c>
      <c r="Q1426" t="s">
        <v>8295</v>
      </c>
      <c r="R1426" t="str">
        <f t="shared" si="68"/>
        <v>November</v>
      </c>
    </row>
    <row r="1427" spans="1:18" ht="45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s="11">
        <f t="shared" si="66"/>
        <v>42093.131469907406</v>
      </c>
      <c r="L1427" t="b">
        <v>0</v>
      </c>
      <c r="M1427">
        <v>0</v>
      </c>
      <c r="N1427" t="b">
        <v>0</v>
      </c>
      <c r="O1427" s="13">
        <f t="shared" si="67"/>
        <v>0</v>
      </c>
      <c r="P1427" t="s">
        <v>8276</v>
      </c>
      <c r="Q1427" t="s">
        <v>8295</v>
      </c>
      <c r="R1427" t="str">
        <f t="shared" si="68"/>
        <v>March</v>
      </c>
    </row>
    <row r="1428" spans="1:18" ht="45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s="11">
        <f t="shared" si="66"/>
        <v>42180.390277777777</v>
      </c>
      <c r="L1428" t="b">
        <v>0</v>
      </c>
      <c r="M1428">
        <v>0</v>
      </c>
      <c r="N1428" t="b">
        <v>0</v>
      </c>
      <c r="O1428" s="13">
        <f t="shared" si="67"/>
        <v>0</v>
      </c>
      <c r="P1428" t="s">
        <v>8276</v>
      </c>
      <c r="Q1428" t="s">
        <v>8295</v>
      </c>
      <c r="R1428" t="str">
        <f t="shared" si="68"/>
        <v>June</v>
      </c>
    </row>
    <row r="1429" spans="1:18" ht="45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s="11">
        <f t="shared" si="66"/>
        <v>42601.851678240739</v>
      </c>
      <c r="L1429" t="b">
        <v>0</v>
      </c>
      <c r="M1429">
        <v>4</v>
      </c>
      <c r="N1429" t="b">
        <v>0</v>
      </c>
      <c r="O1429" s="13">
        <f t="shared" si="67"/>
        <v>8.3799999999999999E-2</v>
      </c>
      <c r="P1429" t="s">
        <v>8276</v>
      </c>
      <c r="Q1429" t="s">
        <v>8295</v>
      </c>
      <c r="R1429" t="str">
        <f t="shared" si="68"/>
        <v>August</v>
      </c>
    </row>
    <row r="1430" spans="1:18" ht="45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s="11">
        <f t="shared" si="66"/>
        <v>42432.379826388889</v>
      </c>
      <c r="L1430" t="b">
        <v>0</v>
      </c>
      <c r="M1430">
        <v>3</v>
      </c>
      <c r="N1430" t="b">
        <v>0</v>
      </c>
      <c r="O1430" s="13">
        <f t="shared" si="67"/>
        <v>4.4999999999999998E-2</v>
      </c>
      <c r="P1430" t="s">
        <v>8276</v>
      </c>
      <c r="Q1430" t="s">
        <v>8295</v>
      </c>
      <c r="R1430" t="str">
        <f t="shared" si="68"/>
        <v>March</v>
      </c>
    </row>
    <row r="1431" spans="1:18" ht="30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s="11">
        <f t="shared" si="66"/>
        <v>42074.060671296298</v>
      </c>
      <c r="L1431" t="b">
        <v>0</v>
      </c>
      <c r="M1431">
        <v>0</v>
      </c>
      <c r="N1431" t="b">
        <v>0</v>
      </c>
      <c r="O1431" s="13">
        <f t="shared" si="67"/>
        <v>0</v>
      </c>
      <c r="P1431" t="s">
        <v>8276</v>
      </c>
      <c r="Q1431" t="s">
        <v>8295</v>
      </c>
      <c r="R1431" t="str">
        <f t="shared" si="68"/>
        <v>March</v>
      </c>
    </row>
    <row r="1432" spans="1:18" ht="45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s="11">
        <f t="shared" si="66"/>
        <v>41961.813518518524</v>
      </c>
      <c r="L1432" t="b">
        <v>0</v>
      </c>
      <c r="M1432">
        <v>5</v>
      </c>
      <c r="N1432" t="b">
        <v>0</v>
      </c>
      <c r="O1432" s="13">
        <f t="shared" si="67"/>
        <v>8.0600000000000005E-2</v>
      </c>
      <c r="P1432" t="s">
        <v>8276</v>
      </c>
      <c r="Q1432" t="s">
        <v>8295</v>
      </c>
      <c r="R1432" t="str">
        <f t="shared" si="68"/>
        <v>November</v>
      </c>
    </row>
    <row r="1433" spans="1:18" ht="45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s="11">
        <f t="shared" si="66"/>
        <v>42304.210833333331</v>
      </c>
      <c r="L1433" t="b">
        <v>0</v>
      </c>
      <c r="M1433">
        <v>47</v>
      </c>
      <c r="N1433" t="b">
        <v>0</v>
      </c>
      <c r="O1433" s="13">
        <f t="shared" si="67"/>
        <v>0.31947058823529412</v>
      </c>
      <c r="P1433" t="s">
        <v>8276</v>
      </c>
      <c r="Q1433" t="s">
        <v>8295</v>
      </c>
      <c r="R1433" t="str">
        <f t="shared" si="68"/>
        <v>October</v>
      </c>
    </row>
    <row r="1434" spans="1:18" ht="45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s="11">
        <f t="shared" si="66"/>
        <v>42175.780416666668</v>
      </c>
      <c r="L1434" t="b">
        <v>0</v>
      </c>
      <c r="M1434">
        <v>0</v>
      </c>
      <c r="N1434" t="b">
        <v>0</v>
      </c>
      <c r="O1434" s="13">
        <f t="shared" si="67"/>
        <v>0</v>
      </c>
      <c r="P1434" t="s">
        <v>8276</v>
      </c>
      <c r="Q1434" t="s">
        <v>8295</v>
      </c>
      <c r="R1434" t="str">
        <f t="shared" si="68"/>
        <v>June</v>
      </c>
    </row>
    <row r="1435" spans="1:18" ht="45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s="11">
        <f t="shared" si="66"/>
        <v>42673.625868055555</v>
      </c>
      <c r="L1435" t="b">
        <v>0</v>
      </c>
      <c r="M1435">
        <v>10</v>
      </c>
      <c r="N1435" t="b">
        <v>0</v>
      </c>
      <c r="O1435" s="13">
        <f t="shared" si="67"/>
        <v>6.7083333333333328E-2</v>
      </c>
      <c r="P1435" t="s">
        <v>8276</v>
      </c>
      <c r="Q1435" t="s">
        <v>8295</v>
      </c>
      <c r="R1435" t="str">
        <f t="shared" si="68"/>
        <v>October</v>
      </c>
    </row>
    <row r="1436" spans="1:18" ht="45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s="11">
        <f t="shared" si="66"/>
        <v>42142.767106481479</v>
      </c>
      <c r="L1436" t="b">
        <v>0</v>
      </c>
      <c r="M1436">
        <v>11</v>
      </c>
      <c r="N1436" t="b">
        <v>0</v>
      </c>
      <c r="O1436" s="13">
        <f t="shared" si="67"/>
        <v>9.987804878048781E-2</v>
      </c>
      <c r="P1436" t="s">
        <v>8276</v>
      </c>
      <c r="Q1436" t="s">
        <v>8295</v>
      </c>
      <c r="R1436" t="str">
        <f t="shared" si="68"/>
        <v>May</v>
      </c>
    </row>
    <row r="1437" spans="1:18" ht="30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s="11">
        <f t="shared" si="66"/>
        <v>42258.780324074076</v>
      </c>
      <c r="L1437" t="b">
        <v>0</v>
      </c>
      <c r="M1437">
        <v>2</v>
      </c>
      <c r="N1437" t="b">
        <v>0</v>
      </c>
      <c r="O1437" s="13">
        <f t="shared" si="67"/>
        <v>1E-3</v>
      </c>
      <c r="P1437" t="s">
        <v>8276</v>
      </c>
      <c r="Q1437" t="s">
        <v>8295</v>
      </c>
      <c r="R1437" t="str">
        <f t="shared" si="68"/>
        <v>September</v>
      </c>
    </row>
    <row r="1438" spans="1:18" ht="45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s="11">
        <f t="shared" si="66"/>
        <v>42391.35019675926</v>
      </c>
      <c r="L1438" t="b">
        <v>0</v>
      </c>
      <c r="M1438">
        <v>2</v>
      </c>
      <c r="N1438" t="b">
        <v>0</v>
      </c>
      <c r="O1438" s="13">
        <f t="shared" si="67"/>
        <v>7.7000000000000002E-3</v>
      </c>
      <c r="P1438" t="s">
        <v>8276</v>
      </c>
      <c r="Q1438" t="s">
        <v>8295</v>
      </c>
      <c r="R1438" t="str">
        <f t="shared" si="68"/>
        <v>January</v>
      </c>
    </row>
    <row r="1439" spans="1:18" ht="45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s="11">
        <f t="shared" si="66"/>
        <v>41796.531701388885</v>
      </c>
      <c r="L1439" t="b">
        <v>0</v>
      </c>
      <c r="M1439">
        <v>22</v>
      </c>
      <c r="N1439" t="b">
        <v>0</v>
      </c>
      <c r="O1439" s="13">
        <f t="shared" si="67"/>
        <v>0.26900000000000002</v>
      </c>
      <c r="P1439" t="s">
        <v>8276</v>
      </c>
      <c r="Q1439" t="s">
        <v>8295</v>
      </c>
      <c r="R1439" t="str">
        <f t="shared" si="68"/>
        <v>June</v>
      </c>
    </row>
    <row r="1440" spans="1:18" ht="45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s="11">
        <f t="shared" si="66"/>
        <v>42457.871516203704</v>
      </c>
      <c r="L1440" t="b">
        <v>0</v>
      </c>
      <c r="M1440">
        <v>8</v>
      </c>
      <c r="N1440" t="b">
        <v>0</v>
      </c>
      <c r="O1440" s="13">
        <f t="shared" si="67"/>
        <v>0.03</v>
      </c>
      <c r="P1440" t="s">
        <v>8276</v>
      </c>
      <c r="Q1440" t="s">
        <v>8295</v>
      </c>
      <c r="R1440" t="str">
        <f t="shared" si="68"/>
        <v>March</v>
      </c>
    </row>
    <row r="1441" spans="1:18" ht="45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s="11">
        <f t="shared" si="66"/>
        <v>42040.829872685186</v>
      </c>
      <c r="L1441" t="b">
        <v>0</v>
      </c>
      <c r="M1441">
        <v>6</v>
      </c>
      <c r="N1441" t="b">
        <v>0</v>
      </c>
      <c r="O1441" s="13">
        <f t="shared" si="67"/>
        <v>6.6055045871559637E-2</v>
      </c>
      <c r="P1441" t="s">
        <v>8276</v>
      </c>
      <c r="Q1441" t="s">
        <v>8295</v>
      </c>
      <c r="R1441" t="str">
        <f t="shared" si="68"/>
        <v>February</v>
      </c>
    </row>
    <row r="1442" spans="1:18" ht="45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s="11">
        <f t="shared" si="66"/>
        <v>42486.748414351852</v>
      </c>
      <c r="L1442" t="b">
        <v>0</v>
      </c>
      <c r="M1442">
        <v>1</v>
      </c>
      <c r="N1442" t="b">
        <v>0</v>
      </c>
      <c r="O1442" s="13">
        <f t="shared" si="67"/>
        <v>7.6923076923076926E-5</v>
      </c>
      <c r="P1442" t="s">
        <v>8276</v>
      </c>
      <c r="Q1442" t="s">
        <v>8295</v>
      </c>
      <c r="R1442" t="str">
        <f t="shared" si="68"/>
        <v>April</v>
      </c>
    </row>
    <row r="1443" spans="1:18" ht="45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s="11">
        <f t="shared" si="66"/>
        <v>42198.765844907408</v>
      </c>
      <c r="L1443" t="b">
        <v>0</v>
      </c>
      <c r="M1443">
        <v>3</v>
      </c>
      <c r="N1443" t="b">
        <v>0</v>
      </c>
      <c r="O1443" s="13">
        <f t="shared" si="67"/>
        <v>1.1222222222222222E-2</v>
      </c>
      <c r="P1443" t="s">
        <v>8276</v>
      </c>
      <c r="Q1443" t="s">
        <v>8295</v>
      </c>
      <c r="R1443" t="str">
        <f t="shared" si="68"/>
        <v>July</v>
      </c>
    </row>
    <row r="1444" spans="1:18" ht="45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s="11">
        <f t="shared" si="66"/>
        <v>42485.64534722222</v>
      </c>
      <c r="L1444" t="b">
        <v>0</v>
      </c>
      <c r="M1444">
        <v>0</v>
      </c>
      <c r="N1444" t="b">
        <v>0</v>
      </c>
      <c r="O1444" s="13">
        <f t="shared" si="67"/>
        <v>0</v>
      </c>
      <c r="P1444" t="s">
        <v>8276</v>
      </c>
      <c r="Q1444" t="s">
        <v>8295</v>
      </c>
      <c r="R1444" t="str">
        <f t="shared" si="68"/>
        <v>April</v>
      </c>
    </row>
    <row r="1445" spans="1:18" ht="45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s="11">
        <f t="shared" si="66"/>
        <v>42707.926030092596</v>
      </c>
      <c r="L1445" t="b">
        <v>0</v>
      </c>
      <c r="M1445">
        <v>0</v>
      </c>
      <c r="N1445" t="b">
        <v>0</v>
      </c>
      <c r="O1445" s="13">
        <f t="shared" si="67"/>
        <v>0</v>
      </c>
      <c r="P1445" t="s">
        <v>8276</v>
      </c>
      <c r="Q1445" t="s">
        <v>8295</v>
      </c>
      <c r="R1445" t="str">
        <f t="shared" si="68"/>
        <v>December</v>
      </c>
    </row>
    <row r="1446" spans="1:18" ht="30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s="11">
        <f t="shared" si="66"/>
        <v>42199.873402777783</v>
      </c>
      <c r="L1446" t="b">
        <v>0</v>
      </c>
      <c r="M1446">
        <v>0</v>
      </c>
      <c r="N1446" t="b">
        <v>0</v>
      </c>
      <c r="O1446" s="13">
        <f t="shared" si="67"/>
        <v>0</v>
      </c>
      <c r="P1446" t="s">
        <v>8276</v>
      </c>
      <c r="Q1446" t="s">
        <v>8295</v>
      </c>
      <c r="R1446" t="str">
        <f t="shared" si="68"/>
        <v>July</v>
      </c>
    </row>
    <row r="1447" spans="1:18" ht="45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s="11">
        <f t="shared" si="66"/>
        <v>42139.542303240742</v>
      </c>
      <c r="L1447" t="b">
        <v>0</v>
      </c>
      <c r="M1447">
        <v>0</v>
      </c>
      <c r="N1447" t="b">
        <v>0</v>
      </c>
      <c r="O1447" s="13">
        <f t="shared" si="67"/>
        <v>0</v>
      </c>
      <c r="P1447" t="s">
        <v>8276</v>
      </c>
      <c r="Q1447" t="s">
        <v>8295</v>
      </c>
      <c r="R1447" t="str">
        <f t="shared" si="68"/>
        <v>May</v>
      </c>
    </row>
    <row r="1448" spans="1:18" ht="45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s="11">
        <f t="shared" si="66"/>
        <v>42461.447662037041</v>
      </c>
      <c r="L1448" t="b">
        <v>0</v>
      </c>
      <c r="M1448">
        <v>0</v>
      </c>
      <c r="N1448" t="b">
        <v>0</v>
      </c>
      <c r="O1448" s="13">
        <f t="shared" si="67"/>
        <v>0</v>
      </c>
      <c r="P1448" t="s">
        <v>8276</v>
      </c>
      <c r="Q1448" t="s">
        <v>8295</v>
      </c>
      <c r="R1448" t="str">
        <f t="shared" si="68"/>
        <v>April</v>
      </c>
    </row>
    <row r="1449" spans="1:18" ht="30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s="11">
        <f t="shared" si="66"/>
        <v>42529.730717592596</v>
      </c>
      <c r="L1449" t="b">
        <v>0</v>
      </c>
      <c r="M1449">
        <v>3</v>
      </c>
      <c r="N1449" t="b">
        <v>0</v>
      </c>
      <c r="O1449" s="13">
        <f t="shared" si="67"/>
        <v>1.4999999999999999E-4</v>
      </c>
      <c r="P1449" t="s">
        <v>8276</v>
      </c>
      <c r="Q1449" t="s">
        <v>8295</v>
      </c>
      <c r="R1449" t="str">
        <f t="shared" si="68"/>
        <v>June</v>
      </c>
    </row>
    <row r="1450" spans="1:18" ht="45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s="11">
        <f t="shared" si="66"/>
        <v>42115.936550925922</v>
      </c>
      <c r="L1450" t="b">
        <v>0</v>
      </c>
      <c r="M1450">
        <v>0</v>
      </c>
      <c r="N1450" t="b">
        <v>0</v>
      </c>
      <c r="O1450" s="13">
        <f t="shared" si="67"/>
        <v>0</v>
      </c>
      <c r="P1450" t="s">
        <v>8276</v>
      </c>
      <c r="Q1450" t="s">
        <v>8295</v>
      </c>
      <c r="R1450" t="str">
        <f t="shared" si="68"/>
        <v>April</v>
      </c>
    </row>
    <row r="1451" spans="1:18" ht="45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s="11">
        <f t="shared" si="66"/>
        <v>42086.811400462961</v>
      </c>
      <c r="L1451" t="b">
        <v>0</v>
      </c>
      <c r="M1451">
        <v>0</v>
      </c>
      <c r="N1451" t="b">
        <v>0</v>
      </c>
      <c r="O1451" s="13">
        <f t="shared" si="67"/>
        <v>0</v>
      </c>
      <c r="P1451" t="s">
        <v>8276</v>
      </c>
      <c r="Q1451" t="s">
        <v>8295</v>
      </c>
      <c r="R1451" t="str">
        <f t="shared" si="68"/>
        <v>March</v>
      </c>
    </row>
    <row r="1452" spans="1:18" ht="45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s="11">
        <f t="shared" si="66"/>
        <v>42390.171261574069</v>
      </c>
      <c r="L1452" t="b">
        <v>0</v>
      </c>
      <c r="M1452">
        <v>1</v>
      </c>
      <c r="N1452" t="b">
        <v>0</v>
      </c>
      <c r="O1452" s="13">
        <f t="shared" si="67"/>
        <v>1.0000000000000001E-5</v>
      </c>
      <c r="P1452" t="s">
        <v>8276</v>
      </c>
      <c r="Q1452" t="s">
        <v>8295</v>
      </c>
      <c r="R1452" t="str">
        <f t="shared" si="68"/>
        <v>January</v>
      </c>
    </row>
    <row r="1453" spans="1:18" ht="30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s="11">
        <f t="shared" si="66"/>
        <v>41931.959016203706</v>
      </c>
      <c r="L1453" t="b">
        <v>0</v>
      </c>
      <c r="M1453">
        <v>2</v>
      </c>
      <c r="N1453" t="b">
        <v>0</v>
      </c>
      <c r="O1453" s="13">
        <f t="shared" si="67"/>
        <v>1.0554089709762533E-4</v>
      </c>
      <c r="P1453" t="s">
        <v>8276</v>
      </c>
      <c r="Q1453" t="s">
        <v>8295</v>
      </c>
      <c r="R1453" t="str">
        <f t="shared" si="68"/>
        <v>October</v>
      </c>
    </row>
    <row r="1454" spans="1:18" ht="30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s="11">
        <f t="shared" si="66"/>
        <v>41818.703275462962</v>
      </c>
      <c r="L1454" t="b">
        <v>0</v>
      </c>
      <c r="M1454">
        <v>0</v>
      </c>
      <c r="N1454" t="b">
        <v>0</v>
      </c>
      <c r="O1454" s="13">
        <f t="shared" si="67"/>
        <v>0</v>
      </c>
      <c r="P1454" t="s">
        <v>8276</v>
      </c>
      <c r="Q1454" t="s">
        <v>8295</v>
      </c>
      <c r="R1454" t="str">
        <f t="shared" si="68"/>
        <v>June</v>
      </c>
    </row>
    <row r="1455" spans="1:18" ht="45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s="11">
        <f t="shared" si="66"/>
        <v>42795.696145833332</v>
      </c>
      <c r="L1455" t="b">
        <v>0</v>
      </c>
      <c r="M1455">
        <v>0</v>
      </c>
      <c r="N1455" t="b">
        <v>0</v>
      </c>
      <c r="O1455" s="13">
        <f t="shared" si="67"/>
        <v>0</v>
      </c>
      <c r="P1455" t="s">
        <v>8276</v>
      </c>
      <c r="Q1455" t="s">
        <v>8295</v>
      </c>
      <c r="R1455" t="str">
        <f t="shared" si="68"/>
        <v>March</v>
      </c>
    </row>
    <row r="1456" spans="1:18" ht="45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s="11">
        <f t="shared" si="66"/>
        <v>42463.866666666669</v>
      </c>
      <c r="L1456" t="b">
        <v>0</v>
      </c>
      <c r="M1456">
        <v>1</v>
      </c>
      <c r="N1456" t="b">
        <v>0</v>
      </c>
      <c r="O1456" s="13">
        <f t="shared" si="67"/>
        <v>8.5714285714285719E-3</v>
      </c>
      <c r="P1456" t="s">
        <v>8276</v>
      </c>
      <c r="Q1456" t="s">
        <v>8295</v>
      </c>
      <c r="R1456" t="str">
        <f t="shared" si="68"/>
        <v>April</v>
      </c>
    </row>
    <row r="1457" spans="1:18" ht="45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s="11">
        <f t="shared" si="66"/>
        <v>41832.672685185185</v>
      </c>
      <c r="L1457" t="b">
        <v>0</v>
      </c>
      <c r="M1457">
        <v>7</v>
      </c>
      <c r="N1457" t="b">
        <v>0</v>
      </c>
      <c r="O1457" s="13">
        <f t="shared" si="67"/>
        <v>0.105</v>
      </c>
      <c r="P1457" t="s">
        <v>8276</v>
      </c>
      <c r="Q1457" t="s">
        <v>8295</v>
      </c>
      <c r="R1457" t="str">
        <f t="shared" si="68"/>
        <v>July</v>
      </c>
    </row>
    <row r="1458" spans="1:18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s="11">
        <f t="shared" si="66"/>
        <v>42708.668576388889</v>
      </c>
      <c r="L1458" t="b">
        <v>0</v>
      </c>
      <c r="M1458">
        <v>3</v>
      </c>
      <c r="N1458" t="b">
        <v>0</v>
      </c>
      <c r="O1458" s="13">
        <f t="shared" si="67"/>
        <v>2.9000000000000001E-2</v>
      </c>
      <c r="P1458" t="s">
        <v>8276</v>
      </c>
      <c r="Q1458" t="s">
        <v>8295</v>
      </c>
      <c r="R1458" t="str">
        <f t="shared" si="68"/>
        <v>December</v>
      </c>
    </row>
    <row r="1459" spans="1:18" ht="30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s="11">
        <f t="shared" si="66"/>
        <v>42289.89634259259</v>
      </c>
      <c r="L1459" t="b">
        <v>0</v>
      </c>
      <c r="M1459">
        <v>0</v>
      </c>
      <c r="N1459" t="b">
        <v>0</v>
      </c>
      <c r="O1459" s="13">
        <f t="shared" si="67"/>
        <v>0</v>
      </c>
      <c r="P1459" t="s">
        <v>8276</v>
      </c>
      <c r="Q1459" t="s">
        <v>8295</v>
      </c>
      <c r="R1459" t="str">
        <f t="shared" si="68"/>
        <v>October</v>
      </c>
    </row>
    <row r="1460" spans="1:18" ht="45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s="11">
        <f t="shared" si="66"/>
        <v>41831.705555555556</v>
      </c>
      <c r="L1460" t="b">
        <v>0</v>
      </c>
      <c r="M1460">
        <v>0</v>
      </c>
      <c r="N1460" t="b">
        <v>0</v>
      </c>
      <c r="O1460" s="13">
        <f t="shared" si="67"/>
        <v>0</v>
      </c>
      <c r="P1460" t="s">
        <v>8276</v>
      </c>
      <c r="Q1460" t="s">
        <v>8295</v>
      </c>
      <c r="R1460" t="str">
        <f t="shared" si="68"/>
        <v>July</v>
      </c>
    </row>
    <row r="1461" spans="1:18" ht="45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s="11">
        <f t="shared" si="66"/>
        <v>42312.204814814817</v>
      </c>
      <c r="L1461" t="b">
        <v>0</v>
      </c>
      <c r="M1461">
        <v>0</v>
      </c>
      <c r="N1461" t="b">
        <v>0</v>
      </c>
      <c r="O1461" s="13">
        <f t="shared" si="67"/>
        <v>0</v>
      </c>
      <c r="P1461" t="s">
        <v>8276</v>
      </c>
      <c r="Q1461" t="s">
        <v>8295</v>
      </c>
      <c r="R1461" t="str">
        <f t="shared" si="68"/>
        <v>November</v>
      </c>
    </row>
    <row r="1462" spans="1:18" ht="45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s="11">
        <f t="shared" si="66"/>
        <v>41915.896967592591</v>
      </c>
      <c r="L1462" t="b">
        <v>0</v>
      </c>
      <c r="M1462">
        <v>0</v>
      </c>
      <c r="N1462" t="b">
        <v>0</v>
      </c>
      <c r="O1462" s="13">
        <f t="shared" si="67"/>
        <v>0</v>
      </c>
      <c r="P1462" t="s">
        <v>8276</v>
      </c>
      <c r="Q1462" t="s">
        <v>8295</v>
      </c>
      <c r="R1462" t="str">
        <f t="shared" si="68"/>
        <v>October</v>
      </c>
    </row>
    <row r="1463" spans="1:18" ht="30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s="11">
        <f t="shared" si="66"/>
        <v>41899.645300925928</v>
      </c>
      <c r="L1463" t="b">
        <v>1</v>
      </c>
      <c r="M1463">
        <v>340</v>
      </c>
      <c r="N1463" t="b">
        <v>1</v>
      </c>
      <c r="O1463" s="13">
        <f t="shared" si="67"/>
        <v>1.012446</v>
      </c>
      <c r="P1463" t="s">
        <v>8276</v>
      </c>
      <c r="Q1463" t="s">
        <v>8296</v>
      </c>
      <c r="R1463" t="str">
        <f t="shared" si="68"/>
        <v>September</v>
      </c>
    </row>
    <row r="1464" spans="1:18" ht="30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s="11">
        <f t="shared" si="66"/>
        <v>41344.662858796299</v>
      </c>
      <c r="L1464" t="b">
        <v>1</v>
      </c>
      <c r="M1464">
        <v>150</v>
      </c>
      <c r="N1464" t="b">
        <v>1</v>
      </c>
      <c r="O1464" s="13">
        <f t="shared" si="67"/>
        <v>1.085175</v>
      </c>
      <c r="P1464" t="s">
        <v>8276</v>
      </c>
      <c r="Q1464" t="s">
        <v>8296</v>
      </c>
      <c r="R1464" t="str">
        <f t="shared" si="68"/>
        <v>March</v>
      </c>
    </row>
    <row r="1465" spans="1:18" ht="45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s="11">
        <f t="shared" si="66"/>
        <v>41326.911319444444</v>
      </c>
      <c r="L1465" t="b">
        <v>1</v>
      </c>
      <c r="M1465">
        <v>25</v>
      </c>
      <c r="N1465" t="b">
        <v>1</v>
      </c>
      <c r="O1465" s="13">
        <f t="shared" si="67"/>
        <v>1.4766666666666666</v>
      </c>
      <c r="P1465" t="s">
        <v>8276</v>
      </c>
      <c r="Q1465" t="s">
        <v>8296</v>
      </c>
      <c r="R1465" t="str">
        <f t="shared" si="68"/>
        <v>February</v>
      </c>
    </row>
    <row r="1466" spans="1:18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s="11">
        <f t="shared" si="66"/>
        <v>41291.661550925928</v>
      </c>
      <c r="L1466" t="b">
        <v>1</v>
      </c>
      <c r="M1466">
        <v>234</v>
      </c>
      <c r="N1466" t="b">
        <v>1</v>
      </c>
      <c r="O1466" s="13">
        <f t="shared" si="67"/>
        <v>1.6319999999999999</v>
      </c>
      <c r="P1466" t="s">
        <v>8276</v>
      </c>
      <c r="Q1466" t="s">
        <v>8296</v>
      </c>
      <c r="R1466" t="str">
        <f t="shared" si="68"/>
        <v>January</v>
      </c>
    </row>
    <row r="1467" spans="1:18" ht="45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s="11">
        <f t="shared" si="66"/>
        <v>40959.734398148146</v>
      </c>
      <c r="L1467" t="b">
        <v>1</v>
      </c>
      <c r="M1467">
        <v>2602</v>
      </c>
      <c r="N1467" t="b">
        <v>1</v>
      </c>
      <c r="O1467" s="13">
        <f t="shared" si="67"/>
        <v>4.5641449999999999</v>
      </c>
      <c r="P1467" t="s">
        <v>8276</v>
      </c>
      <c r="Q1467" t="s">
        <v>8296</v>
      </c>
      <c r="R1467" t="str">
        <f t="shared" si="68"/>
        <v>February</v>
      </c>
    </row>
    <row r="1468" spans="1:18" ht="45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s="11">
        <f t="shared" si="66"/>
        <v>42340.172060185185</v>
      </c>
      <c r="L1468" t="b">
        <v>1</v>
      </c>
      <c r="M1468">
        <v>248</v>
      </c>
      <c r="N1468" t="b">
        <v>1</v>
      </c>
      <c r="O1468" s="13">
        <f t="shared" si="67"/>
        <v>1.0787731249999999</v>
      </c>
      <c r="P1468" t="s">
        <v>8276</v>
      </c>
      <c r="Q1468" t="s">
        <v>8296</v>
      </c>
      <c r="R1468" t="str">
        <f t="shared" si="68"/>
        <v>December</v>
      </c>
    </row>
    <row r="1469" spans="1:18" ht="30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s="11">
        <f t="shared" si="66"/>
        <v>40933.80190972222</v>
      </c>
      <c r="L1469" t="b">
        <v>1</v>
      </c>
      <c r="M1469">
        <v>600</v>
      </c>
      <c r="N1469" t="b">
        <v>1</v>
      </c>
      <c r="O1469" s="13">
        <f t="shared" si="67"/>
        <v>1.1508</v>
      </c>
      <c r="P1469" t="s">
        <v>8276</v>
      </c>
      <c r="Q1469" t="s">
        <v>8296</v>
      </c>
      <c r="R1469" t="str">
        <f t="shared" si="68"/>
        <v>January</v>
      </c>
    </row>
    <row r="1470" spans="1:18" ht="45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s="11">
        <f t="shared" si="66"/>
        <v>40646.014456018514</v>
      </c>
      <c r="L1470" t="b">
        <v>1</v>
      </c>
      <c r="M1470">
        <v>293</v>
      </c>
      <c r="N1470" t="b">
        <v>1</v>
      </c>
      <c r="O1470" s="13">
        <f t="shared" si="67"/>
        <v>1.0236842105263158</v>
      </c>
      <c r="P1470" t="s">
        <v>8276</v>
      </c>
      <c r="Q1470" t="s">
        <v>8296</v>
      </c>
      <c r="R1470" t="str">
        <f t="shared" si="68"/>
        <v>April</v>
      </c>
    </row>
    <row r="1471" spans="1:18" ht="30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s="11">
        <f t="shared" si="66"/>
        <v>41290.598483796297</v>
      </c>
      <c r="L1471" t="b">
        <v>1</v>
      </c>
      <c r="M1471">
        <v>321</v>
      </c>
      <c r="N1471" t="b">
        <v>1</v>
      </c>
      <c r="O1471" s="13">
        <f t="shared" si="67"/>
        <v>1.0842485875706214</v>
      </c>
      <c r="P1471" t="s">
        <v>8276</v>
      </c>
      <c r="Q1471" t="s">
        <v>8296</v>
      </c>
      <c r="R1471" t="str">
        <f t="shared" si="68"/>
        <v>January</v>
      </c>
    </row>
    <row r="1472" spans="1:18" ht="45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s="11">
        <f t="shared" si="66"/>
        <v>41250.827118055553</v>
      </c>
      <c r="L1472" t="b">
        <v>1</v>
      </c>
      <c r="M1472">
        <v>81</v>
      </c>
      <c r="N1472" t="b">
        <v>1</v>
      </c>
      <c r="O1472" s="13">
        <f t="shared" si="67"/>
        <v>1.2513333333333334</v>
      </c>
      <c r="P1472" t="s">
        <v>8276</v>
      </c>
      <c r="Q1472" t="s">
        <v>8296</v>
      </c>
      <c r="R1472" t="str">
        <f t="shared" si="68"/>
        <v>December</v>
      </c>
    </row>
    <row r="1473" spans="1:18" ht="45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s="11">
        <f t="shared" si="66"/>
        <v>42073.957569444443</v>
      </c>
      <c r="L1473" t="b">
        <v>1</v>
      </c>
      <c r="M1473">
        <v>343</v>
      </c>
      <c r="N1473" t="b">
        <v>1</v>
      </c>
      <c r="O1473" s="13">
        <f t="shared" si="67"/>
        <v>1.03840625</v>
      </c>
      <c r="P1473" t="s">
        <v>8276</v>
      </c>
      <c r="Q1473" t="s">
        <v>8296</v>
      </c>
      <c r="R1473" t="str">
        <f t="shared" si="68"/>
        <v>March</v>
      </c>
    </row>
    <row r="1474" spans="1:18" ht="45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s="11">
        <f t="shared" si="66"/>
        <v>41533.542858796296</v>
      </c>
      <c r="L1474" t="b">
        <v>1</v>
      </c>
      <c r="M1474">
        <v>336</v>
      </c>
      <c r="N1474" t="b">
        <v>1</v>
      </c>
      <c r="O1474" s="13">
        <f t="shared" si="67"/>
        <v>1.3870400000000001</v>
      </c>
      <c r="P1474" t="s">
        <v>8276</v>
      </c>
      <c r="Q1474" t="s">
        <v>8296</v>
      </c>
      <c r="R1474" t="str">
        <f t="shared" si="68"/>
        <v>September</v>
      </c>
    </row>
    <row r="1475" spans="1:18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s="11">
        <f t="shared" ref="K1475:K1538" si="69">(J1475/86400)+DATE(1970,1,1)</f>
        <v>40939.979618055557</v>
      </c>
      <c r="L1475" t="b">
        <v>1</v>
      </c>
      <c r="M1475">
        <v>47</v>
      </c>
      <c r="N1475" t="b">
        <v>1</v>
      </c>
      <c r="O1475" s="13">
        <f t="shared" ref="O1475:O1538" si="70">E1475/D1475</f>
        <v>1.20516</v>
      </c>
      <c r="P1475" t="s">
        <v>8276</v>
      </c>
      <c r="Q1475" t="s">
        <v>8296</v>
      </c>
      <c r="R1475" t="str">
        <f t="shared" ref="R1475:R1538" si="71">TEXT(K1475,"mmmm")</f>
        <v>January</v>
      </c>
    </row>
    <row r="1476" spans="1:18" ht="45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s="11">
        <f t="shared" si="69"/>
        <v>41500.72791666667</v>
      </c>
      <c r="L1476" t="b">
        <v>1</v>
      </c>
      <c r="M1476">
        <v>76</v>
      </c>
      <c r="N1476" t="b">
        <v>1</v>
      </c>
      <c r="O1476" s="13">
        <f t="shared" si="70"/>
        <v>1.1226666666666667</v>
      </c>
      <c r="P1476" t="s">
        <v>8276</v>
      </c>
      <c r="Q1476" t="s">
        <v>8296</v>
      </c>
      <c r="R1476" t="str">
        <f t="shared" si="71"/>
        <v>August</v>
      </c>
    </row>
    <row r="1477" spans="1:18" ht="45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s="11">
        <f t="shared" si="69"/>
        <v>41960.722951388889</v>
      </c>
      <c r="L1477" t="b">
        <v>1</v>
      </c>
      <c r="M1477">
        <v>441</v>
      </c>
      <c r="N1477" t="b">
        <v>1</v>
      </c>
      <c r="O1477" s="13">
        <f t="shared" si="70"/>
        <v>1.8866966666666667</v>
      </c>
      <c r="P1477" t="s">
        <v>8276</v>
      </c>
      <c r="Q1477" t="s">
        <v>8296</v>
      </c>
      <c r="R1477" t="str">
        <f t="shared" si="71"/>
        <v>November</v>
      </c>
    </row>
    <row r="1478" spans="1:18" ht="30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s="11">
        <f t="shared" si="69"/>
        <v>40766.041921296295</v>
      </c>
      <c r="L1478" t="b">
        <v>1</v>
      </c>
      <c r="M1478">
        <v>916</v>
      </c>
      <c r="N1478" t="b">
        <v>1</v>
      </c>
      <c r="O1478" s="13">
        <f t="shared" si="70"/>
        <v>6.6155466666666669</v>
      </c>
      <c r="P1478" t="s">
        <v>8276</v>
      </c>
      <c r="Q1478" t="s">
        <v>8296</v>
      </c>
      <c r="R1478" t="str">
        <f t="shared" si="71"/>
        <v>August</v>
      </c>
    </row>
    <row r="1479" spans="1:18" ht="45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s="11">
        <f t="shared" si="69"/>
        <v>40840.615787037037</v>
      </c>
      <c r="L1479" t="b">
        <v>1</v>
      </c>
      <c r="M1479">
        <v>369</v>
      </c>
      <c r="N1479" t="b">
        <v>1</v>
      </c>
      <c r="O1479" s="13">
        <f t="shared" si="70"/>
        <v>1.1131</v>
      </c>
      <c r="P1479" t="s">
        <v>8276</v>
      </c>
      <c r="Q1479" t="s">
        <v>8296</v>
      </c>
      <c r="R1479" t="str">
        <f t="shared" si="71"/>
        <v>October</v>
      </c>
    </row>
    <row r="1480" spans="1:18" ht="45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s="11">
        <f t="shared" si="69"/>
        <v>41394.871678240743</v>
      </c>
      <c r="L1480" t="b">
        <v>1</v>
      </c>
      <c r="M1480">
        <v>20242</v>
      </c>
      <c r="N1480" t="b">
        <v>1</v>
      </c>
      <c r="O1480" s="13">
        <f t="shared" si="70"/>
        <v>11.8161422</v>
      </c>
      <c r="P1480" t="s">
        <v>8276</v>
      </c>
      <c r="Q1480" t="s">
        <v>8296</v>
      </c>
      <c r="R1480" t="str">
        <f t="shared" si="71"/>
        <v>April</v>
      </c>
    </row>
    <row r="1481" spans="1:18" ht="45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s="11">
        <f t="shared" si="69"/>
        <v>41754.745243055557</v>
      </c>
      <c r="L1481" t="b">
        <v>1</v>
      </c>
      <c r="M1481">
        <v>71</v>
      </c>
      <c r="N1481" t="b">
        <v>1</v>
      </c>
      <c r="O1481" s="13">
        <f t="shared" si="70"/>
        <v>1.37375</v>
      </c>
      <c r="P1481" t="s">
        <v>8276</v>
      </c>
      <c r="Q1481" t="s">
        <v>8296</v>
      </c>
      <c r="R1481" t="str">
        <f t="shared" si="71"/>
        <v>April</v>
      </c>
    </row>
    <row r="1482" spans="1:18" ht="45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s="11">
        <f t="shared" si="69"/>
        <v>41464.934016203704</v>
      </c>
      <c r="L1482" t="b">
        <v>1</v>
      </c>
      <c r="M1482">
        <v>635</v>
      </c>
      <c r="N1482" t="b">
        <v>1</v>
      </c>
      <c r="O1482" s="13">
        <f t="shared" si="70"/>
        <v>1.170404</v>
      </c>
      <c r="P1482" t="s">
        <v>8276</v>
      </c>
      <c r="Q1482" t="s">
        <v>8296</v>
      </c>
      <c r="R1482" t="str">
        <f t="shared" si="71"/>
        <v>July</v>
      </c>
    </row>
    <row r="1483" spans="1:18" ht="45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s="11">
        <f t="shared" si="69"/>
        <v>41550.922974537039</v>
      </c>
      <c r="L1483" t="b">
        <v>0</v>
      </c>
      <c r="M1483">
        <v>6</v>
      </c>
      <c r="N1483" t="b">
        <v>0</v>
      </c>
      <c r="O1483" s="13">
        <f t="shared" si="70"/>
        <v>2.1000000000000001E-2</v>
      </c>
      <c r="P1483" t="s">
        <v>8276</v>
      </c>
      <c r="Q1483" t="s">
        <v>8278</v>
      </c>
      <c r="R1483" t="str">
        <f t="shared" si="71"/>
        <v>October</v>
      </c>
    </row>
    <row r="1484" spans="1:18" ht="45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s="11">
        <f t="shared" si="69"/>
        <v>41136.858055555553</v>
      </c>
      <c r="L1484" t="b">
        <v>0</v>
      </c>
      <c r="M1484">
        <v>1</v>
      </c>
      <c r="N1484" t="b">
        <v>0</v>
      </c>
      <c r="O1484" s="13">
        <f t="shared" si="70"/>
        <v>1E-3</v>
      </c>
      <c r="P1484" t="s">
        <v>8276</v>
      </c>
      <c r="Q1484" t="s">
        <v>8278</v>
      </c>
      <c r="R1484" t="str">
        <f t="shared" si="71"/>
        <v>August</v>
      </c>
    </row>
    <row r="1485" spans="1:18" ht="45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s="11">
        <f t="shared" si="69"/>
        <v>42548.192997685182</v>
      </c>
      <c r="L1485" t="b">
        <v>0</v>
      </c>
      <c r="M1485">
        <v>2</v>
      </c>
      <c r="N1485" t="b">
        <v>0</v>
      </c>
      <c r="O1485" s="13">
        <f t="shared" si="70"/>
        <v>7.1428571428571426E-3</v>
      </c>
      <c r="P1485" t="s">
        <v>8276</v>
      </c>
      <c r="Q1485" t="s">
        <v>8278</v>
      </c>
      <c r="R1485" t="str">
        <f t="shared" si="71"/>
        <v>June</v>
      </c>
    </row>
    <row r="1486" spans="1:18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s="11">
        <f t="shared" si="69"/>
        <v>41053.200960648144</v>
      </c>
      <c r="L1486" t="b">
        <v>0</v>
      </c>
      <c r="M1486">
        <v>0</v>
      </c>
      <c r="N1486" t="b">
        <v>0</v>
      </c>
      <c r="O1486" s="13">
        <f t="shared" si="70"/>
        <v>0</v>
      </c>
      <c r="P1486" t="s">
        <v>8276</v>
      </c>
      <c r="Q1486" t="s">
        <v>8278</v>
      </c>
      <c r="R1486" t="str">
        <f t="shared" si="71"/>
        <v>May</v>
      </c>
    </row>
    <row r="1487" spans="1:18" ht="45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s="11">
        <f t="shared" si="69"/>
        <v>42130.795983796299</v>
      </c>
      <c r="L1487" t="b">
        <v>0</v>
      </c>
      <c r="M1487">
        <v>3</v>
      </c>
      <c r="N1487" t="b">
        <v>0</v>
      </c>
      <c r="O1487" s="13">
        <f t="shared" si="70"/>
        <v>2.2388059701492536E-2</v>
      </c>
      <c r="P1487" t="s">
        <v>8276</v>
      </c>
      <c r="Q1487" t="s">
        <v>8278</v>
      </c>
      <c r="R1487" t="str">
        <f t="shared" si="71"/>
        <v>May</v>
      </c>
    </row>
    <row r="1488" spans="1:18" ht="45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s="11">
        <f t="shared" si="69"/>
        <v>42032.168530092589</v>
      </c>
      <c r="L1488" t="b">
        <v>0</v>
      </c>
      <c r="M1488">
        <v>3</v>
      </c>
      <c r="N1488" t="b">
        <v>0</v>
      </c>
      <c r="O1488" s="13">
        <f t="shared" si="70"/>
        <v>2.3999999999999998E-3</v>
      </c>
      <c r="P1488" t="s">
        <v>8276</v>
      </c>
      <c r="Q1488" t="s">
        <v>8278</v>
      </c>
      <c r="R1488" t="str">
        <f t="shared" si="71"/>
        <v>January</v>
      </c>
    </row>
    <row r="1489" spans="1:18" ht="45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s="11">
        <f t="shared" si="69"/>
        <v>42554.917488425926</v>
      </c>
      <c r="L1489" t="b">
        <v>0</v>
      </c>
      <c r="M1489">
        <v>0</v>
      </c>
      <c r="N1489" t="b">
        <v>0</v>
      </c>
      <c r="O1489" s="13">
        <f t="shared" si="70"/>
        <v>0</v>
      </c>
      <c r="P1489" t="s">
        <v>8276</v>
      </c>
      <c r="Q1489" t="s">
        <v>8278</v>
      </c>
      <c r="R1489" t="str">
        <f t="shared" si="71"/>
        <v>July</v>
      </c>
    </row>
    <row r="1490" spans="1:18" ht="45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s="11">
        <f t="shared" si="69"/>
        <v>41614.563194444447</v>
      </c>
      <c r="L1490" t="b">
        <v>0</v>
      </c>
      <c r="M1490">
        <v>6</v>
      </c>
      <c r="N1490" t="b">
        <v>0</v>
      </c>
      <c r="O1490" s="13">
        <f t="shared" si="70"/>
        <v>2.4E-2</v>
      </c>
      <c r="P1490" t="s">
        <v>8276</v>
      </c>
      <c r="Q1490" t="s">
        <v>8278</v>
      </c>
      <c r="R1490" t="str">
        <f t="shared" si="71"/>
        <v>December</v>
      </c>
    </row>
    <row r="1491" spans="1:18" ht="45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s="11">
        <f t="shared" si="69"/>
        <v>41198.611712962964</v>
      </c>
      <c r="L1491" t="b">
        <v>0</v>
      </c>
      <c r="M1491">
        <v>0</v>
      </c>
      <c r="N1491" t="b">
        <v>0</v>
      </c>
      <c r="O1491" s="13">
        <f t="shared" si="70"/>
        <v>0</v>
      </c>
      <c r="P1491" t="s">
        <v>8276</v>
      </c>
      <c r="Q1491" t="s">
        <v>8278</v>
      </c>
      <c r="R1491" t="str">
        <f t="shared" si="71"/>
        <v>October</v>
      </c>
    </row>
    <row r="1492" spans="1:18" ht="45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s="11">
        <f t="shared" si="69"/>
        <v>41520.561041666668</v>
      </c>
      <c r="L1492" t="b">
        <v>0</v>
      </c>
      <c r="M1492">
        <v>19</v>
      </c>
      <c r="N1492" t="b">
        <v>0</v>
      </c>
      <c r="O1492" s="13">
        <f t="shared" si="70"/>
        <v>0.30862068965517242</v>
      </c>
      <c r="P1492" t="s">
        <v>8276</v>
      </c>
      <c r="Q1492" t="s">
        <v>8278</v>
      </c>
      <c r="R1492" t="str">
        <f t="shared" si="71"/>
        <v>September</v>
      </c>
    </row>
    <row r="1493" spans="1:18" ht="30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s="11">
        <f t="shared" si="69"/>
        <v>41991.713460648149</v>
      </c>
      <c r="L1493" t="b">
        <v>0</v>
      </c>
      <c r="M1493">
        <v>1</v>
      </c>
      <c r="N1493" t="b">
        <v>0</v>
      </c>
      <c r="O1493" s="13">
        <f t="shared" si="70"/>
        <v>8.3333333333333329E-2</v>
      </c>
      <c r="P1493" t="s">
        <v>8276</v>
      </c>
      <c r="Q1493" t="s">
        <v>8278</v>
      </c>
      <c r="R1493" t="str">
        <f t="shared" si="71"/>
        <v>December</v>
      </c>
    </row>
    <row r="1494" spans="1:18" ht="45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s="11">
        <f t="shared" si="69"/>
        <v>40682.884791666671</v>
      </c>
      <c r="L1494" t="b">
        <v>0</v>
      </c>
      <c r="M1494">
        <v>2</v>
      </c>
      <c r="N1494" t="b">
        <v>0</v>
      </c>
      <c r="O1494" s="13">
        <f t="shared" si="70"/>
        <v>7.4999999999999997E-3</v>
      </c>
      <c r="P1494" t="s">
        <v>8276</v>
      </c>
      <c r="Q1494" t="s">
        <v>8278</v>
      </c>
      <c r="R1494" t="str">
        <f t="shared" si="71"/>
        <v>May</v>
      </c>
    </row>
    <row r="1495" spans="1:18" ht="30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s="11">
        <f t="shared" si="69"/>
        <v>41411.866608796292</v>
      </c>
      <c r="L1495" t="b">
        <v>0</v>
      </c>
      <c r="M1495">
        <v>0</v>
      </c>
      <c r="N1495" t="b">
        <v>0</v>
      </c>
      <c r="O1495" s="13">
        <f t="shared" si="70"/>
        <v>0</v>
      </c>
      <c r="P1495" t="s">
        <v>8276</v>
      </c>
      <c r="Q1495" t="s">
        <v>8278</v>
      </c>
      <c r="R1495" t="str">
        <f t="shared" si="71"/>
        <v>May</v>
      </c>
    </row>
    <row r="1496" spans="1:18" ht="45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s="11">
        <f t="shared" si="69"/>
        <v>42067.722372685181</v>
      </c>
      <c r="L1496" t="b">
        <v>0</v>
      </c>
      <c r="M1496">
        <v>11</v>
      </c>
      <c r="N1496" t="b">
        <v>0</v>
      </c>
      <c r="O1496" s="13">
        <f t="shared" si="70"/>
        <v>8.8999999999999996E-2</v>
      </c>
      <c r="P1496" t="s">
        <v>8276</v>
      </c>
      <c r="Q1496" t="s">
        <v>8278</v>
      </c>
      <c r="R1496" t="str">
        <f t="shared" si="71"/>
        <v>March</v>
      </c>
    </row>
    <row r="1497" spans="1:18" ht="30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s="11">
        <f t="shared" si="69"/>
        <v>40752.789710648147</v>
      </c>
      <c r="L1497" t="b">
        <v>0</v>
      </c>
      <c r="M1497">
        <v>0</v>
      </c>
      <c r="N1497" t="b">
        <v>0</v>
      </c>
      <c r="O1497" s="13">
        <f t="shared" si="70"/>
        <v>0</v>
      </c>
      <c r="P1497" t="s">
        <v>8276</v>
      </c>
      <c r="Q1497" t="s">
        <v>8278</v>
      </c>
      <c r="R1497" t="str">
        <f t="shared" si="71"/>
        <v>July</v>
      </c>
    </row>
    <row r="1498" spans="1:18" ht="45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s="11">
        <f t="shared" si="69"/>
        <v>41838.475219907406</v>
      </c>
      <c r="L1498" t="b">
        <v>0</v>
      </c>
      <c r="M1498">
        <v>0</v>
      </c>
      <c r="N1498" t="b">
        <v>0</v>
      </c>
      <c r="O1498" s="13">
        <f t="shared" si="70"/>
        <v>0</v>
      </c>
      <c r="P1498" t="s">
        <v>8276</v>
      </c>
      <c r="Q1498" t="s">
        <v>8278</v>
      </c>
      <c r="R1498" t="str">
        <f t="shared" si="71"/>
        <v>July</v>
      </c>
    </row>
    <row r="1499" spans="1:18" ht="45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s="11">
        <f t="shared" si="69"/>
        <v>41444.64261574074</v>
      </c>
      <c r="L1499" t="b">
        <v>0</v>
      </c>
      <c r="M1499">
        <v>1</v>
      </c>
      <c r="N1499" t="b">
        <v>0</v>
      </c>
      <c r="O1499" s="13">
        <f t="shared" si="70"/>
        <v>6.666666666666667E-5</v>
      </c>
      <c r="P1499" t="s">
        <v>8276</v>
      </c>
      <c r="Q1499" t="s">
        <v>8278</v>
      </c>
      <c r="R1499" t="str">
        <f t="shared" si="71"/>
        <v>June</v>
      </c>
    </row>
    <row r="1500" spans="1:18" ht="45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s="11">
        <f t="shared" si="69"/>
        <v>41840.983541666668</v>
      </c>
      <c r="L1500" t="b">
        <v>0</v>
      </c>
      <c r="M1500">
        <v>3</v>
      </c>
      <c r="N1500" t="b">
        <v>0</v>
      </c>
      <c r="O1500" s="13">
        <f t="shared" si="70"/>
        <v>1.9E-2</v>
      </c>
      <c r="P1500" t="s">
        <v>8276</v>
      </c>
      <c r="Q1500" t="s">
        <v>8278</v>
      </c>
      <c r="R1500" t="str">
        <f t="shared" si="71"/>
        <v>July</v>
      </c>
    </row>
    <row r="1501" spans="1:18" ht="45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s="11">
        <f t="shared" si="69"/>
        <v>42527.007326388892</v>
      </c>
      <c r="L1501" t="b">
        <v>0</v>
      </c>
      <c r="M1501">
        <v>1</v>
      </c>
      <c r="N1501" t="b">
        <v>0</v>
      </c>
      <c r="O1501" s="13">
        <f t="shared" si="70"/>
        <v>2.5000000000000001E-3</v>
      </c>
      <c r="P1501" t="s">
        <v>8276</v>
      </c>
      <c r="Q1501" t="s">
        <v>8278</v>
      </c>
      <c r="R1501" t="str">
        <f t="shared" si="71"/>
        <v>June</v>
      </c>
    </row>
    <row r="1502" spans="1:18" ht="45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s="11">
        <f t="shared" si="69"/>
        <v>41365.904594907406</v>
      </c>
      <c r="L1502" t="b">
        <v>0</v>
      </c>
      <c r="M1502">
        <v>15</v>
      </c>
      <c r="N1502" t="b">
        <v>0</v>
      </c>
      <c r="O1502" s="13">
        <f t="shared" si="70"/>
        <v>0.25035714285714283</v>
      </c>
      <c r="P1502" t="s">
        <v>8276</v>
      </c>
      <c r="Q1502" t="s">
        <v>8278</v>
      </c>
      <c r="R1502" t="str">
        <f t="shared" si="71"/>
        <v>April</v>
      </c>
    </row>
    <row r="1503" spans="1:18" ht="30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s="11">
        <f t="shared" si="69"/>
        <v>42163.583599537036</v>
      </c>
      <c r="L1503" t="b">
        <v>1</v>
      </c>
      <c r="M1503">
        <v>885</v>
      </c>
      <c r="N1503" t="b">
        <v>1</v>
      </c>
      <c r="O1503" s="13">
        <f t="shared" si="70"/>
        <v>1.6633076923076924</v>
      </c>
      <c r="P1503" t="s">
        <v>8292</v>
      </c>
      <c r="Q1503" t="s">
        <v>8293</v>
      </c>
      <c r="R1503" t="str">
        <f t="shared" si="71"/>
        <v>June</v>
      </c>
    </row>
    <row r="1504" spans="1:18" ht="45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s="11">
        <f t="shared" si="69"/>
        <v>42426.542592592596</v>
      </c>
      <c r="L1504" t="b">
        <v>1</v>
      </c>
      <c r="M1504">
        <v>329</v>
      </c>
      <c r="N1504" t="b">
        <v>1</v>
      </c>
      <c r="O1504" s="13">
        <f t="shared" si="70"/>
        <v>1.0144545454545455</v>
      </c>
      <c r="P1504" t="s">
        <v>8292</v>
      </c>
      <c r="Q1504" t="s">
        <v>8293</v>
      </c>
      <c r="R1504" t="str">
        <f t="shared" si="71"/>
        <v>February</v>
      </c>
    </row>
    <row r="1505" spans="1:18" ht="45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s="11">
        <f t="shared" si="69"/>
        <v>42606.347233796296</v>
      </c>
      <c r="L1505" t="b">
        <v>1</v>
      </c>
      <c r="M1505">
        <v>71</v>
      </c>
      <c r="N1505" t="b">
        <v>1</v>
      </c>
      <c r="O1505" s="13">
        <f t="shared" si="70"/>
        <v>1.0789146666666667</v>
      </c>
      <c r="P1505" t="s">
        <v>8292</v>
      </c>
      <c r="Q1505" t="s">
        <v>8293</v>
      </c>
      <c r="R1505" t="str">
        <f t="shared" si="71"/>
        <v>August</v>
      </c>
    </row>
    <row r="1506" spans="1:18" ht="30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s="11">
        <f t="shared" si="69"/>
        <v>41772.657685185186</v>
      </c>
      <c r="L1506" t="b">
        <v>1</v>
      </c>
      <c r="M1506">
        <v>269</v>
      </c>
      <c r="N1506" t="b">
        <v>1</v>
      </c>
      <c r="O1506" s="13">
        <f t="shared" si="70"/>
        <v>2.7793846153846156</v>
      </c>
      <c r="P1506" t="s">
        <v>8292</v>
      </c>
      <c r="Q1506" t="s">
        <v>8293</v>
      </c>
      <c r="R1506" t="str">
        <f t="shared" si="71"/>
        <v>May</v>
      </c>
    </row>
    <row r="1507" spans="1:18" ht="45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s="11">
        <f t="shared" si="69"/>
        <v>42414.44332175926</v>
      </c>
      <c r="L1507" t="b">
        <v>1</v>
      </c>
      <c r="M1507">
        <v>345</v>
      </c>
      <c r="N1507" t="b">
        <v>1</v>
      </c>
      <c r="O1507" s="13">
        <f t="shared" si="70"/>
        <v>1.0358125</v>
      </c>
      <c r="P1507" t="s">
        <v>8292</v>
      </c>
      <c r="Q1507" t="s">
        <v>8293</v>
      </c>
      <c r="R1507" t="str">
        <f t="shared" si="71"/>
        <v>February</v>
      </c>
    </row>
    <row r="1508" spans="1:18" ht="45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s="11">
        <f t="shared" si="69"/>
        <v>41814.785925925928</v>
      </c>
      <c r="L1508" t="b">
        <v>1</v>
      </c>
      <c r="M1508">
        <v>43</v>
      </c>
      <c r="N1508" t="b">
        <v>1</v>
      </c>
      <c r="O1508" s="13">
        <f t="shared" si="70"/>
        <v>1.1140000000000001</v>
      </c>
      <c r="P1508" t="s">
        <v>8292</v>
      </c>
      <c r="Q1508" t="s">
        <v>8293</v>
      </c>
      <c r="R1508" t="str">
        <f t="shared" si="71"/>
        <v>June</v>
      </c>
    </row>
    <row r="1509" spans="1:18" ht="45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s="11">
        <f t="shared" si="69"/>
        <v>40254.450335648144</v>
      </c>
      <c r="L1509" t="b">
        <v>1</v>
      </c>
      <c r="M1509">
        <v>33</v>
      </c>
      <c r="N1509" t="b">
        <v>1</v>
      </c>
      <c r="O1509" s="13">
        <f t="shared" si="70"/>
        <v>2.15</v>
      </c>
      <c r="P1509" t="s">
        <v>8292</v>
      </c>
      <c r="Q1509" t="s">
        <v>8293</v>
      </c>
      <c r="R1509" t="str">
        <f t="shared" si="71"/>
        <v>March</v>
      </c>
    </row>
    <row r="1510" spans="1:18" ht="45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s="11">
        <f t="shared" si="69"/>
        <v>41786.614363425928</v>
      </c>
      <c r="L1510" t="b">
        <v>1</v>
      </c>
      <c r="M1510">
        <v>211</v>
      </c>
      <c r="N1510" t="b">
        <v>1</v>
      </c>
      <c r="O1510" s="13">
        <f t="shared" si="70"/>
        <v>1.1076216216216217</v>
      </c>
      <c r="P1510" t="s">
        <v>8292</v>
      </c>
      <c r="Q1510" t="s">
        <v>8293</v>
      </c>
      <c r="R1510" t="str">
        <f t="shared" si="71"/>
        <v>May</v>
      </c>
    </row>
    <row r="1511" spans="1:18" ht="45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s="11">
        <f t="shared" si="69"/>
        <v>42751.533391203702</v>
      </c>
      <c r="L1511" t="b">
        <v>1</v>
      </c>
      <c r="M1511">
        <v>196</v>
      </c>
      <c r="N1511" t="b">
        <v>1</v>
      </c>
      <c r="O1511" s="13">
        <f t="shared" si="70"/>
        <v>1.2364125714285714</v>
      </c>
      <c r="P1511" t="s">
        <v>8292</v>
      </c>
      <c r="Q1511" t="s">
        <v>8293</v>
      </c>
      <c r="R1511" t="str">
        <f t="shared" si="71"/>
        <v>January</v>
      </c>
    </row>
    <row r="1512" spans="1:18" ht="45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s="11">
        <f t="shared" si="69"/>
        <v>41809.385162037041</v>
      </c>
      <c r="L1512" t="b">
        <v>1</v>
      </c>
      <c r="M1512">
        <v>405</v>
      </c>
      <c r="N1512" t="b">
        <v>1</v>
      </c>
      <c r="O1512" s="13">
        <f t="shared" si="70"/>
        <v>1.0103500000000001</v>
      </c>
      <c r="P1512" t="s">
        <v>8292</v>
      </c>
      <c r="Q1512" t="s">
        <v>8293</v>
      </c>
      <c r="R1512" t="str">
        <f t="shared" si="71"/>
        <v>June</v>
      </c>
    </row>
    <row r="1513" spans="1:18" ht="45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s="11">
        <f t="shared" si="69"/>
        <v>42296.583379629628</v>
      </c>
      <c r="L1513" t="b">
        <v>1</v>
      </c>
      <c r="M1513">
        <v>206</v>
      </c>
      <c r="N1513" t="b">
        <v>1</v>
      </c>
      <c r="O1513" s="13">
        <f t="shared" si="70"/>
        <v>1.1179285714285714</v>
      </c>
      <c r="P1513" t="s">
        <v>8292</v>
      </c>
      <c r="Q1513" t="s">
        <v>8293</v>
      </c>
      <c r="R1513" t="str">
        <f t="shared" si="71"/>
        <v>October</v>
      </c>
    </row>
    <row r="1514" spans="1:18" ht="45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s="11">
        <f t="shared" si="69"/>
        <v>42741.684479166666</v>
      </c>
      <c r="L1514" t="b">
        <v>1</v>
      </c>
      <c r="M1514">
        <v>335</v>
      </c>
      <c r="N1514" t="b">
        <v>1</v>
      </c>
      <c r="O1514" s="13">
        <f t="shared" si="70"/>
        <v>5.5877142857142861</v>
      </c>
      <c r="P1514" t="s">
        <v>8292</v>
      </c>
      <c r="Q1514" t="s">
        <v>8293</v>
      </c>
      <c r="R1514" t="str">
        <f t="shared" si="71"/>
        <v>January</v>
      </c>
    </row>
    <row r="1515" spans="1:18" ht="45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s="11">
        <f t="shared" si="69"/>
        <v>41806.637337962966</v>
      </c>
      <c r="L1515" t="b">
        <v>1</v>
      </c>
      <c r="M1515">
        <v>215</v>
      </c>
      <c r="N1515" t="b">
        <v>1</v>
      </c>
      <c r="O1515" s="13">
        <f t="shared" si="70"/>
        <v>1.5001875</v>
      </c>
      <c r="P1515" t="s">
        <v>8292</v>
      </c>
      <c r="Q1515" t="s">
        <v>8293</v>
      </c>
      <c r="R1515" t="str">
        <f t="shared" si="71"/>
        <v>June</v>
      </c>
    </row>
    <row r="1516" spans="1:18" ht="45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s="11">
        <f t="shared" si="69"/>
        <v>42234.597685185188</v>
      </c>
      <c r="L1516" t="b">
        <v>1</v>
      </c>
      <c r="M1516">
        <v>176</v>
      </c>
      <c r="N1516" t="b">
        <v>1</v>
      </c>
      <c r="O1516" s="13">
        <f t="shared" si="70"/>
        <v>1.0647599999999999</v>
      </c>
      <c r="P1516" t="s">
        <v>8292</v>
      </c>
      <c r="Q1516" t="s">
        <v>8293</v>
      </c>
      <c r="R1516" t="str">
        <f t="shared" si="71"/>
        <v>August</v>
      </c>
    </row>
    <row r="1517" spans="1:18" ht="45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s="11">
        <f t="shared" si="69"/>
        <v>42415.253437499996</v>
      </c>
      <c r="L1517" t="b">
        <v>1</v>
      </c>
      <c r="M1517">
        <v>555</v>
      </c>
      <c r="N1517" t="b">
        <v>1</v>
      </c>
      <c r="O1517" s="13">
        <f t="shared" si="70"/>
        <v>1.57189</v>
      </c>
      <c r="P1517" t="s">
        <v>8292</v>
      </c>
      <c r="Q1517" t="s">
        <v>8293</v>
      </c>
      <c r="R1517" t="str">
        <f t="shared" si="71"/>
        <v>February</v>
      </c>
    </row>
    <row r="1518" spans="1:18" ht="45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s="11">
        <f t="shared" si="69"/>
        <v>42619.466342592597</v>
      </c>
      <c r="L1518" t="b">
        <v>1</v>
      </c>
      <c r="M1518">
        <v>116</v>
      </c>
      <c r="N1518" t="b">
        <v>1</v>
      </c>
      <c r="O1518" s="13">
        <f t="shared" si="70"/>
        <v>1.0865882352941176</v>
      </c>
      <c r="P1518" t="s">
        <v>8292</v>
      </c>
      <c r="Q1518" t="s">
        <v>8293</v>
      </c>
      <c r="R1518" t="str">
        <f t="shared" si="71"/>
        <v>September</v>
      </c>
    </row>
    <row r="1519" spans="1:18" ht="45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s="11">
        <f t="shared" si="69"/>
        <v>41948.56658564815</v>
      </c>
      <c r="L1519" t="b">
        <v>1</v>
      </c>
      <c r="M1519">
        <v>615</v>
      </c>
      <c r="N1519" t="b">
        <v>1</v>
      </c>
      <c r="O1519" s="13">
        <f t="shared" si="70"/>
        <v>1.6197999999999999</v>
      </c>
      <c r="P1519" t="s">
        <v>8292</v>
      </c>
      <c r="Q1519" t="s">
        <v>8293</v>
      </c>
      <c r="R1519" t="str">
        <f t="shared" si="71"/>
        <v>November</v>
      </c>
    </row>
    <row r="1520" spans="1:18" ht="30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s="11">
        <f t="shared" si="69"/>
        <v>41760.8200462963</v>
      </c>
      <c r="L1520" t="b">
        <v>1</v>
      </c>
      <c r="M1520">
        <v>236</v>
      </c>
      <c r="N1520" t="b">
        <v>1</v>
      </c>
      <c r="O1520" s="13">
        <f t="shared" si="70"/>
        <v>2.0536666666666665</v>
      </c>
      <c r="P1520" t="s">
        <v>8292</v>
      </c>
      <c r="Q1520" t="s">
        <v>8293</v>
      </c>
      <c r="R1520" t="str">
        <f t="shared" si="71"/>
        <v>May</v>
      </c>
    </row>
    <row r="1521" spans="1:18" ht="45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s="11">
        <f t="shared" si="69"/>
        <v>41782.741701388892</v>
      </c>
      <c r="L1521" t="b">
        <v>1</v>
      </c>
      <c r="M1521">
        <v>145</v>
      </c>
      <c r="N1521" t="b">
        <v>1</v>
      </c>
      <c r="O1521" s="13">
        <f t="shared" si="70"/>
        <v>1.033638888888889</v>
      </c>
      <c r="P1521" t="s">
        <v>8292</v>
      </c>
      <c r="Q1521" t="s">
        <v>8293</v>
      </c>
      <c r="R1521" t="str">
        <f t="shared" si="71"/>
        <v>May</v>
      </c>
    </row>
    <row r="1522" spans="1:18" ht="30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s="11">
        <f t="shared" si="69"/>
        <v>41955.857789351852</v>
      </c>
      <c r="L1522" t="b">
        <v>1</v>
      </c>
      <c r="M1522">
        <v>167</v>
      </c>
      <c r="N1522" t="b">
        <v>1</v>
      </c>
      <c r="O1522" s="13">
        <f t="shared" si="70"/>
        <v>1.0347222222222223</v>
      </c>
      <c r="P1522" t="s">
        <v>8292</v>
      </c>
      <c r="Q1522" t="s">
        <v>8293</v>
      </c>
      <c r="R1522" t="str">
        <f t="shared" si="71"/>
        <v>November</v>
      </c>
    </row>
    <row r="1523" spans="1:18" ht="45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s="11">
        <f t="shared" si="69"/>
        <v>42493.167719907404</v>
      </c>
      <c r="L1523" t="b">
        <v>1</v>
      </c>
      <c r="M1523">
        <v>235</v>
      </c>
      <c r="N1523" t="b">
        <v>1</v>
      </c>
      <c r="O1523" s="13">
        <f t="shared" si="70"/>
        <v>1.0681333333333334</v>
      </c>
      <c r="P1523" t="s">
        <v>8292</v>
      </c>
      <c r="Q1523" t="s">
        <v>8293</v>
      </c>
      <c r="R1523" t="str">
        <f t="shared" si="71"/>
        <v>May</v>
      </c>
    </row>
    <row r="1524" spans="1:18" ht="45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s="11">
        <f t="shared" si="69"/>
        <v>41899.830312500002</v>
      </c>
      <c r="L1524" t="b">
        <v>1</v>
      </c>
      <c r="M1524">
        <v>452</v>
      </c>
      <c r="N1524" t="b">
        <v>1</v>
      </c>
      <c r="O1524" s="13">
        <f t="shared" si="70"/>
        <v>1.3896574712643677</v>
      </c>
      <c r="P1524" t="s">
        <v>8292</v>
      </c>
      <c r="Q1524" t="s">
        <v>8293</v>
      </c>
      <c r="R1524" t="str">
        <f t="shared" si="71"/>
        <v>September</v>
      </c>
    </row>
    <row r="1525" spans="1:18" ht="45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s="11">
        <f t="shared" si="69"/>
        <v>41964.751342592594</v>
      </c>
      <c r="L1525" t="b">
        <v>1</v>
      </c>
      <c r="M1525">
        <v>241</v>
      </c>
      <c r="N1525" t="b">
        <v>1</v>
      </c>
      <c r="O1525" s="13">
        <f t="shared" si="70"/>
        <v>1.2484324324324325</v>
      </c>
      <c r="P1525" t="s">
        <v>8292</v>
      </c>
      <c r="Q1525" t="s">
        <v>8293</v>
      </c>
      <c r="R1525" t="str">
        <f t="shared" si="71"/>
        <v>November</v>
      </c>
    </row>
    <row r="1526" spans="1:18" ht="30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s="11">
        <f t="shared" si="69"/>
        <v>42756.501041666663</v>
      </c>
      <c r="L1526" t="b">
        <v>1</v>
      </c>
      <c r="M1526">
        <v>28</v>
      </c>
      <c r="N1526" t="b">
        <v>1</v>
      </c>
      <c r="O1526" s="13">
        <f t="shared" si="70"/>
        <v>2.0699999999999998</v>
      </c>
      <c r="P1526" t="s">
        <v>8292</v>
      </c>
      <c r="Q1526" t="s">
        <v>8293</v>
      </c>
      <c r="R1526" t="str">
        <f t="shared" si="71"/>
        <v>January</v>
      </c>
    </row>
    <row r="1527" spans="1:18" ht="45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s="11">
        <f t="shared" si="69"/>
        <v>42570.702986111108</v>
      </c>
      <c r="L1527" t="b">
        <v>1</v>
      </c>
      <c r="M1527">
        <v>140</v>
      </c>
      <c r="N1527" t="b">
        <v>1</v>
      </c>
      <c r="O1527" s="13">
        <f t="shared" si="70"/>
        <v>1.7400576923076922</v>
      </c>
      <c r="P1527" t="s">
        <v>8292</v>
      </c>
      <c r="Q1527" t="s">
        <v>8293</v>
      </c>
      <c r="R1527" t="str">
        <f t="shared" si="71"/>
        <v>July</v>
      </c>
    </row>
    <row r="1528" spans="1:18" ht="45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s="11">
        <f t="shared" si="69"/>
        <v>42339.276006944448</v>
      </c>
      <c r="L1528" t="b">
        <v>1</v>
      </c>
      <c r="M1528">
        <v>280</v>
      </c>
      <c r="N1528" t="b">
        <v>1</v>
      </c>
      <c r="O1528" s="13">
        <f t="shared" si="70"/>
        <v>1.2032608695652174</v>
      </c>
      <c r="P1528" t="s">
        <v>8292</v>
      </c>
      <c r="Q1528" t="s">
        <v>8293</v>
      </c>
      <c r="R1528" t="str">
        <f t="shared" si="71"/>
        <v>December</v>
      </c>
    </row>
    <row r="1529" spans="1:18" ht="30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s="11">
        <f t="shared" si="69"/>
        <v>42780.600532407407</v>
      </c>
      <c r="L1529" t="b">
        <v>1</v>
      </c>
      <c r="M1529">
        <v>70</v>
      </c>
      <c r="N1529" t="b">
        <v>1</v>
      </c>
      <c r="O1529" s="13">
        <f t="shared" si="70"/>
        <v>1.1044428571428573</v>
      </c>
      <c r="P1529" t="s">
        <v>8292</v>
      </c>
      <c r="Q1529" t="s">
        <v>8293</v>
      </c>
      <c r="R1529" t="str">
        <f t="shared" si="71"/>
        <v>February</v>
      </c>
    </row>
    <row r="1530" spans="1:18" ht="30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s="11">
        <f t="shared" si="69"/>
        <v>42736.732893518521</v>
      </c>
      <c r="L1530" t="b">
        <v>1</v>
      </c>
      <c r="M1530">
        <v>160</v>
      </c>
      <c r="N1530" t="b">
        <v>1</v>
      </c>
      <c r="O1530" s="13">
        <f t="shared" si="70"/>
        <v>2.8156666666666665</v>
      </c>
      <c r="P1530" t="s">
        <v>8292</v>
      </c>
      <c r="Q1530" t="s">
        <v>8293</v>
      </c>
      <c r="R1530" t="str">
        <f t="shared" si="71"/>
        <v>January</v>
      </c>
    </row>
    <row r="1531" spans="1:18" ht="30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s="11">
        <f t="shared" si="69"/>
        <v>42052.628703703704</v>
      </c>
      <c r="L1531" t="b">
        <v>1</v>
      </c>
      <c r="M1531">
        <v>141</v>
      </c>
      <c r="N1531" t="b">
        <v>1</v>
      </c>
      <c r="O1531" s="13">
        <f t="shared" si="70"/>
        <v>1.0067894736842105</v>
      </c>
      <c r="P1531" t="s">
        <v>8292</v>
      </c>
      <c r="Q1531" t="s">
        <v>8293</v>
      </c>
      <c r="R1531" t="str">
        <f t="shared" si="71"/>
        <v>February</v>
      </c>
    </row>
    <row r="1532" spans="1:18" ht="45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s="11">
        <f t="shared" si="69"/>
        <v>42275.76730324074</v>
      </c>
      <c r="L1532" t="b">
        <v>1</v>
      </c>
      <c r="M1532">
        <v>874</v>
      </c>
      <c r="N1532" t="b">
        <v>1</v>
      </c>
      <c r="O1532" s="13">
        <f t="shared" si="70"/>
        <v>1.3482571428571428</v>
      </c>
      <c r="P1532" t="s">
        <v>8292</v>
      </c>
      <c r="Q1532" t="s">
        <v>8293</v>
      </c>
      <c r="R1532" t="str">
        <f t="shared" si="71"/>
        <v>September</v>
      </c>
    </row>
    <row r="1533" spans="1:18" ht="45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s="11">
        <f t="shared" si="69"/>
        <v>41941.802384259259</v>
      </c>
      <c r="L1533" t="b">
        <v>1</v>
      </c>
      <c r="M1533">
        <v>73</v>
      </c>
      <c r="N1533" t="b">
        <v>1</v>
      </c>
      <c r="O1533" s="13">
        <f t="shared" si="70"/>
        <v>1.7595744680851064</v>
      </c>
      <c r="P1533" t="s">
        <v>8292</v>
      </c>
      <c r="Q1533" t="s">
        <v>8293</v>
      </c>
      <c r="R1533" t="str">
        <f t="shared" si="71"/>
        <v>October</v>
      </c>
    </row>
    <row r="1534" spans="1:18" ht="45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s="11">
        <f t="shared" si="69"/>
        <v>42391.475289351853</v>
      </c>
      <c r="L1534" t="b">
        <v>1</v>
      </c>
      <c r="M1534">
        <v>294</v>
      </c>
      <c r="N1534" t="b">
        <v>1</v>
      </c>
      <c r="O1534" s="13">
        <f t="shared" si="70"/>
        <v>4.8402000000000003</v>
      </c>
      <c r="P1534" t="s">
        <v>8292</v>
      </c>
      <c r="Q1534" t="s">
        <v>8293</v>
      </c>
      <c r="R1534" t="str">
        <f t="shared" si="71"/>
        <v>January</v>
      </c>
    </row>
    <row r="1535" spans="1:18" ht="30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s="11">
        <f t="shared" si="69"/>
        <v>42443.00204861111</v>
      </c>
      <c r="L1535" t="b">
        <v>1</v>
      </c>
      <c r="M1535">
        <v>740</v>
      </c>
      <c r="N1535" t="b">
        <v>1</v>
      </c>
      <c r="O1535" s="13">
        <f t="shared" si="70"/>
        <v>1.4514</v>
      </c>
      <c r="P1535" t="s">
        <v>8292</v>
      </c>
      <c r="Q1535" t="s">
        <v>8293</v>
      </c>
      <c r="R1535" t="str">
        <f t="shared" si="71"/>
        <v>March</v>
      </c>
    </row>
    <row r="1536" spans="1:18" ht="45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s="11">
        <f t="shared" si="69"/>
        <v>42221.674328703702</v>
      </c>
      <c r="L1536" t="b">
        <v>1</v>
      </c>
      <c r="M1536">
        <v>369</v>
      </c>
      <c r="N1536" t="b">
        <v>1</v>
      </c>
      <c r="O1536" s="13">
        <f t="shared" si="70"/>
        <v>4.1773333333333333</v>
      </c>
      <c r="P1536" t="s">
        <v>8292</v>
      </c>
      <c r="Q1536" t="s">
        <v>8293</v>
      </c>
      <c r="R1536" t="str">
        <f t="shared" si="71"/>
        <v>August</v>
      </c>
    </row>
    <row r="1537" spans="1:18" ht="45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s="11">
        <f t="shared" si="69"/>
        <v>42484.829062500001</v>
      </c>
      <c r="L1537" t="b">
        <v>1</v>
      </c>
      <c r="M1537">
        <v>110</v>
      </c>
      <c r="N1537" t="b">
        <v>1</v>
      </c>
      <c r="O1537" s="13">
        <f t="shared" si="70"/>
        <v>1.3242499999999999</v>
      </c>
      <c r="P1537" t="s">
        <v>8292</v>
      </c>
      <c r="Q1537" t="s">
        <v>8293</v>
      </c>
      <c r="R1537" t="str">
        <f t="shared" si="71"/>
        <v>April</v>
      </c>
    </row>
    <row r="1538" spans="1:18" ht="45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s="11">
        <f t="shared" si="69"/>
        <v>42213.802199074074</v>
      </c>
      <c r="L1538" t="b">
        <v>1</v>
      </c>
      <c r="M1538">
        <v>455</v>
      </c>
      <c r="N1538" t="b">
        <v>1</v>
      </c>
      <c r="O1538" s="13">
        <f t="shared" si="70"/>
        <v>2.5030841666666666</v>
      </c>
      <c r="P1538" t="s">
        <v>8292</v>
      </c>
      <c r="Q1538" t="s">
        <v>8293</v>
      </c>
      <c r="R1538" t="str">
        <f t="shared" si="71"/>
        <v>July</v>
      </c>
    </row>
    <row r="1539" spans="1:18" ht="45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s="11">
        <f t="shared" ref="K1539:K1602" si="72">(J1539/86400)+DATE(1970,1,1)</f>
        <v>42552.315127314811</v>
      </c>
      <c r="L1539" t="b">
        <v>1</v>
      </c>
      <c r="M1539">
        <v>224</v>
      </c>
      <c r="N1539" t="b">
        <v>1</v>
      </c>
      <c r="O1539" s="13">
        <f t="shared" ref="O1539:O1602" si="73">E1539/D1539</f>
        <v>1.7989999999999999</v>
      </c>
      <c r="P1539" t="s">
        <v>8292</v>
      </c>
      <c r="Q1539" t="s">
        <v>8293</v>
      </c>
      <c r="R1539" t="str">
        <f t="shared" ref="R1539:R1602" si="74">TEXT(K1539,"mmmm")</f>
        <v>July</v>
      </c>
    </row>
    <row r="1540" spans="1:18" ht="45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s="11">
        <f t="shared" si="72"/>
        <v>41981.782060185185</v>
      </c>
      <c r="L1540" t="b">
        <v>1</v>
      </c>
      <c r="M1540">
        <v>46</v>
      </c>
      <c r="N1540" t="b">
        <v>1</v>
      </c>
      <c r="O1540" s="13">
        <f t="shared" si="73"/>
        <v>1.0262857142857142</v>
      </c>
      <c r="P1540" t="s">
        <v>8292</v>
      </c>
      <c r="Q1540" t="s">
        <v>8293</v>
      </c>
      <c r="R1540" t="str">
        <f t="shared" si="74"/>
        <v>December</v>
      </c>
    </row>
    <row r="1541" spans="1:18" ht="45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s="11">
        <f t="shared" si="72"/>
        <v>42705.91920138889</v>
      </c>
      <c r="L1541" t="b">
        <v>0</v>
      </c>
      <c r="M1541">
        <v>284</v>
      </c>
      <c r="N1541" t="b">
        <v>1</v>
      </c>
      <c r="O1541" s="13">
        <f t="shared" si="73"/>
        <v>1.359861</v>
      </c>
      <c r="P1541" t="s">
        <v>8292</v>
      </c>
      <c r="Q1541" t="s">
        <v>8293</v>
      </c>
      <c r="R1541" t="str">
        <f t="shared" si="74"/>
        <v>December</v>
      </c>
    </row>
    <row r="1542" spans="1:18" ht="45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s="11">
        <f t="shared" si="72"/>
        <v>41939.00712962963</v>
      </c>
      <c r="L1542" t="b">
        <v>1</v>
      </c>
      <c r="M1542">
        <v>98</v>
      </c>
      <c r="N1542" t="b">
        <v>1</v>
      </c>
      <c r="O1542" s="13">
        <f t="shared" si="73"/>
        <v>1.1786666666666668</v>
      </c>
      <c r="P1542" t="s">
        <v>8292</v>
      </c>
      <c r="Q1542" t="s">
        <v>8293</v>
      </c>
      <c r="R1542" t="str">
        <f t="shared" si="74"/>
        <v>October</v>
      </c>
    </row>
    <row r="1543" spans="1:18" ht="45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s="11">
        <f t="shared" si="72"/>
        <v>41974.712245370371</v>
      </c>
      <c r="L1543" t="b">
        <v>0</v>
      </c>
      <c r="M1543">
        <v>2</v>
      </c>
      <c r="N1543" t="b">
        <v>0</v>
      </c>
      <c r="O1543" s="13">
        <f t="shared" si="73"/>
        <v>3.3333333333333332E-4</v>
      </c>
      <c r="P1543" t="s">
        <v>8292</v>
      </c>
      <c r="Q1543" t="s">
        <v>8297</v>
      </c>
      <c r="R1543" t="str">
        <f t="shared" si="74"/>
        <v>December</v>
      </c>
    </row>
    <row r="1544" spans="1:18" ht="45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s="11">
        <f t="shared" si="72"/>
        <v>42170.996527777781</v>
      </c>
      <c r="L1544" t="b">
        <v>0</v>
      </c>
      <c r="M1544">
        <v>1</v>
      </c>
      <c r="N1544" t="b">
        <v>0</v>
      </c>
      <c r="O1544" s="13">
        <f t="shared" si="73"/>
        <v>0.04</v>
      </c>
      <c r="P1544" t="s">
        <v>8292</v>
      </c>
      <c r="Q1544" t="s">
        <v>8297</v>
      </c>
      <c r="R1544" t="str">
        <f t="shared" si="74"/>
        <v>June</v>
      </c>
    </row>
    <row r="1545" spans="1:18" ht="45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s="11">
        <f t="shared" si="72"/>
        <v>41935.509652777779</v>
      </c>
      <c r="L1545" t="b">
        <v>0</v>
      </c>
      <c r="M1545">
        <v>1</v>
      </c>
      <c r="N1545" t="b">
        <v>0</v>
      </c>
      <c r="O1545" s="13">
        <f t="shared" si="73"/>
        <v>4.4444444444444444E-3</v>
      </c>
      <c r="P1545" t="s">
        <v>8292</v>
      </c>
      <c r="Q1545" t="s">
        <v>8297</v>
      </c>
      <c r="R1545" t="str">
        <f t="shared" si="74"/>
        <v>October</v>
      </c>
    </row>
    <row r="1546" spans="1:18" ht="45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s="11">
        <f t="shared" si="72"/>
        <v>42053.051203703704</v>
      </c>
      <c r="L1546" t="b">
        <v>0</v>
      </c>
      <c r="M1546">
        <v>0</v>
      </c>
      <c r="N1546" t="b">
        <v>0</v>
      </c>
      <c r="O1546" s="13">
        <f t="shared" si="73"/>
        <v>0</v>
      </c>
      <c r="P1546" t="s">
        <v>8292</v>
      </c>
      <c r="Q1546" t="s">
        <v>8297</v>
      </c>
      <c r="R1546" t="str">
        <f t="shared" si="74"/>
        <v>February</v>
      </c>
    </row>
    <row r="1547" spans="1:18" ht="45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s="11">
        <f t="shared" si="72"/>
        <v>42031.884652777779</v>
      </c>
      <c r="L1547" t="b">
        <v>0</v>
      </c>
      <c r="M1547">
        <v>1</v>
      </c>
      <c r="N1547" t="b">
        <v>0</v>
      </c>
      <c r="O1547" s="13">
        <f t="shared" si="73"/>
        <v>3.3333333333333332E-4</v>
      </c>
      <c r="P1547" t="s">
        <v>8292</v>
      </c>
      <c r="Q1547" t="s">
        <v>8297</v>
      </c>
      <c r="R1547" t="str">
        <f t="shared" si="74"/>
        <v>January</v>
      </c>
    </row>
    <row r="1548" spans="1:18" ht="45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s="11">
        <f t="shared" si="72"/>
        <v>41839.212951388887</v>
      </c>
      <c r="L1548" t="b">
        <v>0</v>
      </c>
      <c r="M1548">
        <v>11</v>
      </c>
      <c r="N1548" t="b">
        <v>0</v>
      </c>
      <c r="O1548" s="13">
        <f t="shared" si="73"/>
        <v>0.28899999999999998</v>
      </c>
      <c r="P1548" t="s">
        <v>8292</v>
      </c>
      <c r="Q1548" t="s">
        <v>8297</v>
      </c>
      <c r="R1548" t="str">
        <f t="shared" si="74"/>
        <v>July</v>
      </c>
    </row>
    <row r="1549" spans="1:18" ht="45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s="11">
        <f t="shared" si="72"/>
        <v>42782.426875000005</v>
      </c>
      <c r="L1549" t="b">
        <v>0</v>
      </c>
      <c r="M1549">
        <v>0</v>
      </c>
      <c r="N1549" t="b">
        <v>0</v>
      </c>
      <c r="O1549" s="13">
        <f t="shared" si="73"/>
        <v>0</v>
      </c>
      <c r="P1549" t="s">
        <v>8292</v>
      </c>
      <c r="Q1549" t="s">
        <v>8297</v>
      </c>
      <c r="R1549" t="str">
        <f t="shared" si="74"/>
        <v>February</v>
      </c>
    </row>
    <row r="1550" spans="1:18" ht="30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s="11">
        <f t="shared" si="72"/>
        <v>42286.88217592593</v>
      </c>
      <c r="L1550" t="b">
        <v>0</v>
      </c>
      <c r="M1550">
        <v>1</v>
      </c>
      <c r="N1550" t="b">
        <v>0</v>
      </c>
      <c r="O1550" s="13">
        <f t="shared" si="73"/>
        <v>8.5714285714285715E-2</v>
      </c>
      <c r="P1550" t="s">
        <v>8292</v>
      </c>
      <c r="Q1550" t="s">
        <v>8297</v>
      </c>
      <c r="R1550" t="str">
        <f t="shared" si="74"/>
        <v>October</v>
      </c>
    </row>
    <row r="1551" spans="1:18" ht="45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s="11">
        <f t="shared" si="72"/>
        <v>42281.136099537034</v>
      </c>
      <c r="L1551" t="b">
        <v>0</v>
      </c>
      <c r="M1551">
        <v>6</v>
      </c>
      <c r="N1551" t="b">
        <v>0</v>
      </c>
      <c r="O1551" s="13">
        <f t="shared" si="73"/>
        <v>0.34</v>
      </c>
      <c r="P1551" t="s">
        <v>8292</v>
      </c>
      <c r="Q1551" t="s">
        <v>8297</v>
      </c>
      <c r="R1551" t="str">
        <f t="shared" si="74"/>
        <v>October</v>
      </c>
    </row>
    <row r="1552" spans="1:18" ht="45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s="11">
        <f t="shared" si="72"/>
        <v>42472.449467592596</v>
      </c>
      <c r="L1552" t="b">
        <v>0</v>
      </c>
      <c r="M1552">
        <v>7</v>
      </c>
      <c r="N1552" t="b">
        <v>0</v>
      </c>
      <c r="O1552" s="13">
        <f t="shared" si="73"/>
        <v>0.13466666666666666</v>
      </c>
      <c r="P1552" t="s">
        <v>8292</v>
      </c>
      <c r="Q1552" t="s">
        <v>8297</v>
      </c>
      <c r="R1552" t="str">
        <f t="shared" si="74"/>
        <v>April</v>
      </c>
    </row>
    <row r="1553" spans="1:18" ht="45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s="11">
        <f t="shared" si="72"/>
        <v>42121.824525462958</v>
      </c>
      <c r="L1553" t="b">
        <v>0</v>
      </c>
      <c r="M1553">
        <v>0</v>
      </c>
      <c r="N1553" t="b">
        <v>0</v>
      </c>
      <c r="O1553" s="13">
        <f t="shared" si="73"/>
        <v>0</v>
      </c>
      <c r="P1553" t="s">
        <v>8292</v>
      </c>
      <c r="Q1553" t="s">
        <v>8297</v>
      </c>
      <c r="R1553" t="str">
        <f t="shared" si="74"/>
        <v>April</v>
      </c>
    </row>
    <row r="1554" spans="1:18" ht="45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s="11">
        <f t="shared" si="72"/>
        <v>41892.688750000001</v>
      </c>
      <c r="L1554" t="b">
        <v>0</v>
      </c>
      <c r="M1554">
        <v>16</v>
      </c>
      <c r="N1554" t="b">
        <v>0</v>
      </c>
      <c r="O1554" s="13">
        <f t="shared" si="73"/>
        <v>0.49186046511627907</v>
      </c>
      <c r="P1554" t="s">
        <v>8292</v>
      </c>
      <c r="Q1554" t="s">
        <v>8297</v>
      </c>
      <c r="R1554" t="str">
        <f t="shared" si="74"/>
        <v>September</v>
      </c>
    </row>
    <row r="1555" spans="1:18" ht="45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s="11">
        <f t="shared" si="72"/>
        <v>42219.282951388886</v>
      </c>
      <c r="L1555" t="b">
        <v>0</v>
      </c>
      <c r="M1555">
        <v>0</v>
      </c>
      <c r="N1555" t="b">
        <v>0</v>
      </c>
      <c r="O1555" s="13">
        <f t="shared" si="73"/>
        <v>0</v>
      </c>
      <c r="P1555" t="s">
        <v>8292</v>
      </c>
      <c r="Q1555" t="s">
        <v>8297</v>
      </c>
      <c r="R1555" t="str">
        <f t="shared" si="74"/>
        <v>August</v>
      </c>
    </row>
    <row r="1556" spans="1:18" ht="45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s="11">
        <f t="shared" si="72"/>
        <v>42188.252199074079</v>
      </c>
      <c r="L1556" t="b">
        <v>0</v>
      </c>
      <c r="M1556">
        <v>0</v>
      </c>
      <c r="N1556" t="b">
        <v>0</v>
      </c>
      <c r="O1556" s="13">
        <f t="shared" si="73"/>
        <v>0</v>
      </c>
      <c r="P1556" t="s">
        <v>8292</v>
      </c>
      <c r="Q1556" t="s">
        <v>8297</v>
      </c>
      <c r="R1556" t="str">
        <f t="shared" si="74"/>
        <v>July</v>
      </c>
    </row>
    <row r="1557" spans="1:18" ht="45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s="11">
        <f t="shared" si="72"/>
        <v>42241.613796296297</v>
      </c>
      <c r="L1557" t="b">
        <v>0</v>
      </c>
      <c r="M1557">
        <v>0</v>
      </c>
      <c r="N1557" t="b">
        <v>0</v>
      </c>
      <c r="O1557" s="13">
        <f t="shared" si="73"/>
        <v>0</v>
      </c>
      <c r="P1557" t="s">
        <v>8292</v>
      </c>
      <c r="Q1557" t="s">
        <v>8297</v>
      </c>
      <c r="R1557" t="str">
        <f t="shared" si="74"/>
        <v>August</v>
      </c>
    </row>
    <row r="1558" spans="1:18" ht="45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s="11">
        <f t="shared" si="72"/>
        <v>42525.153055555551</v>
      </c>
      <c r="L1558" t="b">
        <v>0</v>
      </c>
      <c r="M1558">
        <v>12</v>
      </c>
      <c r="N1558" t="b">
        <v>0</v>
      </c>
      <c r="O1558" s="13">
        <f t="shared" si="73"/>
        <v>0.45133333333333331</v>
      </c>
      <c r="P1558" t="s">
        <v>8292</v>
      </c>
      <c r="Q1558" t="s">
        <v>8297</v>
      </c>
      <c r="R1558" t="str">
        <f t="shared" si="74"/>
        <v>June</v>
      </c>
    </row>
    <row r="1559" spans="1:18" ht="45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s="11">
        <f t="shared" si="72"/>
        <v>41871.65315972222</v>
      </c>
      <c r="L1559" t="b">
        <v>0</v>
      </c>
      <c r="M1559">
        <v>1</v>
      </c>
      <c r="N1559" t="b">
        <v>0</v>
      </c>
      <c r="O1559" s="13">
        <f t="shared" si="73"/>
        <v>0.04</v>
      </c>
      <c r="P1559" t="s">
        <v>8292</v>
      </c>
      <c r="Q1559" t="s">
        <v>8297</v>
      </c>
      <c r="R1559" t="str">
        <f t="shared" si="74"/>
        <v>August</v>
      </c>
    </row>
    <row r="1560" spans="1:18" ht="30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s="11">
        <f t="shared" si="72"/>
        <v>42185.397673611107</v>
      </c>
      <c r="L1560" t="b">
        <v>0</v>
      </c>
      <c r="M1560">
        <v>3</v>
      </c>
      <c r="N1560" t="b">
        <v>0</v>
      </c>
      <c r="O1560" s="13">
        <f t="shared" si="73"/>
        <v>4.6666666666666669E-2</v>
      </c>
      <c r="P1560" t="s">
        <v>8292</v>
      </c>
      <c r="Q1560" t="s">
        <v>8297</v>
      </c>
      <c r="R1560" t="str">
        <f t="shared" si="74"/>
        <v>June</v>
      </c>
    </row>
    <row r="1561" spans="1:18" ht="30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s="11">
        <f t="shared" si="72"/>
        <v>42108.053229166668</v>
      </c>
      <c r="L1561" t="b">
        <v>0</v>
      </c>
      <c r="M1561">
        <v>1</v>
      </c>
      <c r="N1561" t="b">
        <v>0</v>
      </c>
      <c r="O1561" s="13">
        <f t="shared" si="73"/>
        <v>3.3333333333333335E-3</v>
      </c>
      <c r="P1561" t="s">
        <v>8292</v>
      </c>
      <c r="Q1561" t="s">
        <v>8297</v>
      </c>
      <c r="R1561" t="str">
        <f t="shared" si="74"/>
        <v>April</v>
      </c>
    </row>
    <row r="1562" spans="1:18" ht="45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s="11">
        <f t="shared" si="72"/>
        <v>41936.020752314813</v>
      </c>
      <c r="L1562" t="b">
        <v>0</v>
      </c>
      <c r="M1562">
        <v>4</v>
      </c>
      <c r="N1562" t="b">
        <v>0</v>
      </c>
      <c r="O1562" s="13">
        <f t="shared" si="73"/>
        <v>3.7600000000000001E-2</v>
      </c>
      <c r="P1562" t="s">
        <v>8292</v>
      </c>
      <c r="Q1562" t="s">
        <v>8297</v>
      </c>
      <c r="R1562" t="str">
        <f t="shared" si="74"/>
        <v>October</v>
      </c>
    </row>
    <row r="1563" spans="1:18" ht="45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s="11">
        <f t="shared" si="72"/>
        <v>41555.041701388887</v>
      </c>
      <c r="L1563" t="b">
        <v>0</v>
      </c>
      <c r="M1563">
        <v>1</v>
      </c>
      <c r="N1563" t="b">
        <v>0</v>
      </c>
      <c r="O1563" s="13">
        <f t="shared" si="73"/>
        <v>6.7000000000000002E-3</v>
      </c>
      <c r="P1563" t="s">
        <v>8276</v>
      </c>
      <c r="Q1563" t="s">
        <v>8298</v>
      </c>
      <c r="R1563" t="str">
        <f t="shared" si="74"/>
        <v>October</v>
      </c>
    </row>
    <row r="1564" spans="1:18" ht="45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s="11">
        <f t="shared" si="72"/>
        <v>40079.566157407404</v>
      </c>
      <c r="L1564" t="b">
        <v>0</v>
      </c>
      <c r="M1564">
        <v>0</v>
      </c>
      <c r="N1564" t="b">
        <v>0</v>
      </c>
      <c r="O1564" s="13">
        <f t="shared" si="73"/>
        <v>0</v>
      </c>
      <c r="P1564" t="s">
        <v>8276</v>
      </c>
      <c r="Q1564" t="s">
        <v>8298</v>
      </c>
      <c r="R1564" t="str">
        <f t="shared" si="74"/>
        <v>September</v>
      </c>
    </row>
    <row r="1565" spans="1:18" ht="45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s="11">
        <f t="shared" si="72"/>
        <v>41652.742488425924</v>
      </c>
      <c r="L1565" t="b">
        <v>0</v>
      </c>
      <c r="M1565">
        <v>2</v>
      </c>
      <c r="N1565" t="b">
        <v>0</v>
      </c>
      <c r="O1565" s="13">
        <f t="shared" si="73"/>
        <v>1.4166666666666666E-2</v>
      </c>
      <c r="P1565" t="s">
        <v>8276</v>
      </c>
      <c r="Q1565" t="s">
        <v>8298</v>
      </c>
      <c r="R1565" t="str">
        <f t="shared" si="74"/>
        <v>January</v>
      </c>
    </row>
    <row r="1566" spans="1:18" ht="45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s="11">
        <f t="shared" si="72"/>
        <v>42121.367002314815</v>
      </c>
      <c r="L1566" t="b">
        <v>0</v>
      </c>
      <c r="M1566">
        <v>1</v>
      </c>
      <c r="N1566" t="b">
        <v>0</v>
      </c>
      <c r="O1566" s="13">
        <f t="shared" si="73"/>
        <v>1E-3</v>
      </c>
      <c r="P1566" t="s">
        <v>8276</v>
      </c>
      <c r="Q1566" t="s">
        <v>8298</v>
      </c>
      <c r="R1566" t="str">
        <f t="shared" si="74"/>
        <v>April</v>
      </c>
    </row>
    <row r="1567" spans="1:18" ht="45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s="11">
        <f t="shared" si="72"/>
        <v>40672.729872685188</v>
      </c>
      <c r="L1567" t="b">
        <v>0</v>
      </c>
      <c r="M1567">
        <v>1</v>
      </c>
      <c r="N1567" t="b">
        <v>0</v>
      </c>
      <c r="O1567" s="13">
        <f t="shared" si="73"/>
        <v>2.5000000000000001E-2</v>
      </c>
      <c r="P1567" t="s">
        <v>8276</v>
      </c>
      <c r="Q1567" t="s">
        <v>8298</v>
      </c>
      <c r="R1567" t="str">
        <f t="shared" si="74"/>
        <v>May</v>
      </c>
    </row>
    <row r="1568" spans="1:18" ht="45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s="11">
        <f t="shared" si="72"/>
        <v>42549.916712962964</v>
      </c>
      <c r="L1568" t="b">
        <v>0</v>
      </c>
      <c r="M1568">
        <v>59</v>
      </c>
      <c r="N1568" t="b">
        <v>0</v>
      </c>
      <c r="O1568" s="13">
        <f t="shared" si="73"/>
        <v>0.21249999999999999</v>
      </c>
      <c r="P1568" t="s">
        <v>8276</v>
      </c>
      <c r="Q1568" t="s">
        <v>8298</v>
      </c>
      <c r="R1568" t="str">
        <f t="shared" si="74"/>
        <v>June</v>
      </c>
    </row>
    <row r="1569" spans="1:18" ht="45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s="11">
        <f t="shared" si="72"/>
        <v>41671.93686342593</v>
      </c>
      <c r="L1569" t="b">
        <v>0</v>
      </c>
      <c r="M1569">
        <v>13</v>
      </c>
      <c r="N1569" t="b">
        <v>0</v>
      </c>
      <c r="O1569" s="13">
        <f t="shared" si="73"/>
        <v>4.1176470588235294E-2</v>
      </c>
      <c r="P1569" t="s">
        <v>8276</v>
      </c>
      <c r="Q1569" t="s">
        <v>8298</v>
      </c>
      <c r="R1569" t="str">
        <f t="shared" si="74"/>
        <v>February</v>
      </c>
    </row>
    <row r="1570" spans="1:18" ht="45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s="11">
        <f t="shared" si="72"/>
        <v>41962.062326388885</v>
      </c>
      <c r="L1570" t="b">
        <v>0</v>
      </c>
      <c r="M1570">
        <v>22</v>
      </c>
      <c r="N1570" t="b">
        <v>0</v>
      </c>
      <c r="O1570" s="13">
        <f t="shared" si="73"/>
        <v>0.13639999999999999</v>
      </c>
      <c r="P1570" t="s">
        <v>8276</v>
      </c>
      <c r="Q1570" t="s">
        <v>8298</v>
      </c>
      <c r="R1570" t="str">
        <f t="shared" si="74"/>
        <v>November</v>
      </c>
    </row>
    <row r="1571" spans="1:18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s="11">
        <f t="shared" si="72"/>
        <v>41389.679560185185</v>
      </c>
      <c r="L1571" t="b">
        <v>0</v>
      </c>
      <c r="M1571">
        <v>0</v>
      </c>
      <c r="N1571" t="b">
        <v>0</v>
      </c>
      <c r="O1571" s="13">
        <f t="shared" si="73"/>
        <v>0</v>
      </c>
      <c r="P1571" t="s">
        <v>8276</v>
      </c>
      <c r="Q1571" t="s">
        <v>8298</v>
      </c>
      <c r="R1571" t="str">
        <f t="shared" si="74"/>
        <v>April</v>
      </c>
    </row>
    <row r="1572" spans="1:18" ht="30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s="11">
        <f t="shared" si="72"/>
        <v>42438.813449074078</v>
      </c>
      <c r="L1572" t="b">
        <v>0</v>
      </c>
      <c r="M1572">
        <v>52</v>
      </c>
      <c r="N1572" t="b">
        <v>0</v>
      </c>
      <c r="O1572" s="13">
        <f t="shared" si="73"/>
        <v>0.41399999999999998</v>
      </c>
      <c r="P1572" t="s">
        <v>8276</v>
      </c>
      <c r="Q1572" t="s">
        <v>8298</v>
      </c>
      <c r="R1572" t="str">
        <f t="shared" si="74"/>
        <v>March</v>
      </c>
    </row>
    <row r="1573" spans="1:18" ht="45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s="11">
        <f t="shared" si="72"/>
        <v>42144.769479166665</v>
      </c>
      <c r="L1573" t="b">
        <v>0</v>
      </c>
      <c r="M1573">
        <v>4</v>
      </c>
      <c r="N1573" t="b">
        <v>0</v>
      </c>
      <c r="O1573" s="13">
        <f t="shared" si="73"/>
        <v>6.6115702479338841E-3</v>
      </c>
      <c r="P1573" t="s">
        <v>8276</v>
      </c>
      <c r="Q1573" t="s">
        <v>8298</v>
      </c>
      <c r="R1573" t="str">
        <f t="shared" si="74"/>
        <v>May</v>
      </c>
    </row>
    <row r="1574" spans="1:18" ht="45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s="11">
        <f t="shared" si="72"/>
        <v>42404.033090277779</v>
      </c>
      <c r="L1574" t="b">
        <v>0</v>
      </c>
      <c r="M1574">
        <v>3</v>
      </c>
      <c r="N1574" t="b">
        <v>0</v>
      </c>
      <c r="O1574" s="13">
        <f t="shared" si="73"/>
        <v>0.05</v>
      </c>
      <c r="P1574" t="s">
        <v>8276</v>
      </c>
      <c r="Q1574" t="s">
        <v>8298</v>
      </c>
      <c r="R1574" t="str">
        <f t="shared" si="74"/>
        <v>February</v>
      </c>
    </row>
    <row r="1575" spans="1:18" ht="45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s="11">
        <f t="shared" si="72"/>
        <v>42786.000023148154</v>
      </c>
      <c r="L1575" t="b">
        <v>0</v>
      </c>
      <c r="M1575">
        <v>3</v>
      </c>
      <c r="N1575" t="b">
        <v>0</v>
      </c>
      <c r="O1575" s="13">
        <f t="shared" si="73"/>
        <v>2.4777777777777777E-2</v>
      </c>
      <c r="P1575" t="s">
        <v>8276</v>
      </c>
      <c r="Q1575" t="s">
        <v>8298</v>
      </c>
      <c r="R1575" t="str">
        <f t="shared" si="74"/>
        <v>February</v>
      </c>
    </row>
    <row r="1576" spans="1:18" ht="45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s="11">
        <f t="shared" si="72"/>
        <v>42017.927418981482</v>
      </c>
      <c r="L1576" t="b">
        <v>0</v>
      </c>
      <c r="M1576">
        <v>6</v>
      </c>
      <c r="N1576" t="b">
        <v>0</v>
      </c>
      <c r="O1576" s="13">
        <f t="shared" si="73"/>
        <v>5.0599999999999999E-2</v>
      </c>
      <c r="P1576" t="s">
        <v>8276</v>
      </c>
      <c r="Q1576" t="s">
        <v>8298</v>
      </c>
      <c r="R1576" t="str">
        <f t="shared" si="74"/>
        <v>January</v>
      </c>
    </row>
    <row r="1577" spans="1:18" ht="45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s="11">
        <f t="shared" si="72"/>
        <v>41799.524259259255</v>
      </c>
      <c r="L1577" t="b">
        <v>0</v>
      </c>
      <c r="M1577">
        <v>35</v>
      </c>
      <c r="N1577" t="b">
        <v>0</v>
      </c>
      <c r="O1577" s="13">
        <f t="shared" si="73"/>
        <v>0.2291</v>
      </c>
      <c r="P1577" t="s">
        <v>8276</v>
      </c>
      <c r="Q1577" t="s">
        <v>8298</v>
      </c>
      <c r="R1577" t="str">
        <f t="shared" si="74"/>
        <v>June</v>
      </c>
    </row>
    <row r="1578" spans="1:18" ht="30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s="11">
        <f t="shared" si="72"/>
        <v>42140.879259259258</v>
      </c>
      <c r="L1578" t="b">
        <v>0</v>
      </c>
      <c r="M1578">
        <v>10</v>
      </c>
      <c r="N1578" t="b">
        <v>0</v>
      </c>
      <c r="O1578" s="13">
        <f t="shared" si="73"/>
        <v>0.13</v>
      </c>
      <c r="P1578" t="s">
        <v>8276</v>
      </c>
      <c r="Q1578" t="s">
        <v>8298</v>
      </c>
      <c r="R1578" t="str">
        <f t="shared" si="74"/>
        <v>May</v>
      </c>
    </row>
    <row r="1579" spans="1:18" ht="45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s="11">
        <f t="shared" si="72"/>
        <v>41054.847777777773</v>
      </c>
      <c r="L1579" t="b">
        <v>0</v>
      </c>
      <c r="M1579">
        <v>2</v>
      </c>
      <c r="N1579" t="b">
        <v>0</v>
      </c>
      <c r="O1579" s="13">
        <f t="shared" si="73"/>
        <v>5.4999999999999997E-3</v>
      </c>
      <c r="P1579" t="s">
        <v>8276</v>
      </c>
      <c r="Q1579" t="s">
        <v>8298</v>
      </c>
      <c r="R1579" t="str">
        <f t="shared" si="74"/>
        <v>May</v>
      </c>
    </row>
    <row r="1580" spans="1:18" ht="45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s="11">
        <f t="shared" si="72"/>
        <v>40399.065868055557</v>
      </c>
      <c r="L1580" t="b">
        <v>0</v>
      </c>
      <c r="M1580">
        <v>4</v>
      </c>
      <c r="N1580" t="b">
        <v>0</v>
      </c>
      <c r="O1580" s="13">
        <f t="shared" si="73"/>
        <v>0.10806536636794939</v>
      </c>
      <c r="P1580" t="s">
        <v>8276</v>
      </c>
      <c r="Q1580" t="s">
        <v>8298</v>
      </c>
      <c r="R1580" t="str">
        <f t="shared" si="74"/>
        <v>August</v>
      </c>
    </row>
    <row r="1581" spans="1:18" ht="30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s="11">
        <f t="shared" si="72"/>
        <v>41481.996423611112</v>
      </c>
      <c r="L1581" t="b">
        <v>0</v>
      </c>
      <c r="M1581">
        <v>2</v>
      </c>
      <c r="N1581" t="b">
        <v>0</v>
      </c>
      <c r="O1581" s="13">
        <f t="shared" si="73"/>
        <v>8.4008400840084006E-3</v>
      </c>
      <c r="P1581" t="s">
        <v>8276</v>
      </c>
      <c r="Q1581" t="s">
        <v>8298</v>
      </c>
      <c r="R1581" t="str">
        <f t="shared" si="74"/>
        <v>July</v>
      </c>
    </row>
    <row r="1582" spans="1:18" ht="45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s="11">
        <f t="shared" si="72"/>
        <v>40990.050069444442</v>
      </c>
      <c r="L1582" t="b">
        <v>0</v>
      </c>
      <c r="M1582">
        <v>0</v>
      </c>
      <c r="N1582" t="b">
        <v>0</v>
      </c>
      <c r="O1582" s="13">
        <f t="shared" si="73"/>
        <v>0</v>
      </c>
      <c r="P1582" t="s">
        <v>8276</v>
      </c>
      <c r="Q1582" t="s">
        <v>8298</v>
      </c>
      <c r="R1582" t="str">
        <f t="shared" si="74"/>
        <v>March</v>
      </c>
    </row>
    <row r="1583" spans="1:18" ht="45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s="11">
        <f t="shared" si="72"/>
        <v>42325.448958333334</v>
      </c>
      <c r="L1583" t="b">
        <v>0</v>
      </c>
      <c r="M1583">
        <v>1</v>
      </c>
      <c r="N1583" t="b">
        <v>0</v>
      </c>
      <c r="O1583" s="13">
        <f t="shared" si="73"/>
        <v>5.0000000000000001E-3</v>
      </c>
      <c r="P1583" t="s">
        <v>8292</v>
      </c>
      <c r="Q1583" t="s">
        <v>8299</v>
      </c>
      <c r="R1583" t="str">
        <f t="shared" si="74"/>
        <v>November</v>
      </c>
    </row>
    <row r="1584" spans="1:18" ht="30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s="11">
        <f t="shared" si="72"/>
        <v>42246.789965277778</v>
      </c>
      <c r="L1584" t="b">
        <v>0</v>
      </c>
      <c r="M1584">
        <v>3</v>
      </c>
      <c r="N1584" t="b">
        <v>0</v>
      </c>
      <c r="O1584" s="13">
        <f t="shared" si="73"/>
        <v>9.2999999999999999E-2</v>
      </c>
      <c r="P1584" t="s">
        <v>8292</v>
      </c>
      <c r="Q1584" t="s">
        <v>8299</v>
      </c>
      <c r="R1584" t="str">
        <f t="shared" si="74"/>
        <v>August</v>
      </c>
    </row>
    <row r="1585" spans="1:18" ht="45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s="11">
        <f t="shared" si="72"/>
        <v>41877.904988425929</v>
      </c>
      <c r="L1585" t="b">
        <v>0</v>
      </c>
      <c r="M1585">
        <v>1</v>
      </c>
      <c r="N1585" t="b">
        <v>0</v>
      </c>
      <c r="O1585" s="13">
        <f t="shared" si="73"/>
        <v>7.5000000000000002E-4</v>
      </c>
      <c r="P1585" t="s">
        <v>8292</v>
      </c>
      <c r="Q1585" t="s">
        <v>8299</v>
      </c>
      <c r="R1585" t="str">
        <f t="shared" si="74"/>
        <v>August</v>
      </c>
    </row>
    <row r="1586" spans="1:18" ht="45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s="11">
        <f t="shared" si="72"/>
        <v>41779.649317129632</v>
      </c>
      <c r="L1586" t="b">
        <v>0</v>
      </c>
      <c r="M1586">
        <v>0</v>
      </c>
      <c r="N1586" t="b">
        <v>0</v>
      </c>
      <c r="O1586" s="13">
        <f t="shared" si="73"/>
        <v>0</v>
      </c>
      <c r="P1586" t="s">
        <v>8292</v>
      </c>
      <c r="Q1586" t="s">
        <v>8299</v>
      </c>
      <c r="R1586" t="str">
        <f t="shared" si="74"/>
        <v>May</v>
      </c>
    </row>
    <row r="1587" spans="1:18" ht="45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s="11">
        <f t="shared" si="72"/>
        <v>42707.895462962959</v>
      </c>
      <c r="L1587" t="b">
        <v>0</v>
      </c>
      <c r="M1587">
        <v>12</v>
      </c>
      <c r="N1587" t="b">
        <v>0</v>
      </c>
      <c r="O1587" s="13">
        <f t="shared" si="73"/>
        <v>0.79</v>
      </c>
      <c r="P1587" t="s">
        <v>8292</v>
      </c>
      <c r="Q1587" t="s">
        <v>8299</v>
      </c>
      <c r="R1587" t="str">
        <f t="shared" si="74"/>
        <v>December</v>
      </c>
    </row>
    <row r="1588" spans="1:18" ht="30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s="11">
        <f t="shared" si="72"/>
        <v>42069.104421296295</v>
      </c>
      <c r="L1588" t="b">
        <v>0</v>
      </c>
      <c r="M1588">
        <v>0</v>
      </c>
      <c r="N1588" t="b">
        <v>0</v>
      </c>
      <c r="O1588" s="13">
        <f t="shared" si="73"/>
        <v>0</v>
      </c>
      <c r="P1588" t="s">
        <v>8292</v>
      </c>
      <c r="Q1588" t="s">
        <v>8299</v>
      </c>
      <c r="R1588" t="str">
        <f t="shared" si="74"/>
        <v>March</v>
      </c>
    </row>
    <row r="1589" spans="1:18" ht="45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s="11">
        <f t="shared" si="72"/>
        <v>41956.950983796298</v>
      </c>
      <c r="L1589" t="b">
        <v>0</v>
      </c>
      <c r="M1589">
        <v>1</v>
      </c>
      <c r="N1589" t="b">
        <v>0</v>
      </c>
      <c r="O1589" s="13">
        <f t="shared" si="73"/>
        <v>1.3333333333333334E-4</v>
      </c>
      <c r="P1589" t="s">
        <v>8292</v>
      </c>
      <c r="Q1589" t="s">
        <v>8299</v>
      </c>
      <c r="R1589" t="str">
        <f t="shared" si="74"/>
        <v>November</v>
      </c>
    </row>
    <row r="1590" spans="1:18" ht="30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s="11">
        <f t="shared" si="72"/>
        <v>42005.24998842593</v>
      </c>
      <c r="L1590" t="b">
        <v>0</v>
      </c>
      <c r="M1590">
        <v>0</v>
      </c>
      <c r="N1590" t="b">
        <v>0</v>
      </c>
      <c r="O1590" s="13">
        <f t="shared" si="73"/>
        <v>0</v>
      </c>
      <c r="P1590" t="s">
        <v>8292</v>
      </c>
      <c r="Q1590" t="s">
        <v>8299</v>
      </c>
      <c r="R1590" t="str">
        <f t="shared" si="74"/>
        <v>January</v>
      </c>
    </row>
    <row r="1591" spans="1:18" ht="30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s="11">
        <f t="shared" si="72"/>
        <v>42256.984791666662</v>
      </c>
      <c r="L1591" t="b">
        <v>0</v>
      </c>
      <c r="M1591">
        <v>0</v>
      </c>
      <c r="N1591" t="b">
        <v>0</v>
      </c>
      <c r="O1591" s="13">
        <f t="shared" si="73"/>
        <v>0</v>
      </c>
      <c r="P1591" t="s">
        <v>8292</v>
      </c>
      <c r="Q1591" t="s">
        <v>8299</v>
      </c>
      <c r="R1591" t="str">
        <f t="shared" si="74"/>
        <v>September</v>
      </c>
    </row>
    <row r="1592" spans="1:18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s="11">
        <f t="shared" si="72"/>
        <v>42240.857222222221</v>
      </c>
      <c r="L1592" t="b">
        <v>0</v>
      </c>
      <c r="M1592">
        <v>2</v>
      </c>
      <c r="N1592" t="b">
        <v>0</v>
      </c>
      <c r="O1592" s="13">
        <f t="shared" si="73"/>
        <v>1.7000000000000001E-2</v>
      </c>
      <c r="P1592" t="s">
        <v>8292</v>
      </c>
      <c r="Q1592" t="s">
        <v>8299</v>
      </c>
      <c r="R1592" t="str">
        <f t="shared" si="74"/>
        <v>August</v>
      </c>
    </row>
    <row r="1593" spans="1:18" ht="45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s="11">
        <f t="shared" si="72"/>
        <v>42433.726168981477</v>
      </c>
      <c r="L1593" t="b">
        <v>0</v>
      </c>
      <c r="M1593">
        <v>92</v>
      </c>
      <c r="N1593" t="b">
        <v>0</v>
      </c>
      <c r="O1593" s="13">
        <f t="shared" si="73"/>
        <v>0.29228571428571426</v>
      </c>
      <c r="P1593" t="s">
        <v>8292</v>
      </c>
      <c r="Q1593" t="s">
        <v>8299</v>
      </c>
      <c r="R1593" t="str">
        <f t="shared" si="74"/>
        <v>March</v>
      </c>
    </row>
    <row r="1594" spans="1:18" ht="30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s="11">
        <f t="shared" si="72"/>
        <v>42046.072743055556</v>
      </c>
      <c r="L1594" t="b">
        <v>0</v>
      </c>
      <c r="M1594">
        <v>0</v>
      </c>
      <c r="N1594" t="b">
        <v>0</v>
      </c>
      <c r="O1594" s="13">
        <f t="shared" si="73"/>
        <v>0</v>
      </c>
      <c r="P1594" t="s">
        <v>8292</v>
      </c>
      <c r="Q1594" t="s">
        <v>8299</v>
      </c>
      <c r="R1594" t="str">
        <f t="shared" si="74"/>
        <v>February</v>
      </c>
    </row>
    <row r="1595" spans="1:18" ht="30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s="11">
        <f t="shared" si="72"/>
        <v>42033.845543981486</v>
      </c>
      <c r="L1595" t="b">
        <v>0</v>
      </c>
      <c r="M1595">
        <v>3</v>
      </c>
      <c r="N1595" t="b">
        <v>0</v>
      </c>
      <c r="O1595" s="13">
        <f t="shared" si="73"/>
        <v>1.3636363636363637E-4</v>
      </c>
      <c r="P1595" t="s">
        <v>8292</v>
      </c>
      <c r="Q1595" t="s">
        <v>8299</v>
      </c>
      <c r="R1595" t="str">
        <f t="shared" si="74"/>
        <v>January</v>
      </c>
    </row>
    <row r="1596" spans="1:18" ht="30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s="11">
        <f t="shared" si="72"/>
        <v>42445.712754629625</v>
      </c>
      <c r="L1596" t="b">
        <v>0</v>
      </c>
      <c r="M1596">
        <v>10</v>
      </c>
      <c r="N1596" t="b">
        <v>0</v>
      </c>
      <c r="O1596" s="13">
        <f t="shared" si="73"/>
        <v>0.20499999999999999</v>
      </c>
      <c r="P1596" t="s">
        <v>8292</v>
      </c>
      <c r="Q1596" t="s">
        <v>8299</v>
      </c>
      <c r="R1596" t="str">
        <f t="shared" si="74"/>
        <v>March</v>
      </c>
    </row>
    <row r="1597" spans="1:18" ht="45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s="11">
        <f t="shared" si="72"/>
        <v>41780.050092592595</v>
      </c>
      <c r="L1597" t="b">
        <v>0</v>
      </c>
      <c r="M1597">
        <v>7</v>
      </c>
      <c r="N1597" t="b">
        <v>0</v>
      </c>
      <c r="O1597" s="13">
        <f t="shared" si="73"/>
        <v>2.8E-3</v>
      </c>
      <c r="P1597" t="s">
        <v>8292</v>
      </c>
      <c r="Q1597" t="s">
        <v>8299</v>
      </c>
      <c r="R1597" t="str">
        <f t="shared" si="74"/>
        <v>May</v>
      </c>
    </row>
    <row r="1598" spans="1:18" ht="30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s="11">
        <f t="shared" si="72"/>
        <v>41941.430196759262</v>
      </c>
      <c r="L1598" t="b">
        <v>0</v>
      </c>
      <c r="M1598">
        <v>3</v>
      </c>
      <c r="N1598" t="b">
        <v>0</v>
      </c>
      <c r="O1598" s="13">
        <f t="shared" si="73"/>
        <v>2.3076923076923078E-2</v>
      </c>
      <c r="P1598" t="s">
        <v>8292</v>
      </c>
      <c r="Q1598" t="s">
        <v>8299</v>
      </c>
      <c r="R1598" t="str">
        <f t="shared" si="74"/>
        <v>October</v>
      </c>
    </row>
    <row r="1599" spans="1:18" ht="45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s="11">
        <f t="shared" si="72"/>
        <v>42603.354131944448</v>
      </c>
      <c r="L1599" t="b">
        <v>0</v>
      </c>
      <c r="M1599">
        <v>0</v>
      </c>
      <c r="N1599" t="b">
        <v>0</v>
      </c>
      <c r="O1599" s="13">
        <f t="shared" si="73"/>
        <v>0</v>
      </c>
      <c r="P1599" t="s">
        <v>8292</v>
      </c>
      <c r="Q1599" t="s">
        <v>8299</v>
      </c>
      <c r="R1599" t="str">
        <f t="shared" si="74"/>
        <v>August</v>
      </c>
    </row>
    <row r="1600" spans="1:18" ht="45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s="11">
        <f t="shared" si="72"/>
        <v>42151.667337962965</v>
      </c>
      <c r="L1600" t="b">
        <v>0</v>
      </c>
      <c r="M1600">
        <v>1</v>
      </c>
      <c r="N1600" t="b">
        <v>0</v>
      </c>
      <c r="O1600" s="13">
        <f t="shared" si="73"/>
        <v>1.25E-3</v>
      </c>
      <c r="P1600" t="s">
        <v>8292</v>
      </c>
      <c r="Q1600" t="s">
        <v>8299</v>
      </c>
      <c r="R1600" t="str">
        <f t="shared" si="74"/>
        <v>May</v>
      </c>
    </row>
    <row r="1601" spans="1:18" ht="30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s="11">
        <f t="shared" si="72"/>
        <v>42438.53907407407</v>
      </c>
      <c r="L1601" t="b">
        <v>0</v>
      </c>
      <c r="M1601">
        <v>0</v>
      </c>
      <c r="N1601" t="b">
        <v>0</v>
      </c>
      <c r="O1601" s="13">
        <f t="shared" si="73"/>
        <v>0</v>
      </c>
      <c r="P1601" t="s">
        <v>8292</v>
      </c>
      <c r="Q1601" t="s">
        <v>8299</v>
      </c>
      <c r="R1601" t="str">
        <f t="shared" si="74"/>
        <v>March</v>
      </c>
    </row>
    <row r="1602" spans="1:18" ht="45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s="11">
        <f t="shared" si="72"/>
        <v>41791.057314814811</v>
      </c>
      <c r="L1602" t="b">
        <v>0</v>
      </c>
      <c r="M1602">
        <v>9</v>
      </c>
      <c r="N1602" t="b">
        <v>0</v>
      </c>
      <c r="O1602" s="13">
        <f t="shared" si="73"/>
        <v>7.3400000000000007E-2</v>
      </c>
      <c r="P1602" t="s">
        <v>8292</v>
      </c>
      <c r="Q1602" t="s">
        <v>8299</v>
      </c>
      <c r="R1602" t="str">
        <f t="shared" si="74"/>
        <v>June</v>
      </c>
    </row>
    <row r="1603" spans="1:18" ht="30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s="11">
        <f t="shared" ref="K1603:K1666" si="75">(J1603/86400)+DATE(1970,1,1)</f>
        <v>40638.092974537038</v>
      </c>
      <c r="L1603" t="b">
        <v>0</v>
      </c>
      <c r="M1603">
        <v>56</v>
      </c>
      <c r="N1603" t="b">
        <v>1</v>
      </c>
      <c r="O1603" s="13">
        <f t="shared" ref="O1603:O1666" si="76">E1603/D1603</f>
        <v>1.082492</v>
      </c>
      <c r="P1603" t="s">
        <v>8279</v>
      </c>
      <c r="Q1603" t="s">
        <v>8280</v>
      </c>
      <c r="R1603" t="str">
        <f t="shared" ref="R1603:R1666" si="77">TEXT(K1603,"mmmm")</f>
        <v>April</v>
      </c>
    </row>
    <row r="1604" spans="1:18" ht="45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s="11">
        <f t="shared" si="75"/>
        <v>40788.297650462962</v>
      </c>
      <c r="L1604" t="b">
        <v>0</v>
      </c>
      <c r="M1604">
        <v>32</v>
      </c>
      <c r="N1604" t="b">
        <v>1</v>
      </c>
      <c r="O1604" s="13">
        <f t="shared" si="76"/>
        <v>1.0016666666666667</v>
      </c>
      <c r="P1604" t="s">
        <v>8279</v>
      </c>
      <c r="Q1604" t="s">
        <v>8280</v>
      </c>
      <c r="R1604" t="str">
        <f t="shared" si="77"/>
        <v>September</v>
      </c>
    </row>
    <row r="1605" spans="1:18" ht="30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s="11">
        <f t="shared" si="75"/>
        <v>40876.169664351852</v>
      </c>
      <c r="L1605" t="b">
        <v>0</v>
      </c>
      <c r="M1605">
        <v>30</v>
      </c>
      <c r="N1605" t="b">
        <v>1</v>
      </c>
      <c r="O1605" s="13">
        <f t="shared" si="76"/>
        <v>1.0003299999999999</v>
      </c>
      <c r="P1605" t="s">
        <v>8279</v>
      </c>
      <c r="Q1605" t="s">
        <v>8280</v>
      </c>
      <c r="R1605" t="str">
        <f t="shared" si="77"/>
        <v>November</v>
      </c>
    </row>
    <row r="1606" spans="1:18" ht="45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s="11">
        <f t="shared" si="75"/>
        <v>40945.845312500001</v>
      </c>
      <c r="L1606" t="b">
        <v>0</v>
      </c>
      <c r="M1606">
        <v>70</v>
      </c>
      <c r="N1606" t="b">
        <v>1</v>
      </c>
      <c r="O1606" s="13">
        <f t="shared" si="76"/>
        <v>1.2210714285714286</v>
      </c>
      <c r="P1606" t="s">
        <v>8279</v>
      </c>
      <c r="Q1606" t="s">
        <v>8280</v>
      </c>
      <c r="R1606" t="str">
        <f t="shared" si="77"/>
        <v>February</v>
      </c>
    </row>
    <row r="1607" spans="1:18" ht="45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s="11">
        <f t="shared" si="75"/>
        <v>40747.012881944444</v>
      </c>
      <c r="L1607" t="b">
        <v>0</v>
      </c>
      <c r="M1607">
        <v>44</v>
      </c>
      <c r="N1607" t="b">
        <v>1</v>
      </c>
      <c r="O1607" s="13">
        <f t="shared" si="76"/>
        <v>1.0069333333333335</v>
      </c>
      <c r="P1607" t="s">
        <v>8279</v>
      </c>
      <c r="Q1607" t="s">
        <v>8280</v>
      </c>
      <c r="R1607" t="str">
        <f t="shared" si="77"/>
        <v>July</v>
      </c>
    </row>
    <row r="1608" spans="1:18" ht="45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s="11">
        <f t="shared" si="75"/>
        <v>40536.111550925925</v>
      </c>
      <c r="L1608" t="b">
        <v>0</v>
      </c>
      <c r="M1608">
        <v>92</v>
      </c>
      <c r="N1608" t="b">
        <v>1</v>
      </c>
      <c r="O1608" s="13">
        <f t="shared" si="76"/>
        <v>1.01004125</v>
      </c>
      <c r="P1608" t="s">
        <v>8279</v>
      </c>
      <c r="Q1608" t="s">
        <v>8280</v>
      </c>
      <c r="R1608" t="str">
        <f t="shared" si="77"/>
        <v>December</v>
      </c>
    </row>
    <row r="1609" spans="1:18" ht="45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s="11">
        <f t="shared" si="75"/>
        <v>41053.80846064815</v>
      </c>
      <c r="L1609" t="b">
        <v>0</v>
      </c>
      <c r="M1609">
        <v>205</v>
      </c>
      <c r="N1609" t="b">
        <v>1</v>
      </c>
      <c r="O1609" s="13">
        <f t="shared" si="76"/>
        <v>1.4511000000000001</v>
      </c>
      <c r="P1609" t="s">
        <v>8279</v>
      </c>
      <c r="Q1609" t="s">
        <v>8280</v>
      </c>
      <c r="R1609" t="str">
        <f t="shared" si="77"/>
        <v>May</v>
      </c>
    </row>
    <row r="1610" spans="1:18" ht="30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s="11">
        <f t="shared" si="75"/>
        <v>41607.83085648148</v>
      </c>
      <c r="L1610" t="b">
        <v>0</v>
      </c>
      <c r="M1610">
        <v>23</v>
      </c>
      <c r="N1610" t="b">
        <v>1</v>
      </c>
      <c r="O1610" s="13">
        <f t="shared" si="76"/>
        <v>1.0125</v>
      </c>
      <c r="P1610" t="s">
        <v>8279</v>
      </c>
      <c r="Q1610" t="s">
        <v>8280</v>
      </c>
      <c r="R1610" t="str">
        <f t="shared" si="77"/>
        <v>November</v>
      </c>
    </row>
    <row r="1611" spans="1:18" ht="45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s="11">
        <f t="shared" si="75"/>
        <v>40796.001261574071</v>
      </c>
      <c r="L1611" t="b">
        <v>0</v>
      </c>
      <c r="M1611">
        <v>4</v>
      </c>
      <c r="N1611" t="b">
        <v>1</v>
      </c>
      <c r="O1611" s="13">
        <f t="shared" si="76"/>
        <v>1.1833333333333333</v>
      </c>
      <c r="P1611" t="s">
        <v>8279</v>
      </c>
      <c r="Q1611" t="s">
        <v>8280</v>
      </c>
      <c r="R1611" t="str">
        <f t="shared" si="77"/>
        <v>September</v>
      </c>
    </row>
    <row r="1612" spans="1:18" ht="30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s="11">
        <f t="shared" si="75"/>
        <v>41228.924884259257</v>
      </c>
      <c r="L1612" t="b">
        <v>0</v>
      </c>
      <c r="M1612">
        <v>112</v>
      </c>
      <c r="N1612" t="b">
        <v>1</v>
      </c>
      <c r="O1612" s="13">
        <f t="shared" si="76"/>
        <v>2.7185000000000001</v>
      </c>
      <c r="P1612" t="s">
        <v>8279</v>
      </c>
      <c r="Q1612" t="s">
        <v>8280</v>
      </c>
      <c r="R1612" t="str">
        <f t="shared" si="77"/>
        <v>November</v>
      </c>
    </row>
    <row r="1613" spans="1:18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s="11">
        <f t="shared" si="75"/>
        <v>41409.00037037037</v>
      </c>
      <c r="L1613" t="b">
        <v>0</v>
      </c>
      <c r="M1613">
        <v>27</v>
      </c>
      <c r="N1613" t="b">
        <v>1</v>
      </c>
      <c r="O1613" s="13">
        <f t="shared" si="76"/>
        <v>1.25125</v>
      </c>
      <c r="P1613" t="s">
        <v>8279</v>
      </c>
      <c r="Q1613" t="s">
        <v>8280</v>
      </c>
      <c r="R1613" t="str">
        <f t="shared" si="77"/>
        <v>May</v>
      </c>
    </row>
    <row r="1614" spans="1:18" ht="30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s="11">
        <f t="shared" si="75"/>
        <v>41246.874814814815</v>
      </c>
      <c r="L1614" t="b">
        <v>0</v>
      </c>
      <c r="M1614">
        <v>11</v>
      </c>
      <c r="N1614" t="b">
        <v>1</v>
      </c>
      <c r="O1614" s="13">
        <f t="shared" si="76"/>
        <v>1.1000000000000001</v>
      </c>
      <c r="P1614" t="s">
        <v>8279</v>
      </c>
      <c r="Q1614" t="s">
        <v>8280</v>
      </c>
      <c r="R1614" t="str">
        <f t="shared" si="77"/>
        <v>December</v>
      </c>
    </row>
    <row r="1615" spans="1:18" ht="45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s="11">
        <f t="shared" si="75"/>
        <v>41082.069467592592</v>
      </c>
      <c r="L1615" t="b">
        <v>0</v>
      </c>
      <c r="M1615">
        <v>26</v>
      </c>
      <c r="N1615" t="b">
        <v>1</v>
      </c>
      <c r="O1615" s="13">
        <f t="shared" si="76"/>
        <v>1.0149999999999999</v>
      </c>
      <c r="P1615" t="s">
        <v>8279</v>
      </c>
      <c r="Q1615" t="s">
        <v>8280</v>
      </c>
      <c r="R1615" t="str">
        <f t="shared" si="77"/>
        <v>June</v>
      </c>
    </row>
    <row r="1616" spans="1:18" ht="45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s="11">
        <f t="shared" si="75"/>
        <v>41794.981122685189</v>
      </c>
      <c r="L1616" t="b">
        <v>0</v>
      </c>
      <c r="M1616">
        <v>77</v>
      </c>
      <c r="N1616" t="b">
        <v>1</v>
      </c>
      <c r="O1616" s="13">
        <f t="shared" si="76"/>
        <v>1.0269999999999999</v>
      </c>
      <c r="P1616" t="s">
        <v>8279</v>
      </c>
      <c r="Q1616" t="s">
        <v>8280</v>
      </c>
      <c r="R1616" t="str">
        <f t="shared" si="77"/>
        <v>June</v>
      </c>
    </row>
    <row r="1617" spans="1:18" ht="45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s="11">
        <f t="shared" si="75"/>
        <v>40845.050879629627</v>
      </c>
      <c r="L1617" t="b">
        <v>0</v>
      </c>
      <c r="M1617">
        <v>136</v>
      </c>
      <c r="N1617" t="b">
        <v>1</v>
      </c>
      <c r="O1617" s="13">
        <f t="shared" si="76"/>
        <v>1.1412500000000001</v>
      </c>
      <c r="P1617" t="s">
        <v>8279</v>
      </c>
      <c r="Q1617" t="s">
        <v>8280</v>
      </c>
      <c r="R1617" t="str">
        <f t="shared" si="77"/>
        <v>October</v>
      </c>
    </row>
    <row r="1618" spans="1:18" ht="45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s="11">
        <f t="shared" si="75"/>
        <v>41194.715520833335</v>
      </c>
      <c r="L1618" t="b">
        <v>0</v>
      </c>
      <c r="M1618">
        <v>157</v>
      </c>
      <c r="N1618" t="b">
        <v>1</v>
      </c>
      <c r="O1618" s="13">
        <f t="shared" si="76"/>
        <v>1.042</v>
      </c>
      <c r="P1618" t="s">
        <v>8279</v>
      </c>
      <c r="Q1618" t="s">
        <v>8280</v>
      </c>
      <c r="R1618" t="str">
        <f t="shared" si="77"/>
        <v>October</v>
      </c>
    </row>
    <row r="1619" spans="1:18" ht="30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s="11">
        <f t="shared" si="75"/>
        <v>41546.664212962962</v>
      </c>
      <c r="L1619" t="b">
        <v>0</v>
      </c>
      <c r="M1619">
        <v>158</v>
      </c>
      <c r="N1619" t="b">
        <v>1</v>
      </c>
      <c r="O1619" s="13">
        <f t="shared" si="76"/>
        <v>1.4585714285714286</v>
      </c>
      <c r="P1619" t="s">
        <v>8279</v>
      </c>
      <c r="Q1619" t="s">
        <v>8280</v>
      </c>
      <c r="R1619" t="str">
        <f t="shared" si="77"/>
        <v>September</v>
      </c>
    </row>
    <row r="1620" spans="1:18" ht="30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s="11">
        <f t="shared" si="75"/>
        <v>41301.654340277775</v>
      </c>
      <c r="L1620" t="b">
        <v>0</v>
      </c>
      <c r="M1620">
        <v>27</v>
      </c>
      <c r="N1620" t="b">
        <v>1</v>
      </c>
      <c r="O1620" s="13">
        <f t="shared" si="76"/>
        <v>1.0506666666666666</v>
      </c>
      <c r="P1620" t="s">
        <v>8279</v>
      </c>
      <c r="Q1620" t="s">
        <v>8280</v>
      </c>
      <c r="R1620" t="str">
        <f t="shared" si="77"/>
        <v>January</v>
      </c>
    </row>
    <row r="1621" spans="1:18" ht="45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s="11">
        <f t="shared" si="75"/>
        <v>41876.186180555553</v>
      </c>
      <c r="L1621" t="b">
        <v>0</v>
      </c>
      <c r="M1621">
        <v>23</v>
      </c>
      <c r="N1621" t="b">
        <v>1</v>
      </c>
      <c r="O1621" s="13">
        <f t="shared" si="76"/>
        <v>1.3333333333333333</v>
      </c>
      <c r="P1621" t="s">
        <v>8279</v>
      </c>
      <c r="Q1621" t="s">
        <v>8280</v>
      </c>
      <c r="R1621" t="str">
        <f t="shared" si="77"/>
        <v>August</v>
      </c>
    </row>
    <row r="1622" spans="1:18" ht="30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s="11">
        <f t="shared" si="75"/>
        <v>41321.339583333334</v>
      </c>
      <c r="L1622" t="b">
        <v>0</v>
      </c>
      <c r="M1622">
        <v>17</v>
      </c>
      <c r="N1622" t="b">
        <v>1</v>
      </c>
      <c r="O1622" s="13">
        <f t="shared" si="76"/>
        <v>1.1299999999999999</v>
      </c>
      <c r="P1622" t="s">
        <v>8279</v>
      </c>
      <c r="Q1622" t="s">
        <v>8280</v>
      </c>
      <c r="R1622" t="str">
        <f t="shared" si="77"/>
        <v>February</v>
      </c>
    </row>
    <row r="1623" spans="1:18" ht="45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s="11">
        <f t="shared" si="75"/>
        <v>41003.60665509259</v>
      </c>
      <c r="L1623" t="b">
        <v>0</v>
      </c>
      <c r="M1623">
        <v>37</v>
      </c>
      <c r="N1623" t="b">
        <v>1</v>
      </c>
      <c r="O1623" s="13">
        <f t="shared" si="76"/>
        <v>1.212</v>
      </c>
      <c r="P1623" t="s">
        <v>8279</v>
      </c>
      <c r="Q1623" t="s">
        <v>8280</v>
      </c>
      <c r="R1623" t="str">
        <f t="shared" si="77"/>
        <v>April</v>
      </c>
    </row>
    <row r="1624" spans="1:18" ht="45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s="11">
        <f t="shared" si="75"/>
        <v>41950.294837962967</v>
      </c>
      <c r="L1624" t="b">
        <v>0</v>
      </c>
      <c r="M1624">
        <v>65</v>
      </c>
      <c r="N1624" t="b">
        <v>1</v>
      </c>
      <c r="O1624" s="13">
        <f t="shared" si="76"/>
        <v>1.0172463768115942</v>
      </c>
      <c r="P1624" t="s">
        <v>8279</v>
      </c>
      <c r="Q1624" t="s">
        <v>8280</v>
      </c>
      <c r="R1624" t="str">
        <f t="shared" si="77"/>
        <v>November</v>
      </c>
    </row>
    <row r="1625" spans="1:18" ht="45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s="11">
        <f t="shared" si="75"/>
        <v>41453.688530092593</v>
      </c>
      <c r="L1625" t="b">
        <v>0</v>
      </c>
      <c r="M1625">
        <v>18</v>
      </c>
      <c r="N1625" t="b">
        <v>1</v>
      </c>
      <c r="O1625" s="13">
        <f t="shared" si="76"/>
        <v>1.0106666666666666</v>
      </c>
      <c r="P1625" t="s">
        <v>8279</v>
      </c>
      <c r="Q1625" t="s">
        <v>8280</v>
      </c>
      <c r="R1625" t="str">
        <f t="shared" si="77"/>
        <v>June</v>
      </c>
    </row>
    <row r="1626" spans="1:18" ht="30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s="11">
        <f t="shared" si="75"/>
        <v>41243.367303240739</v>
      </c>
      <c r="L1626" t="b">
        <v>0</v>
      </c>
      <c r="M1626">
        <v>25</v>
      </c>
      <c r="N1626" t="b">
        <v>1</v>
      </c>
      <c r="O1626" s="13">
        <f t="shared" si="76"/>
        <v>1.18</v>
      </c>
      <c r="P1626" t="s">
        <v>8279</v>
      </c>
      <c r="Q1626" t="s">
        <v>8280</v>
      </c>
      <c r="R1626" t="str">
        <f t="shared" si="77"/>
        <v>November</v>
      </c>
    </row>
    <row r="1627" spans="1:18" ht="45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s="11">
        <f t="shared" si="75"/>
        <v>41135.699687500004</v>
      </c>
      <c r="L1627" t="b">
        <v>0</v>
      </c>
      <c r="M1627">
        <v>104</v>
      </c>
      <c r="N1627" t="b">
        <v>1</v>
      </c>
      <c r="O1627" s="13">
        <f t="shared" si="76"/>
        <v>1.5533333333333332</v>
      </c>
      <c r="P1627" t="s">
        <v>8279</v>
      </c>
      <c r="Q1627" t="s">
        <v>8280</v>
      </c>
      <c r="R1627" t="str">
        <f t="shared" si="77"/>
        <v>August</v>
      </c>
    </row>
    <row r="1628" spans="1:18" ht="45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s="11">
        <f t="shared" si="75"/>
        <v>41579.847997685181</v>
      </c>
      <c r="L1628" t="b">
        <v>0</v>
      </c>
      <c r="M1628">
        <v>108</v>
      </c>
      <c r="N1628" t="b">
        <v>1</v>
      </c>
      <c r="O1628" s="13">
        <f t="shared" si="76"/>
        <v>1.0118750000000001</v>
      </c>
      <c r="P1628" t="s">
        <v>8279</v>
      </c>
      <c r="Q1628" t="s">
        <v>8280</v>
      </c>
      <c r="R1628" t="str">
        <f t="shared" si="77"/>
        <v>November</v>
      </c>
    </row>
    <row r="1629" spans="1:18" ht="45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s="11">
        <f t="shared" si="75"/>
        <v>41205.707048611112</v>
      </c>
      <c r="L1629" t="b">
        <v>0</v>
      </c>
      <c r="M1629">
        <v>38</v>
      </c>
      <c r="N1629" t="b">
        <v>1</v>
      </c>
      <c r="O1629" s="13">
        <f t="shared" si="76"/>
        <v>1.17</v>
      </c>
      <c r="P1629" t="s">
        <v>8279</v>
      </c>
      <c r="Q1629" t="s">
        <v>8280</v>
      </c>
      <c r="R1629" t="str">
        <f t="shared" si="77"/>
        <v>October</v>
      </c>
    </row>
    <row r="1630" spans="1:18" ht="30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s="11">
        <f t="shared" si="75"/>
        <v>41774.737060185187</v>
      </c>
      <c r="L1630" t="b">
        <v>0</v>
      </c>
      <c r="M1630">
        <v>88</v>
      </c>
      <c r="N1630" t="b">
        <v>1</v>
      </c>
      <c r="O1630" s="13">
        <f t="shared" si="76"/>
        <v>1.00925</v>
      </c>
      <c r="P1630" t="s">
        <v>8279</v>
      </c>
      <c r="Q1630" t="s">
        <v>8280</v>
      </c>
      <c r="R1630" t="str">
        <f t="shared" si="77"/>
        <v>May</v>
      </c>
    </row>
    <row r="1631" spans="1:18" ht="30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s="11">
        <f t="shared" si="75"/>
        <v>41645.867280092592</v>
      </c>
      <c r="L1631" t="b">
        <v>0</v>
      </c>
      <c r="M1631">
        <v>82</v>
      </c>
      <c r="N1631" t="b">
        <v>1</v>
      </c>
      <c r="O1631" s="13">
        <f t="shared" si="76"/>
        <v>1.0366666666666666</v>
      </c>
      <c r="P1631" t="s">
        <v>8279</v>
      </c>
      <c r="Q1631" t="s">
        <v>8280</v>
      </c>
      <c r="R1631" t="str">
        <f t="shared" si="77"/>
        <v>January</v>
      </c>
    </row>
    <row r="1632" spans="1:18" ht="45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s="11">
        <f t="shared" si="75"/>
        <v>40939.837673611109</v>
      </c>
      <c r="L1632" t="b">
        <v>0</v>
      </c>
      <c r="M1632">
        <v>126</v>
      </c>
      <c r="N1632" t="b">
        <v>1</v>
      </c>
      <c r="O1632" s="13">
        <f t="shared" si="76"/>
        <v>2.6524999999999999</v>
      </c>
      <c r="P1632" t="s">
        <v>8279</v>
      </c>
      <c r="Q1632" t="s">
        <v>8280</v>
      </c>
      <c r="R1632" t="str">
        <f t="shared" si="77"/>
        <v>January</v>
      </c>
    </row>
    <row r="1633" spans="1:18" ht="45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s="11">
        <f t="shared" si="75"/>
        <v>41164.859502314815</v>
      </c>
      <c r="L1633" t="b">
        <v>0</v>
      </c>
      <c r="M1633">
        <v>133</v>
      </c>
      <c r="N1633" t="b">
        <v>1</v>
      </c>
      <c r="O1633" s="13">
        <f t="shared" si="76"/>
        <v>1.5590999999999999</v>
      </c>
      <c r="P1633" t="s">
        <v>8279</v>
      </c>
      <c r="Q1633" t="s">
        <v>8280</v>
      </c>
      <c r="R1633" t="str">
        <f t="shared" si="77"/>
        <v>September</v>
      </c>
    </row>
    <row r="1634" spans="1:18" ht="45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s="11">
        <f t="shared" si="75"/>
        <v>40750.340902777782</v>
      </c>
      <c r="L1634" t="b">
        <v>0</v>
      </c>
      <c r="M1634">
        <v>47</v>
      </c>
      <c r="N1634" t="b">
        <v>1</v>
      </c>
      <c r="O1634" s="13">
        <f t="shared" si="76"/>
        <v>1.0162500000000001</v>
      </c>
      <c r="P1634" t="s">
        <v>8279</v>
      </c>
      <c r="Q1634" t="s">
        <v>8280</v>
      </c>
      <c r="R1634" t="str">
        <f t="shared" si="77"/>
        <v>July</v>
      </c>
    </row>
    <row r="1635" spans="1:18" ht="45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s="11">
        <f t="shared" si="75"/>
        <v>40896.883750000001</v>
      </c>
      <c r="L1635" t="b">
        <v>0</v>
      </c>
      <c r="M1635">
        <v>58</v>
      </c>
      <c r="N1635" t="b">
        <v>1</v>
      </c>
      <c r="O1635" s="13">
        <f t="shared" si="76"/>
        <v>1</v>
      </c>
      <c r="P1635" t="s">
        <v>8279</v>
      </c>
      <c r="Q1635" t="s">
        <v>8280</v>
      </c>
      <c r="R1635" t="str">
        <f t="shared" si="77"/>
        <v>December</v>
      </c>
    </row>
    <row r="1636" spans="1:18" ht="30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s="11">
        <f t="shared" si="75"/>
        <v>40658.189826388887</v>
      </c>
      <c r="L1636" t="b">
        <v>0</v>
      </c>
      <c r="M1636">
        <v>32</v>
      </c>
      <c r="N1636" t="b">
        <v>1</v>
      </c>
      <c r="O1636" s="13">
        <f t="shared" si="76"/>
        <v>1.0049999999999999</v>
      </c>
      <c r="P1636" t="s">
        <v>8279</v>
      </c>
      <c r="Q1636" t="s">
        <v>8280</v>
      </c>
      <c r="R1636" t="str">
        <f t="shared" si="77"/>
        <v>April</v>
      </c>
    </row>
    <row r="1637" spans="1:18" ht="45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s="11">
        <f t="shared" si="75"/>
        <v>42502.868761574078</v>
      </c>
      <c r="L1637" t="b">
        <v>0</v>
      </c>
      <c r="M1637">
        <v>37</v>
      </c>
      <c r="N1637" t="b">
        <v>1</v>
      </c>
      <c r="O1637" s="13">
        <f t="shared" si="76"/>
        <v>1.2529999999999999</v>
      </c>
      <c r="P1637" t="s">
        <v>8279</v>
      </c>
      <c r="Q1637" t="s">
        <v>8280</v>
      </c>
      <c r="R1637" t="str">
        <f t="shared" si="77"/>
        <v>May</v>
      </c>
    </row>
    <row r="1638" spans="1:18" ht="45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s="11">
        <f t="shared" si="75"/>
        <v>40663.08666666667</v>
      </c>
      <c r="L1638" t="b">
        <v>0</v>
      </c>
      <c r="M1638">
        <v>87</v>
      </c>
      <c r="N1638" t="b">
        <v>1</v>
      </c>
      <c r="O1638" s="13">
        <f t="shared" si="76"/>
        <v>1.0355555555555556</v>
      </c>
      <c r="P1638" t="s">
        <v>8279</v>
      </c>
      <c r="Q1638" t="s">
        <v>8280</v>
      </c>
      <c r="R1638" t="str">
        <f t="shared" si="77"/>
        <v>April</v>
      </c>
    </row>
    <row r="1639" spans="1:18" ht="45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s="11">
        <f t="shared" si="75"/>
        <v>40122.751620370371</v>
      </c>
      <c r="L1639" t="b">
        <v>0</v>
      </c>
      <c r="M1639">
        <v>15</v>
      </c>
      <c r="N1639" t="b">
        <v>1</v>
      </c>
      <c r="O1639" s="13">
        <f t="shared" si="76"/>
        <v>1.038</v>
      </c>
      <c r="P1639" t="s">
        <v>8279</v>
      </c>
      <c r="Q1639" t="s">
        <v>8280</v>
      </c>
      <c r="R1639" t="str">
        <f t="shared" si="77"/>
        <v>November</v>
      </c>
    </row>
    <row r="1640" spans="1:18" ht="30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s="11">
        <f t="shared" si="75"/>
        <v>41288.68712962963</v>
      </c>
      <c r="L1640" t="b">
        <v>0</v>
      </c>
      <c r="M1640">
        <v>27</v>
      </c>
      <c r="N1640" t="b">
        <v>1</v>
      </c>
      <c r="O1640" s="13">
        <f t="shared" si="76"/>
        <v>1.05</v>
      </c>
      <c r="P1640" t="s">
        <v>8279</v>
      </c>
      <c r="Q1640" t="s">
        <v>8280</v>
      </c>
      <c r="R1640" t="str">
        <f t="shared" si="77"/>
        <v>January</v>
      </c>
    </row>
    <row r="1641" spans="1:18" ht="45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s="11">
        <f t="shared" si="75"/>
        <v>40941.652372685188</v>
      </c>
      <c r="L1641" t="b">
        <v>0</v>
      </c>
      <c r="M1641">
        <v>19</v>
      </c>
      <c r="N1641" t="b">
        <v>1</v>
      </c>
      <c r="O1641" s="13">
        <f t="shared" si="76"/>
        <v>1</v>
      </c>
      <c r="P1641" t="s">
        <v>8279</v>
      </c>
      <c r="Q1641" t="s">
        <v>8280</v>
      </c>
      <c r="R1641" t="str">
        <f t="shared" si="77"/>
        <v>February</v>
      </c>
    </row>
    <row r="1642" spans="1:18" ht="45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s="11">
        <f t="shared" si="75"/>
        <v>40379.23096064815</v>
      </c>
      <c r="L1642" t="b">
        <v>0</v>
      </c>
      <c r="M1642">
        <v>17</v>
      </c>
      <c r="N1642" t="b">
        <v>1</v>
      </c>
      <c r="O1642" s="13">
        <f t="shared" si="76"/>
        <v>1.6986000000000001</v>
      </c>
      <c r="P1642" t="s">
        <v>8279</v>
      </c>
      <c r="Q1642" t="s">
        <v>8280</v>
      </c>
      <c r="R1642" t="str">
        <f t="shared" si="77"/>
        <v>July</v>
      </c>
    </row>
    <row r="1643" spans="1:18" ht="30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s="11">
        <f t="shared" si="75"/>
        <v>41962.596574074079</v>
      </c>
      <c r="L1643" t="b">
        <v>0</v>
      </c>
      <c r="M1643">
        <v>26</v>
      </c>
      <c r="N1643" t="b">
        <v>1</v>
      </c>
      <c r="O1643" s="13">
        <f t="shared" si="76"/>
        <v>1.014</v>
      </c>
      <c r="P1643" t="s">
        <v>8279</v>
      </c>
      <c r="Q1643" t="s">
        <v>8300</v>
      </c>
      <c r="R1643" t="str">
        <f t="shared" si="77"/>
        <v>November</v>
      </c>
    </row>
    <row r="1644" spans="1:18" ht="45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s="11">
        <f t="shared" si="75"/>
        <v>40688.024618055555</v>
      </c>
      <c r="L1644" t="b">
        <v>0</v>
      </c>
      <c r="M1644">
        <v>28</v>
      </c>
      <c r="N1644" t="b">
        <v>1</v>
      </c>
      <c r="O1644" s="13">
        <f t="shared" si="76"/>
        <v>1</v>
      </c>
      <c r="P1644" t="s">
        <v>8279</v>
      </c>
      <c r="Q1644" t="s">
        <v>8300</v>
      </c>
      <c r="R1644" t="str">
        <f t="shared" si="77"/>
        <v>May</v>
      </c>
    </row>
    <row r="1645" spans="1:18" ht="30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s="11">
        <f t="shared" si="75"/>
        <v>41146.824212962965</v>
      </c>
      <c r="L1645" t="b">
        <v>0</v>
      </c>
      <c r="M1645">
        <v>37</v>
      </c>
      <c r="N1645" t="b">
        <v>1</v>
      </c>
      <c r="O1645" s="13">
        <f t="shared" si="76"/>
        <v>1.2470000000000001</v>
      </c>
      <c r="P1645" t="s">
        <v>8279</v>
      </c>
      <c r="Q1645" t="s">
        <v>8300</v>
      </c>
      <c r="R1645" t="str">
        <f t="shared" si="77"/>
        <v>August</v>
      </c>
    </row>
    <row r="1646" spans="1:18" ht="45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s="11">
        <f t="shared" si="75"/>
        <v>41175.05972222222</v>
      </c>
      <c r="L1646" t="b">
        <v>0</v>
      </c>
      <c r="M1646">
        <v>128</v>
      </c>
      <c r="N1646" t="b">
        <v>1</v>
      </c>
      <c r="O1646" s="13">
        <f t="shared" si="76"/>
        <v>1.095</v>
      </c>
      <c r="P1646" t="s">
        <v>8279</v>
      </c>
      <c r="Q1646" t="s">
        <v>8300</v>
      </c>
      <c r="R1646" t="str">
        <f t="shared" si="77"/>
        <v>September</v>
      </c>
    </row>
    <row r="1647" spans="1:18" ht="45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s="11">
        <f t="shared" si="75"/>
        <v>41521.617361111115</v>
      </c>
      <c r="L1647" t="b">
        <v>0</v>
      </c>
      <c r="M1647">
        <v>10</v>
      </c>
      <c r="N1647" t="b">
        <v>1</v>
      </c>
      <c r="O1647" s="13">
        <f t="shared" si="76"/>
        <v>1.1080000000000001</v>
      </c>
      <c r="P1647" t="s">
        <v>8279</v>
      </c>
      <c r="Q1647" t="s">
        <v>8300</v>
      </c>
      <c r="R1647" t="str">
        <f t="shared" si="77"/>
        <v>September</v>
      </c>
    </row>
    <row r="1648" spans="1:18" ht="45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s="11">
        <f t="shared" si="75"/>
        <v>41833.450266203705</v>
      </c>
      <c r="L1648" t="b">
        <v>0</v>
      </c>
      <c r="M1648">
        <v>83</v>
      </c>
      <c r="N1648" t="b">
        <v>1</v>
      </c>
      <c r="O1648" s="13">
        <f t="shared" si="76"/>
        <v>1.1020000000000001</v>
      </c>
      <c r="P1648" t="s">
        <v>8279</v>
      </c>
      <c r="Q1648" t="s">
        <v>8300</v>
      </c>
      <c r="R1648" t="str">
        <f t="shared" si="77"/>
        <v>July</v>
      </c>
    </row>
    <row r="1649" spans="1:18" ht="45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s="11">
        <f t="shared" si="75"/>
        <v>41039.409456018519</v>
      </c>
      <c r="L1649" t="b">
        <v>0</v>
      </c>
      <c r="M1649">
        <v>46</v>
      </c>
      <c r="N1649" t="b">
        <v>1</v>
      </c>
      <c r="O1649" s="13">
        <f t="shared" si="76"/>
        <v>1.0471999999999999</v>
      </c>
      <c r="P1649" t="s">
        <v>8279</v>
      </c>
      <c r="Q1649" t="s">
        <v>8300</v>
      </c>
      <c r="R1649" t="str">
        <f t="shared" si="77"/>
        <v>May</v>
      </c>
    </row>
    <row r="1650" spans="1:18" ht="45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s="11">
        <f t="shared" si="75"/>
        <v>40592.704652777778</v>
      </c>
      <c r="L1650" t="b">
        <v>0</v>
      </c>
      <c r="M1650">
        <v>90</v>
      </c>
      <c r="N1650" t="b">
        <v>1</v>
      </c>
      <c r="O1650" s="13">
        <f t="shared" si="76"/>
        <v>1.2526086956521738</v>
      </c>
      <c r="P1650" t="s">
        <v>8279</v>
      </c>
      <c r="Q1650" t="s">
        <v>8300</v>
      </c>
      <c r="R1650" t="str">
        <f t="shared" si="77"/>
        <v>February</v>
      </c>
    </row>
    <row r="1651" spans="1:18" ht="45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s="11">
        <f t="shared" si="75"/>
        <v>41737.684664351851</v>
      </c>
      <c r="L1651" t="b">
        <v>0</v>
      </c>
      <c r="M1651">
        <v>81</v>
      </c>
      <c r="N1651" t="b">
        <v>1</v>
      </c>
      <c r="O1651" s="13">
        <f t="shared" si="76"/>
        <v>1.0058763157894737</v>
      </c>
      <c r="P1651" t="s">
        <v>8279</v>
      </c>
      <c r="Q1651" t="s">
        <v>8300</v>
      </c>
      <c r="R1651" t="str">
        <f t="shared" si="77"/>
        <v>April</v>
      </c>
    </row>
    <row r="1652" spans="1:18" ht="30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s="11">
        <f t="shared" si="75"/>
        <v>41526.435613425929</v>
      </c>
      <c r="L1652" t="b">
        <v>0</v>
      </c>
      <c r="M1652">
        <v>32</v>
      </c>
      <c r="N1652" t="b">
        <v>1</v>
      </c>
      <c r="O1652" s="13">
        <f t="shared" si="76"/>
        <v>1.4155</v>
      </c>
      <c r="P1652" t="s">
        <v>8279</v>
      </c>
      <c r="Q1652" t="s">
        <v>8300</v>
      </c>
      <c r="R1652" t="str">
        <f t="shared" si="77"/>
        <v>September</v>
      </c>
    </row>
    <row r="1653" spans="1:18" ht="45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s="11">
        <f t="shared" si="75"/>
        <v>40625.900694444441</v>
      </c>
      <c r="L1653" t="b">
        <v>0</v>
      </c>
      <c r="M1653">
        <v>20</v>
      </c>
      <c r="N1653" t="b">
        <v>1</v>
      </c>
      <c r="O1653" s="13">
        <f t="shared" si="76"/>
        <v>1.0075000000000001</v>
      </c>
      <c r="P1653" t="s">
        <v>8279</v>
      </c>
      <c r="Q1653" t="s">
        <v>8300</v>
      </c>
      <c r="R1653" t="str">
        <f t="shared" si="77"/>
        <v>March</v>
      </c>
    </row>
    <row r="1654" spans="1:18" ht="45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s="11">
        <f t="shared" si="75"/>
        <v>41572.492974537039</v>
      </c>
      <c r="L1654" t="b">
        <v>0</v>
      </c>
      <c r="M1654">
        <v>70</v>
      </c>
      <c r="N1654" t="b">
        <v>1</v>
      </c>
      <c r="O1654" s="13">
        <f t="shared" si="76"/>
        <v>1.0066666666666666</v>
      </c>
      <c r="P1654" t="s">
        <v>8279</v>
      </c>
      <c r="Q1654" t="s">
        <v>8300</v>
      </c>
      <c r="R1654" t="str">
        <f t="shared" si="77"/>
        <v>October</v>
      </c>
    </row>
    <row r="1655" spans="1:18" ht="45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s="11">
        <f t="shared" si="75"/>
        <v>40626.834444444445</v>
      </c>
      <c r="L1655" t="b">
        <v>0</v>
      </c>
      <c r="M1655">
        <v>168</v>
      </c>
      <c r="N1655" t="b">
        <v>1</v>
      </c>
      <c r="O1655" s="13">
        <f t="shared" si="76"/>
        <v>1.7423040000000001</v>
      </c>
      <c r="P1655" t="s">
        <v>8279</v>
      </c>
      <c r="Q1655" t="s">
        <v>8300</v>
      </c>
      <c r="R1655" t="str">
        <f t="shared" si="77"/>
        <v>March</v>
      </c>
    </row>
    <row r="1656" spans="1:18" ht="45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s="11">
        <f t="shared" si="75"/>
        <v>40987.890740740739</v>
      </c>
      <c r="L1656" t="b">
        <v>0</v>
      </c>
      <c r="M1656">
        <v>34</v>
      </c>
      <c r="N1656" t="b">
        <v>1</v>
      </c>
      <c r="O1656" s="13">
        <f t="shared" si="76"/>
        <v>1.199090909090909</v>
      </c>
      <c r="P1656" t="s">
        <v>8279</v>
      </c>
      <c r="Q1656" t="s">
        <v>8300</v>
      </c>
      <c r="R1656" t="str">
        <f t="shared" si="77"/>
        <v>March</v>
      </c>
    </row>
    <row r="1657" spans="1:18" ht="30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s="11">
        <f t="shared" si="75"/>
        <v>40974.791898148149</v>
      </c>
      <c r="L1657" t="b">
        <v>0</v>
      </c>
      <c r="M1657">
        <v>48</v>
      </c>
      <c r="N1657" t="b">
        <v>1</v>
      </c>
      <c r="O1657" s="13">
        <f t="shared" si="76"/>
        <v>1.4286666666666668</v>
      </c>
      <c r="P1657" t="s">
        <v>8279</v>
      </c>
      <c r="Q1657" t="s">
        <v>8300</v>
      </c>
      <c r="R1657" t="str">
        <f t="shared" si="77"/>
        <v>March</v>
      </c>
    </row>
    <row r="1658" spans="1:18" ht="45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s="11">
        <f t="shared" si="75"/>
        <v>41226.928842592592</v>
      </c>
      <c r="L1658" t="b">
        <v>0</v>
      </c>
      <c r="M1658">
        <v>48</v>
      </c>
      <c r="N1658" t="b">
        <v>1</v>
      </c>
      <c r="O1658" s="13">
        <f t="shared" si="76"/>
        <v>1.0033493333333334</v>
      </c>
      <c r="P1658" t="s">
        <v>8279</v>
      </c>
      <c r="Q1658" t="s">
        <v>8300</v>
      </c>
      <c r="R1658" t="str">
        <f t="shared" si="77"/>
        <v>November</v>
      </c>
    </row>
    <row r="1659" spans="1:18" ht="45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s="11">
        <f t="shared" si="75"/>
        <v>41023.782037037039</v>
      </c>
      <c r="L1659" t="b">
        <v>0</v>
      </c>
      <c r="M1659">
        <v>221</v>
      </c>
      <c r="N1659" t="b">
        <v>1</v>
      </c>
      <c r="O1659" s="13">
        <f t="shared" si="76"/>
        <v>1.0493380000000001</v>
      </c>
      <c r="P1659" t="s">
        <v>8279</v>
      </c>
      <c r="Q1659" t="s">
        <v>8300</v>
      </c>
      <c r="R1659" t="str">
        <f t="shared" si="77"/>
        <v>April</v>
      </c>
    </row>
    <row r="1660" spans="1:18" ht="45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s="11">
        <f t="shared" si="75"/>
        <v>41223.22184027778</v>
      </c>
      <c r="L1660" t="b">
        <v>0</v>
      </c>
      <c r="M1660">
        <v>107</v>
      </c>
      <c r="N1660" t="b">
        <v>1</v>
      </c>
      <c r="O1660" s="13">
        <f t="shared" si="76"/>
        <v>1.3223333333333334</v>
      </c>
      <c r="P1660" t="s">
        <v>8279</v>
      </c>
      <c r="Q1660" t="s">
        <v>8300</v>
      </c>
      <c r="R1660" t="str">
        <f t="shared" si="77"/>
        <v>November</v>
      </c>
    </row>
    <row r="1661" spans="1:18" ht="45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s="11">
        <f t="shared" si="75"/>
        <v>41596.913437499999</v>
      </c>
      <c r="L1661" t="b">
        <v>0</v>
      </c>
      <c r="M1661">
        <v>45</v>
      </c>
      <c r="N1661" t="b">
        <v>1</v>
      </c>
      <c r="O1661" s="13">
        <f t="shared" si="76"/>
        <v>1.1279999999999999</v>
      </c>
      <c r="P1661" t="s">
        <v>8279</v>
      </c>
      <c r="Q1661" t="s">
        <v>8300</v>
      </c>
      <c r="R1661" t="str">
        <f t="shared" si="77"/>
        <v>November</v>
      </c>
    </row>
    <row r="1662" spans="1:18" ht="45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s="11">
        <f t="shared" si="75"/>
        <v>42459.693865740745</v>
      </c>
      <c r="L1662" t="b">
        <v>0</v>
      </c>
      <c r="M1662">
        <v>36</v>
      </c>
      <c r="N1662" t="b">
        <v>1</v>
      </c>
      <c r="O1662" s="13">
        <f t="shared" si="76"/>
        <v>12.5375</v>
      </c>
      <c r="P1662" t="s">
        <v>8279</v>
      </c>
      <c r="Q1662" t="s">
        <v>8300</v>
      </c>
      <c r="R1662" t="str">
        <f t="shared" si="77"/>
        <v>March</v>
      </c>
    </row>
    <row r="1663" spans="1:18" ht="45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s="11">
        <f t="shared" si="75"/>
        <v>42343.998043981483</v>
      </c>
      <c r="L1663" t="b">
        <v>0</v>
      </c>
      <c r="M1663">
        <v>101</v>
      </c>
      <c r="N1663" t="b">
        <v>1</v>
      </c>
      <c r="O1663" s="13">
        <f t="shared" si="76"/>
        <v>1.0250632911392406</v>
      </c>
      <c r="P1663" t="s">
        <v>8279</v>
      </c>
      <c r="Q1663" t="s">
        <v>8300</v>
      </c>
      <c r="R1663" t="str">
        <f t="shared" si="77"/>
        <v>December</v>
      </c>
    </row>
    <row r="1664" spans="1:18" ht="45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s="11">
        <f t="shared" si="75"/>
        <v>40848.198333333334</v>
      </c>
      <c r="L1664" t="b">
        <v>0</v>
      </c>
      <c r="M1664">
        <v>62</v>
      </c>
      <c r="N1664" t="b">
        <v>1</v>
      </c>
      <c r="O1664" s="13">
        <f t="shared" si="76"/>
        <v>1.026375</v>
      </c>
      <c r="P1664" t="s">
        <v>8279</v>
      </c>
      <c r="Q1664" t="s">
        <v>8300</v>
      </c>
      <c r="R1664" t="str">
        <f t="shared" si="77"/>
        <v>November</v>
      </c>
    </row>
    <row r="1665" spans="1:18" ht="30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s="11">
        <f t="shared" si="75"/>
        <v>42006.02207175926</v>
      </c>
      <c r="L1665" t="b">
        <v>0</v>
      </c>
      <c r="M1665">
        <v>32</v>
      </c>
      <c r="N1665" t="b">
        <v>1</v>
      </c>
      <c r="O1665" s="13">
        <f t="shared" si="76"/>
        <v>1.08</v>
      </c>
      <c r="P1665" t="s">
        <v>8279</v>
      </c>
      <c r="Q1665" t="s">
        <v>8300</v>
      </c>
      <c r="R1665" t="str">
        <f t="shared" si="77"/>
        <v>January</v>
      </c>
    </row>
    <row r="1666" spans="1:18" ht="45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s="11">
        <f t="shared" si="75"/>
        <v>40939.761782407411</v>
      </c>
      <c r="L1666" t="b">
        <v>0</v>
      </c>
      <c r="M1666">
        <v>89</v>
      </c>
      <c r="N1666" t="b">
        <v>1</v>
      </c>
      <c r="O1666" s="13">
        <f t="shared" si="76"/>
        <v>1.2240879999999998</v>
      </c>
      <c r="P1666" t="s">
        <v>8279</v>
      </c>
      <c r="Q1666" t="s">
        <v>8300</v>
      </c>
      <c r="R1666" t="str">
        <f t="shared" si="77"/>
        <v>January</v>
      </c>
    </row>
    <row r="1667" spans="1:18" ht="45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s="11">
        <f t="shared" ref="K1667:K1730" si="78">(J1667/86400)+DATE(1970,1,1)</f>
        <v>40564.649456018517</v>
      </c>
      <c r="L1667" t="b">
        <v>0</v>
      </c>
      <c r="M1667">
        <v>93</v>
      </c>
      <c r="N1667" t="b">
        <v>1</v>
      </c>
      <c r="O1667" s="13">
        <f t="shared" ref="O1667:O1730" si="79">E1667/D1667</f>
        <v>1.1945714285714286</v>
      </c>
      <c r="P1667" t="s">
        <v>8279</v>
      </c>
      <c r="Q1667" t="s">
        <v>8300</v>
      </c>
      <c r="R1667" t="str">
        <f t="shared" ref="R1667:R1730" si="80">TEXT(K1667,"mmmm")</f>
        <v>January</v>
      </c>
    </row>
    <row r="1668" spans="1:18" ht="45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s="11">
        <f t="shared" si="78"/>
        <v>41331.253159722226</v>
      </c>
      <c r="L1668" t="b">
        <v>0</v>
      </c>
      <c r="M1668">
        <v>98</v>
      </c>
      <c r="N1668" t="b">
        <v>1</v>
      </c>
      <c r="O1668" s="13">
        <f t="shared" si="79"/>
        <v>1.6088</v>
      </c>
      <c r="P1668" t="s">
        <v>8279</v>
      </c>
      <c r="Q1668" t="s">
        <v>8300</v>
      </c>
      <c r="R1668" t="str">
        <f t="shared" si="80"/>
        <v>February</v>
      </c>
    </row>
    <row r="1669" spans="1:18" ht="45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s="11">
        <f t="shared" si="78"/>
        <v>41682.0705787037</v>
      </c>
      <c r="L1669" t="b">
        <v>0</v>
      </c>
      <c r="M1669">
        <v>82</v>
      </c>
      <c r="N1669" t="b">
        <v>1</v>
      </c>
      <c r="O1669" s="13">
        <f t="shared" si="79"/>
        <v>1.2685294117647059</v>
      </c>
      <c r="P1669" t="s">
        <v>8279</v>
      </c>
      <c r="Q1669" t="s">
        <v>8300</v>
      </c>
      <c r="R1669" t="str">
        <f t="shared" si="80"/>
        <v>February</v>
      </c>
    </row>
    <row r="1670" spans="1:18" ht="45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s="11">
        <f t="shared" si="78"/>
        <v>40845.149756944447</v>
      </c>
      <c r="L1670" t="b">
        <v>0</v>
      </c>
      <c r="M1670">
        <v>116</v>
      </c>
      <c r="N1670" t="b">
        <v>1</v>
      </c>
      <c r="O1670" s="13">
        <f t="shared" si="79"/>
        <v>1.026375</v>
      </c>
      <c r="P1670" t="s">
        <v>8279</v>
      </c>
      <c r="Q1670" t="s">
        <v>8300</v>
      </c>
      <c r="R1670" t="str">
        <f t="shared" si="80"/>
        <v>October</v>
      </c>
    </row>
    <row r="1671" spans="1:18" ht="45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s="11">
        <f t="shared" si="78"/>
        <v>42461.885138888887</v>
      </c>
      <c r="L1671" t="b">
        <v>0</v>
      </c>
      <c r="M1671">
        <v>52</v>
      </c>
      <c r="N1671" t="b">
        <v>1</v>
      </c>
      <c r="O1671" s="13">
        <f t="shared" si="79"/>
        <v>1.3975</v>
      </c>
      <c r="P1671" t="s">
        <v>8279</v>
      </c>
      <c r="Q1671" t="s">
        <v>8300</v>
      </c>
      <c r="R1671" t="str">
        <f t="shared" si="80"/>
        <v>April</v>
      </c>
    </row>
    <row r="1672" spans="1:18" ht="45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s="11">
        <f t="shared" si="78"/>
        <v>40313.930543981478</v>
      </c>
      <c r="L1672" t="b">
        <v>0</v>
      </c>
      <c r="M1672">
        <v>23</v>
      </c>
      <c r="N1672" t="b">
        <v>1</v>
      </c>
      <c r="O1672" s="13">
        <f t="shared" si="79"/>
        <v>1.026</v>
      </c>
      <c r="P1672" t="s">
        <v>8279</v>
      </c>
      <c r="Q1672" t="s">
        <v>8300</v>
      </c>
      <c r="R1672" t="str">
        <f t="shared" si="80"/>
        <v>May</v>
      </c>
    </row>
    <row r="1673" spans="1:18" ht="30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s="11">
        <f t="shared" si="78"/>
        <v>42553.54414351852</v>
      </c>
      <c r="L1673" t="b">
        <v>0</v>
      </c>
      <c r="M1673">
        <v>77</v>
      </c>
      <c r="N1673" t="b">
        <v>1</v>
      </c>
      <c r="O1673" s="13">
        <f t="shared" si="79"/>
        <v>1.0067349999999999</v>
      </c>
      <c r="P1673" t="s">
        <v>8279</v>
      </c>
      <c r="Q1673" t="s">
        <v>8300</v>
      </c>
      <c r="R1673" t="str">
        <f t="shared" si="80"/>
        <v>July</v>
      </c>
    </row>
    <row r="1674" spans="1:18" ht="30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s="11">
        <f t="shared" si="78"/>
        <v>41034.656597222223</v>
      </c>
      <c r="L1674" t="b">
        <v>0</v>
      </c>
      <c r="M1674">
        <v>49</v>
      </c>
      <c r="N1674" t="b">
        <v>1</v>
      </c>
      <c r="O1674" s="13">
        <f t="shared" si="79"/>
        <v>1.1294117647058823</v>
      </c>
      <c r="P1674" t="s">
        <v>8279</v>
      </c>
      <c r="Q1674" t="s">
        <v>8300</v>
      </c>
      <c r="R1674" t="str">
        <f t="shared" si="80"/>
        <v>May</v>
      </c>
    </row>
    <row r="1675" spans="1:18" ht="45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s="11">
        <f t="shared" si="78"/>
        <v>42039.878379629634</v>
      </c>
      <c r="L1675" t="b">
        <v>0</v>
      </c>
      <c r="M1675">
        <v>59</v>
      </c>
      <c r="N1675" t="b">
        <v>1</v>
      </c>
      <c r="O1675" s="13">
        <f t="shared" si="79"/>
        <v>1.2809523809523808</v>
      </c>
      <c r="P1675" t="s">
        <v>8279</v>
      </c>
      <c r="Q1675" t="s">
        <v>8300</v>
      </c>
      <c r="R1675" t="str">
        <f t="shared" si="80"/>
        <v>February</v>
      </c>
    </row>
    <row r="1676" spans="1:18" ht="45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s="11">
        <f t="shared" si="78"/>
        <v>42569.605393518519</v>
      </c>
      <c r="L1676" t="b">
        <v>0</v>
      </c>
      <c r="M1676">
        <v>113</v>
      </c>
      <c r="N1676" t="b">
        <v>1</v>
      </c>
      <c r="O1676" s="13">
        <f t="shared" si="79"/>
        <v>2.0169999999999999</v>
      </c>
      <c r="P1676" t="s">
        <v>8279</v>
      </c>
      <c r="Q1676" t="s">
        <v>8300</v>
      </c>
      <c r="R1676" t="str">
        <f t="shared" si="80"/>
        <v>July</v>
      </c>
    </row>
    <row r="1677" spans="1:18" ht="30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s="11">
        <f t="shared" si="78"/>
        <v>40802.733101851853</v>
      </c>
      <c r="L1677" t="b">
        <v>0</v>
      </c>
      <c r="M1677">
        <v>34</v>
      </c>
      <c r="N1677" t="b">
        <v>1</v>
      </c>
      <c r="O1677" s="13">
        <f t="shared" si="79"/>
        <v>1.37416</v>
      </c>
      <c r="P1677" t="s">
        <v>8279</v>
      </c>
      <c r="Q1677" t="s">
        <v>8300</v>
      </c>
      <c r="R1677" t="str">
        <f t="shared" si="80"/>
        <v>September</v>
      </c>
    </row>
    <row r="1678" spans="1:18" ht="30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s="11">
        <f t="shared" si="78"/>
        <v>40973.726238425923</v>
      </c>
      <c r="L1678" t="b">
        <v>0</v>
      </c>
      <c r="M1678">
        <v>42</v>
      </c>
      <c r="N1678" t="b">
        <v>1</v>
      </c>
      <c r="O1678" s="13">
        <f t="shared" si="79"/>
        <v>1.1533333333333333</v>
      </c>
      <c r="P1678" t="s">
        <v>8279</v>
      </c>
      <c r="Q1678" t="s">
        <v>8300</v>
      </c>
      <c r="R1678" t="str">
        <f t="shared" si="80"/>
        <v>March</v>
      </c>
    </row>
    <row r="1679" spans="1:18" ht="45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s="11">
        <f t="shared" si="78"/>
        <v>42416.407129629632</v>
      </c>
      <c r="L1679" t="b">
        <v>0</v>
      </c>
      <c r="M1679">
        <v>42</v>
      </c>
      <c r="N1679" t="b">
        <v>1</v>
      </c>
      <c r="O1679" s="13">
        <f t="shared" si="79"/>
        <v>1.1166666666666667</v>
      </c>
      <c r="P1679" t="s">
        <v>8279</v>
      </c>
      <c r="Q1679" t="s">
        <v>8300</v>
      </c>
      <c r="R1679" t="str">
        <f t="shared" si="80"/>
        <v>February</v>
      </c>
    </row>
    <row r="1680" spans="1:18" ht="30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s="11">
        <f t="shared" si="78"/>
        <v>41662.854988425926</v>
      </c>
      <c r="L1680" t="b">
        <v>0</v>
      </c>
      <c r="M1680">
        <v>49</v>
      </c>
      <c r="N1680" t="b">
        <v>1</v>
      </c>
      <c r="O1680" s="13">
        <f t="shared" si="79"/>
        <v>1.1839999999999999</v>
      </c>
      <c r="P1680" t="s">
        <v>8279</v>
      </c>
      <c r="Q1680" t="s">
        <v>8300</v>
      </c>
      <c r="R1680" t="str">
        <f t="shared" si="80"/>
        <v>January</v>
      </c>
    </row>
    <row r="1681" spans="1:18" ht="60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s="11">
        <f t="shared" si="78"/>
        <v>40723.068807870368</v>
      </c>
      <c r="L1681" t="b">
        <v>0</v>
      </c>
      <c r="M1681">
        <v>56</v>
      </c>
      <c r="N1681" t="b">
        <v>1</v>
      </c>
      <c r="O1681" s="13">
        <f t="shared" si="79"/>
        <v>1.75</v>
      </c>
      <c r="P1681" t="s">
        <v>8279</v>
      </c>
      <c r="Q1681" t="s">
        <v>8300</v>
      </c>
      <c r="R1681" t="str">
        <f t="shared" si="80"/>
        <v>June</v>
      </c>
    </row>
    <row r="1682" spans="1:18" ht="30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s="11">
        <f t="shared" si="78"/>
        <v>41802.757719907408</v>
      </c>
      <c r="L1682" t="b">
        <v>0</v>
      </c>
      <c r="M1682">
        <v>25</v>
      </c>
      <c r="N1682" t="b">
        <v>1</v>
      </c>
      <c r="O1682" s="13">
        <f t="shared" si="79"/>
        <v>1.175</v>
      </c>
      <c r="P1682" t="s">
        <v>8279</v>
      </c>
      <c r="Q1682" t="s">
        <v>8300</v>
      </c>
      <c r="R1682" t="str">
        <f t="shared" si="80"/>
        <v>June</v>
      </c>
    </row>
    <row r="1683" spans="1:18" ht="45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s="11">
        <f t="shared" si="78"/>
        <v>42774.121342592596</v>
      </c>
      <c r="L1683" t="b">
        <v>0</v>
      </c>
      <c r="M1683">
        <v>884</v>
      </c>
      <c r="N1683" t="b">
        <v>0</v>
      </c>
      <c r="O1683" s="13">
        <f t="shared" si="79"/>
        <v>1.0142212307692309</v>
      </c>
      <c r="P1683" t="s">
        <v>8279</v>
      </c>
      <c r="Q1683" t="s">
        <v>8301</v>
      </c>
      <c r="R1683" t="str">
        <f t="shared" si="80"/>
        <v>February</v>
      </c>
    </row>
    <row r="1684" spans="1:18" ht="30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s="11">
        <f t="shared" si="78"/>
        <v>42779.21365740741</v>
      </c>
      <c r="L1684" t="b">
        <v>0</v>
      </c>
      <c r="M1684">
        <v>0</v>
      </c>
      <c r="N1684" t="b">
        <v>0</v>
      </c>
      <c r="O1684" s="13">
        <f t="shared" si="79"/>
        <v>0</v>
      </c>
      <c r="P1684" t="s">
        <v>8279</v>
      </c>
      <c r="Q1684" t="s">
        <v>8301</v>
      </c>
      <c r="R1684" t="str">
        <f t="shared" si="80"/>
        <v>February</v>
      </c>
    </row>
    <row r="1685" spans="1:18" ht="45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s="11">
        <f t="shared" si="78"/>
        <v>42808.781689814816</v>
      </c>
      <c r="L1685" t="b">
        <v>0</v>
      </c>
      <c r="M1685">
        <v>10</v>
      </c>
      <c r="N1685" t="b">
        <v>0</v>
      </c>
      <c r="O1685" s="13">
        <f t="shared" si="79"/>
        <v>0.21714285714285714</v>
      </c>
      <c r="P1685" t="s">
        <v>8279</v>
      </c>
      <c r="Q1685" t="s">
        <v>8301</v>
      </c>
      <c r="R1685" t="str">
        <f t="shared" si="80"/>
        <v>March</v>
      </c>
    </row>
    <row r="1686" spans="1:18" ht="30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s="11">
        <f t="shared" si="78"/>
        <v>42783.815289351856</v>
      </c>
      <c r="L1686" t="b">
        <v>0</v>
      </c>
      <c r="M1686">
        <v>101</v>
      </c>
      <c r="N1686" t="b">
        <v>0</v>
      </c>
      <c r="O1686" s="13">
        <f t="shared" si="79"/>
        <v>1.0912500000000001</v>
      </c>
      <c r="P1686" t="s">
        <v>8279</v>
      </c>
      <c r="Q1686" t="s">
        <v>8301</v>
      </c>
      <c r="R1686" t="str">
        <f t="shared" si="80"/>
        <v>February</v>
      </c>
    </row>
    <row r="1687" spans="1:18" ht="45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s="11">
        <f t="shared" si="78"/>
        <v>42788.2502662037</v>
      </c>
      <c r="L1687" t="b">
        <v>0</v>
      </c>
      <c r="M1687">
        <v>15</v>
      </c>
      <c r="N1687" t="b">
        <v>0</v>
      </c>
      <c r="O1687" s="13">
        <f t="shared" si="79"/>
        <v>1.0285714285714285</v>
      </c>
      <c r="P1687" t="s">
        <v>8279</v>
      </c>
      <c r="Q1687" t="s">
        <v>8301</v>
      </c>
      <c r="R1687" t="str">
        <f t="shared" si="80"/>
        <v>February</v>
      </c>
    </row>
    <row r="1688" spans="1:18" ht="45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s="11">
        <f t="shared" si="78"/>
        <v>42792.843969907408</v>
      </c>
      <c r="L1688" t="b">
        <v>0</v>
      </c>
      <c r="M1688">
        <v>1</v>
      </c>
      <c r="N1688" t="b">
        <v>0</v>
      </c>
      <c r="O1688" s="13">
        <f t="shared" si="79"/>
        <v>3.5999999999999999E-3</v>
      </c>
      <c r="P1688" t="s">
        <v>8279</v>
      </c>
      <c r="Q1688" t="s">
        <v>8301</v>
      </c>
      <c r="R1688" t="str">
        <f t="shared" si="80"/>
        <v>February</v>
      </c>
    </row>
    <row r="1689" spans="1:18" ht="45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s="11">
        <f t="shared" si="78"/>
        <v>42802.046817129631</v>
      </c>
      <c r="L1689" t="b">
        <v>0</v>
      </c>
      <c r="M1689">
        <v>39</v>
      </c>
      <c r="N1689" t="b">
        <v>0</v>
      </c>
      <c r="O1689" s="13">
        <f t="shared" si="79"/>
        <v>0.3125</v>
      </c>
      <c r="P1689" t="s">
        <v>8279</v>
      </c>
      <c r="Q1689" t="s">
        <v>8301</v>
      </c>
      <c r="R1689" t="str">
        <f t="shared" si="80"/>
        <v>March</v>
      </c>
    </row>
    <row r="1690" spans="1:18" ht="45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s="11">
        <f t="shared" si="78"/>
        <v>42804.534652777773</v>
      </c>
      <c r="L1690" t="b">
        <v>0</v>
      </c>
      <c r="M1690">
        <v>7</v>
      </c>
      <c r="N1690" t="b">
        <v>0</v>
      </c>
      <c r="O1690" s="13">
        <f t="shared" si="79"/>
        <v>0.443</v>
      </c>
      <c r="P1690" t="s">
        <v>8279</v>
      </c>
      <c r="Q1690" t="s">
        <v>8301</v>
      </c>
      <c r="R1690" t="str">
        <f t="shared" si="80"/>
        <v>March</v>
      </c>
    </row>
    <row r="1691" spans="1:18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s="11">
        <f t="shared" si="78"/>
        <v>42780.942476851851</v>
      </c>
      <c r="L1691" t="b">
        <v>0</v>
      </c>
      <c r="M1691">
        <v>14</v>
      </c>
      <c r="N1691" t="b">
        <v>0</v>
      </c>
      <c r="O1691" s="13">
        <f t="shared" si="79"/>
        <v>1</v>
      </c>
      <c r="P1691" t="s">
        <v>8279</v>
      </c>
      <c r="Q1691" t="s">
        <v>8301</v>
      </c>
      <c r="R1691" t="str">
        <f t="shared" si="80"/>
        <v>February</v>
      </c>
    </row>
    <row r="1692" spans="1:18" ht="45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s="11">
        <f t="shared" si="78"/>
        <v>42801.43104166667</v>
      </c>
      <c r="L1692" t="b">
        <v>0</v>
      </c>
      <c r="M1692">
        <v>11</v>
      </c>
      <c r="N1692" t="b">
        <v>0</v>
      </c>
      <c r="O1692" s="13">
        <f t="shared" si="79"/>
        <v>0.254</v>
      </c>
      <c r="P1692" t="s">
        <v>8279</v>
      </c>
      <c r="Q1692" t="s">
        <v>8301</v>
      </c>
      <c r="R1692" t="str">
        <f t="shared" si="80"/>
        <v>March</v>
      </c>
    </row>
    <row r="1693" spans="1:18" ht="45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s="11">
        <f t="shared" si="78"/>
        <v>42795.701481481483</v>
      </c>
      <c r="L1693" t="b">
        <v>0</v>
      </c>
      <c r="M1693">
        <v>38</v>
      </c>
      <c r="N1693" t="b">
        <v>0</v>
      </c>
      <c r="O1693" s="13">
        <f t="shared" si="79"/>
        <v>0.33473333333333333</v>
      </c>
      <c r="P1693" t="s">
        <v>8279</v>
      </c>
      <c r="Q1693" t="s">
        <v>8301</v>
      </c>
      <c r="R1693" t="str">
        <f t="shared" si="80"/>
        <v>March</v>
      </c>
    </row>
    <row r="1694" spans="1:18" ht="45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s="11">
        <f t="shared" si="78"/>
        <v>42788.151238425926</v>
      </c>
      <c r="L1694" t="b">
        <v>0</v>
      </c>
      <c r="M1694">
        <v>15</v>
      </c>
      <c r="N1694" t="b">
        <v>0</v>
      </c>
      <c r="O1694" s="13">
        <f t="shared" si="79"/>
        <v>0.47799999999999998</v>
      </c>
      <c r="P1694" t="s">
        <v>8279</v>
      </c>
      <c r="Q1694" t="s">
        <v>8301</v>
      </c>
      <c r="R1694" t="str">
        <f t="shared" si="80"/>
        <v>February</v>
      </c>
    </row>
    <row r="1695" spans="1:18" ht="45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s="11">
        <f t="shared" si="78"/>
        <v>42803.920277777783</v>
      </c>
      <c r="L1695" t="b">
        <v>0</v>
      </c>
      <c r="M1695">
        <v>8</v>
      </c>
      <c r="N1695" t="b">
        <v>0</v>
      </c>
      <c r="O1695" s="13">
        <f t="shared" si="79"/>
        <v>9.3333333333333338E-2</v>
      </c>
      <c r="P1695" t="s">
        <v>8279</v>
      </c>
      <c r="Q1695" t="s">
        <v>8301</v>
      </c>
      <c r="R1695" t="str">
        <f t="shared" si="80"/>
        <v>March</v>
      </c>
    </row>
    <row r="1696" spans="1:18" ht="45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s="11">
        <f t="shared" si="78"/>
        <v>42791.669837962967</v>
      </c>
      <c r="L1696" t="b">
        <v>0</v>
      </c>
      <c r="M1696">
        <v>1</v>
      </c>
      <c r="N1696" t="b">
        <v>0</v>
      </c>
      <c r="O1696" s="13">
        <f t="shared" si="79"/>
        <v>5.0000000000000001E-4</v>
      </c>
      <c r="P1696" t="s">
        <v>8279</v>
      </c>
      <c r="Q1696" t="s">
        <v>8301</v>
      </c>
      <c r="R1696" t="str">
        <f t="shared" si="80"/>
        <v>February</v>
      </c>
    </row>
    <row r="1697" spans="1:18" ht="45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s="11">
        <f t="shared" si="78"/>
        <v>42801.031412037039</v>
      </c>
      <c r="L1697" t="b">
        <v>0</v>
      </c>
      <c r="M1697">
        <v>23</v>
      </c>
      <c r="N1697" t="b">
        <v>0</v>
      </c>
      <c r="O1697" s="13">
        <f t="shared" si="79"/>
        <v>0.11708333333333333</v>
      </c>
      <c r="P1697" t="s">
        <v>8279</v>
      </c>
      <c r="Q1697" t="s">
        <v>8301</v>
      </c>
      <c r="R1697" t="str">
        <f t="shared" si="80"/>
        <v>March</v>
      </c>
    </row>
    <row r="1698" spans="1:18" ht="45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s="11">
        <f t="shared" si="78"/>
        <v>42796.069571759261</v>
      </c>
      <c r="L1698" t="b">
        <v>0</v>
      </c>
      <c r="M1698">
        <v>0</v>
      </c>
      <c r="N1698" t="b">
        <v>0</v>
      </c>
      <c r="O1698" s="13">
        <f t="shared" si="79"/>
        <v>0</v>
      </c>
      <c r="P1698" t="s">
        <v>8279</v>
      </c>
      <c r="Q1698" t="s">
        <v>8301</v>
      </c>
      <c r="R1698" t="str">
        <f t="shared" si="80"/>
        <v>March</v>
      </c>
    </row>
    <row r="1699" spans="1:18" ht="45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s="11">
        <f t="shared" si="78"/>
        <v>42805.032962962963</v>
      </c>
      <c r="L1699" t="b">
        <v>0</v>
      </c>
      <c r="M1699">
        <v>22</v>
      </c>
      <c r="N1699" t="b">
        <v>0</v>
      </c>
      <c r="O1699" s="13">
        <f t="shared" si="79"/>
        <v>0.20208000000000001</v>
      </c>
      <c r="P1699" t="s">
        <v>8279</v>
      </c>
      <c r="Q1699" t="s">
        <v>8301</v>
      </c>
      <c r="R1699" t="str">
        <f t="shared" si="80"/>
        <v>March</v>
      </c>
    </row>
    <row r="1700" spans="1:18" ht="75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s="11">
        <f t="shared" si="78"/>
        <v>42796.207870370374</v>
      </c>
      <c r="L1700" t="b">
        <v>0</v>
      </c>
      <c r="M1700">
        <v>0</v>
      </c>
      <c r="N1700" t="b">
        <v>0</v>
      </c>
      <c r="O1700" s="13">
        <f t="shared" si="79"/>
        <v>0</v>
      </c>
      <c r="P1700" t="s">
        <v>8279</v>
      </c>
      <c r="Q1700" t="s">
        <v>8301</v>
      </c>
      <c r="R1700" t="str">
        <f t="shared" si="80"/>
        <v>March</v>
      </c>
    </row>
    <row r="1701" spans="1:18" ht="45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s="11">
        <f t="shared" si="78"/>
        <v>42806.863946759258</v>
      </c>
      <c r="L1701" t="b">
        <v>0</v>
      </c>
      <c r="M1701">
        <v>4</v>
      </c>
      <c r="N1701" t="b">
        <v>0</v>
      </c>
      <c r="O1701" s="13">
        <f t="shared" si="79"/>
        <v>4.2311459353574929E-2</v>
      </c>
      <c r="P1701" t="s">
        <v>8279</v>
      </c>
      <c r="Q1701" t="s">
        <v>8301</v>
      </c>
      <c r="R1701" t="str">
        <f t="shared" si="80"/>
        <v>March</v>
      </c>
    </row>
    <row r="1702" spans="1:18" ht="45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s="11">
        <f t="shared" si="78"/>
        <v>42796.071643518517</v>
      </c>
      <c r="L1702" t="b">
        <v>0</v>
      </c>
      <c r="M1702">
        <v>79</v>
      </c>
      <c r="N1702" t="b">
        <v>0</v>
      </c>
      <c r="O1702" s="13">
        <f t="shared" si="79"/>
        <v>0.2606</v>
      </c>
      <c r="P1702" t="s">
        <v>8279</v>
      </c>
      <c r="Q1702" t="s">
        <v>8301</v>
      </c>
      <c r="R1702" t="str">
        <f t="shared" si="80"/>
        <v>March</v>
      </c>
    </row>
    <row r="1703" spans="1:18" ht="45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s="11">
        <f t="shared" si="78"/>
        <v>41989.664409722223</v>
      </c>
      <c r="L1703" t="b">
        <v>0</v>
      </c>
      <c r="M1703">
        <v>2</v>
      </c>
      <c r="N1703" t="b">
        <v>0</v>
      </c>
      <c r="O1703" s="13">
        <f t="shared" si="79"/>
        <v>1.9801980198019802E-3</v>
      </c>
      <c r="P1703" t="s">
        <v>8279</v>
      </c>
      <c r="Q1703" t="s">
        <v>8301</v>
      </c>
      <c r="R1703" t="str">
        <f t="shared" si="80"/>
        <v>December</v>
      </c>
    </row>
    <row r="1704" spans="1:18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s="11">
        <f t="shared" si="78"/>
        <v>42063.869791666672</v>
      </c>
      <c r="L1704" t="b">
        <v>0</v>
      </c>
      <c r="M1704">
        <v>1</v>
      </c>
      <c r="N1704" t="b">
        <v>0</v>
      </c>
      <c r="O1704" s="13">
        <f t="shared" si="79"/>
        <v>6.0606060606060605E-5</v>
      </c>
      <c r="P1704" t="s">
        <v>8279</v>
      </c>
      <c r="Q1704" t="s">
        <v>8301</v>
      </c>
      <c r="R1704" t="str">
        <f t="shared" si="80"/>
        <v>February</v>
      </c>
    </row>
    <row r="1705" spans="1:18" ht="45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s="11">
        <f t="shared" si="78"/>
        <v>42187.281678240739</v>
      </c>
      <c r="L1705" t="b">
        <v>0</v>
      </c>
      <c r="M1705">
        <v>2</v>
      </c>
      <c r="N1705" t="b">
        <v>0</v>
      </c>
      <c r="O1705" s="13">
        <f t="shared" si="79"/>
        <v>1.0200000000000001E-2</v>
      </c>
      <c r="P1705" t="s">
        <v>8279</v>
      </c>
      <c r="Q1705" t="s">
        <v>8301</v>
      </c>
      <c r="R1705" t="str">
        <f t="shared" si="80"/>
        <v>July</v>
      </c>
    </row>
    <row r="1706" spans="1:18" ht="30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s="11">
        <f t="shared" si="78"/>
        <v>42021.139733796299</v>
      </c>
      <c r="L1706" t="b">
        <v>0</v>
      </c>
      <c r="M1706">
        <v>11</v>
      </c>
      <c r="N1706" t="b">
        <v>0</v>
      </c>
      <c r="O1706" s="13">
        <f t="shared" si="79"/>
        <v>0.65100000000000002</v>
      </c>
      <c r="P1706" t="s">
        <v>8279</v>
      </c>
      <c r="Q1706" t="s">
        <v>8301</v>
      </c>
      <c r="R1706" t="str">
        <f t="shared" si="80"/>
        <v>January</v>
      </c>
    </row>
    <row r="1707" spans="1:18" ht="45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s="11">
        <f t="shared" si="78"/>
        <v>42245.016736111109</v>
      </c>
      <c r="L1707" t="b">
        <v>0</v>
      </c>
      <c r="M1707">
        <v>0</v>
      </c>
      <c r="N1707" t="b">
        <v>0</v>
      </c>
      <c r="O1707" s="13">
        <f t="shared" si="79"/>
        <v>0</v>
      </c>
      <c r="P1707" t="s">
        <v>8279</v>
      </c>
      <c r="Q1707" t="s">
        <v>8301</v>
      </c>
      <c r="R1707" t="str">
        <f t="shared" si="80"/>
        <v>August</v>
      </c>
    </row>
    <row r="1708" spans="1:18" ht="45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s="11">
        <f t="shared" si="78"/>
        <v>42179.306388888886</v>
      </c>
      <c r="L1708" t="b">
        <v>0</v>
      </c>
      <c r="M1708">
        <v>0</v>
      </c>
      <c r="N1708" t="b">
        <v>0</v>
      </c>
      <c r="O1708" s="13">
        <f t="shared" si="79"/>
        <v>0</v>
      </c>
      <c r="P1708" t="s">
        <v>8279</v>
      </c>
      <c r="Q1708" t="s">
        <v>8301</v>
      </c>
      <c r="R1708" t="str">
        <f t="shared" si="80"/>
        <v>June</v>
      </c>
    </row>
    <row r="1709" spans="1:18" ht="45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s="11">
        <f t="shared" si="78"/>
        <v>42427.721006944441</v>
      </c>
      <c r="L1709" t="b">
        <v>0</v>
      </c>
      <c r="M1709">
        <v>9</v>
      </c>
      <c r="N1709" t="b">
        <v>0</v>
      </c>
      <c r="O1709" s="13">
        <f t="shared" si="79"/>
        <v>9.74E-2</v>
      </c>
      <c r="P1709" t="s">
        <v>8279</v>
      </c>
      <c r="Q1709" t="s">
        <v>8301</v>
      </c>
      <c r="R1709" t="str">
        <f t="shared" si="80"/>
        <v>February</v>
      </c>
    </row>
    <row r="1710" spans="1:18" ht="45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s="11">
        <f t="shared" si="78"/>
        <v>42451.866967592592</v>
      </c>
      <c r="L1710" t="b">
        <v>0</v>
      </c>
      <c r="M1710">
        <v>0</v>
      </c>
      <c r="N1710" t="b">
        <v>0</v>
      </c>
      <c r="O1710" s="13">
        <f t="shared" si="79"/>
        <v>0</v>
      </c>
      <c r="P1710" t="s">
        <v>8279</v>
      </c>
      <c r="Q1710" t="s">
        <v>8301</v>
      </c>
      <c r="R1710" t="str">
        <f t="shared" si="80"/>
        <v>March</v>
      </c>
    </row>
    <row r="1711" spans="1:18" ht="45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s="11">
        <f t="shared" si="78"/>
        <v>41841.563819444447</v>
      </c>
      <c r="L1711" t="b">
        <v>0</v>
      </c>
      <c r="M1711">
        <v>4</v>
      </c>
      <c r="N1711" t="b">
        <v>0</v>
      </c>
      <c r="O1711" s="13">
        <f t="shared" si="79"/>
        <v>4.8571428571428571E-2</v>
      </c>
      <c r="P1711" t="s">
        <v>8279</v>
      </c>
      <c r="Q1711" t="s">
        <v>8301</v>
      </c>
      <c r="R1711" t="str">
        <f t="shared" si="80"/>
        <v>July</v>
      </c>
    </row>
    <row r="1712" spans="1:18" ht="30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s="11">
        <f t="shared" si="78"/>
        <v>42341.591296296298</v>
      </c>
      <c r="L1712" t="b">
        <v>0</v>
      </c>
      <c r="M1712">
        <v>1</v>
      </c>
      <c r="N1712" t="b">
        <v>0</v>
      </c>
      <c r="O1712" s="13">
        <f t="shared" si="79"/>
        <v>6.7999999999999996E-3</v>
      </c>
      <c r="P1712" t="s">
        <v>8279</v>
      </c>
      <c r="Q1712" t="s">
        <v>8301</v>
      </c>
      <c r="R1712" t="str">
        <f t="shared" si="80"/>
        <v>December</v>
      </c>
    </row>
    <row r="1713" spans="1:18" ht="45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s="11">
        <f t="shared" si="78"/>
        <v>41852.646226851852</v>
      </c>
      <c r="L1713" t="b">
        <v>0</v>
      </c>
      <c r="M1713">
        <v>2</v>
      </c>
      <c r="N1713" t="b">
        <v>0</v>
      </c>
      <c r="O1713" s="13">
        <f t="shared" si="79"/>
        <v>0.105</v>
      </c>
      <c r="P1713" t="s">
        <v>8279</v>
      </c>
      <c r="Q1713" t="s">
        <v>8301</v>
      </c>
      <c r="R1713" t="str">
        <f t="shared" si="80"/>
        <v>August</v>
      </c>
    </row>
    <row r="1714" spans="1:18" ht="45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s="11">
        <f t="shared" si="78"/>
        <v>42125.913807870369</v>
      </c>
      <c r="L1714" t="b">
        <v>0</v>
      </c>
      <c r="M1714">
        <v>0</v>
      </c>
      <c r="N1714" t="b">
        <v>0</v>
      </c>
      <c r="O1714" s="13">
        <f t="shared" si="79"/>
        <v>0</v>
      </c>
      <c r="P1714" t="s">
        <v>8279</v>
      </c>
      <c r="Q1714" t="s">
        <v>8301</v>
      </c>
      <c r="R1714" t="str">
        <f t="shared" si="80"/>
        <v>May</v>
      </c>
    </row>
    <row r="1715" spans="1:18" ht="45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s="11">
        <f t="shared" si="78"/>
        <v>41887.801064814819</v>
      </c>
      <c r="L1715" t="b">
        <v>0</v>
      </c>
      <c r="M1715">
        <v>1</v>
      </c>
      <c r="N1715" t="b">
        <v>0</v>
      </c>
      <c r="O1715" s="13">
        <f t="shared" si="79"/>
        <v>1.6666666666666666E-2</v>
      </c>
      <c r="P1715" t="s">
        <v>8279</v>
      </c>
      <c r="Q1715" t="s">
        <v>8301</v>
      </c>
      <c r="R1715" t="str">
        <f t="shared" si="80"/>
        <v>September</v>
      </c>
    </row>
    <row r="1716" spans="1:18" ht="45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s="11">
        <f t="shared" si="78"/>
        <v>42095.918530092589</v>
      </c>
      <c r="L1716" t="b">
        <v>0</v>
      </c>
      <c r="M1716">
        <v>17</v>
      </c>
      <c r="N1716" t="b">
        <v>0</v>
      </c>
      <c r="O1716" s="13">
        <f t="shared" si="79"/>
        <v>7.868E-2</v>
      </c>
      <c r="P1716" t="s">
        <v>8279</v>
      </c>
      <c r="Q1716" t="s">
        <v>8301</v>
      </c>
      <c r="R1716" t="str">
        <f t="shared" si="80"/>
        <v>April</v>
      </c>
    </row>
    <row r="1717" spans="1:18" ht="45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s="11">
        <f t="shared" si="78"/>
        <v>42064.217418981483</v>
      </c>
      <c r="L1717" t="b">
        <v>0</v>
      </c>
      <c r="M1717">
        <v>2</v>
      </c>
      <c r="N1717" t="b">
        <v>0</v>
      </c>
      <c r="O1717" s="13">
        <f t="shared" si="79"/>
        <v>2.2000000000000001E-3</v>
      </c>
      <c r="P1717" t="s">
        <v>8279</v>
      </c>
      <c r="Q1717" t="s">
        <v>8301</v>
      </c>
      <c r="R1717" t="str">
        <f t="shared" si="80"/>
        <v>March</v>
      </c>
    </row>
    <row r="1718" spans="1:18" ht="45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s="11">
        <f t="shared" si="78"/>
        <v>42673.577534722222</v>
      </c>
      <c r="L1718" t="b">
        <v>0</v>
      </c>
      <c r="M1718">
        <v>3</v>
      </c>
      <c r="N1718" t="b">
        <v>0</v>
      </c>
      <c r="O1718" s="13">
        <f t="shared" si="79"/>
        <v>7.4999999999999997E-2</v>
      </c>
      <c r="P1718" t="s">
        <v>8279</v>
      </c>
      <c r="Q1718" t="s">
        <v>8301</v>
      </c>
      <c r="R1718" t="str">
        <f t="shared" si="80"/>
        <v>October</v>
      </c>
    </row>
    <row r="1719" spans="1:18" ht="45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s="11">
        <f t="shared" si="78"/>
        <v>42460.981921296298</v>
      </c>
      <c r="L1719" t="b">
        <v>0</v>
      </c>
      <c r="M1719">
        <v>41</v>
      </c>
      <c r="N1719" t="b">
        <v>0</v>
      </c>
      <c r="O1719" s="13">
        <f t="shared" si="79"/>
        <v>0.42725880551301687</v>
      </c>
      <c r="P1719" t="s">
        <v>8279</v>
      </c>
      <c r="Q1719" t="s">
        <v>8301</v>
      </c>
      <c r="R1719" t="str">
        <f t="shared" si="80"/>
        <v>March</v>
      </c>
    </row>
    <row r="1720" spans="1:18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s="11">
        <f t="shared" si="78"/>
        <v>42460.610520833332</v>
      </c>
      <c r="L1720" t="b">
        <v>0</v>
      </c>
      <c r="M1720">
        <v>2</v>
      </c>
      <c r="N1720" t="b">
        <v>0</v>
      </c>
      <c r="O1720" s="13">
        <f t="shared" si="79"/>
        <v>2.142857142857143E-3</v>
      </c>
      <c r="P1720" t="s">
        <v>8279</v>
      </c>
      <c r="Q1720" t="s">
        <v>8301</v>
      </c>
      <c r="R1720" t="str">
        <f t="shared" si="80"/>
        <v>March</v>
      </c>
    </row>
    <row r="1721" spans="1:18" ht="45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s="11">
        <f t="shared" si="78"/>
        <v>41869.534618055557</v>
      </c>
      <c r="L1721" t="b">
        <v>0</v>
      </c>
      <c r="M1721">
        <v>3</v>
      </c>
      <c r="N1721" t="b">
        <v>0</v>
      </c>
      <c r="O1721" s="13">
        <f t="shared" si="79"/>
        <v>8.7500000000000008E-3</v>
      </c>
      <c r="P1721" t="s">
        <v>8279</v>
      </c>
      <c r="Q1721" t="s">
        <v>8301</v>
      </c>
      <c r="R1721" t="str">
        <f t="shared" si="80"/>
        <v>August</v>
      </c>
    </row>
    <row r="1722" spans="1:18" ht="45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s="11">
        <f t="shared" si="78"/>
        <v>41922.783229166671</v>
      </c>
      <c r="L1722" t="b">
        <v>0</v>
      </c>
      <c r="M1722">
        <v>8</v>
      </c>
      <c r="N1722" t="b">
        <v>0</v>
      </c>
      <c r="O1722" s="13">
        <f t="shared" si="79"/>
        <v>5.6250000000000001E-2</v>
      </c>
      <c r="P1722" t="s">
        <v>8279</v>
      </c>
      <c r="Q1722" t="s">
        <v>8301</v>
      </c>
      <c r="R1722" t="str">
        <f t="shared" si="80"/>
        <v>October</v>
      </c>
    </row>
    <row r="1723" spans="1:18" ht="45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s="11">
        <f t="shared" si="78"/>
        <v>42319.461377314816</v>
      </c>
      <c r="L1723" t="b">
        <v>0</v>
      </c>
      <c r="M1723">
        <v>0</v>
      </c>
      <c r="N1723" t="b">
        <v>0</v>
      </c>
      <c r="O1723" s="13">
        <f t="shared" si="79"/>
        <v>0</v>
      </c>
      <c r="P1723" t="s">
        <v>8279</v>
      </c>
      <c r="Q1723" t="s">
        <v>8301</v>
      </c>
      <c r="R1723" t="str">
        <f t="shared" si="80"/>
        <v>November</v>
      </c>
    </row>
    <row r="1724" spans="1:18" ht="45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s="11">
        <f t="shared" si="78"/>
        <v>42425.960983796293</v>
      </c>
      <c r="L1724" t="b">
        <v>0</v>
      </c>
      <c r="M1724">
        <v>1</v>
      </c>
      <c r="N1724" t="b">
        <v>0</v>
      </c>
      <c r="O1724" s="13">
        <f t="shared" si="79"/>
        <v>3.4722222222222224E-4</v>
      </c>
      <c r="P1724" t="s">
        <v>8279</v>
      </c>
      <c r="Q1724" t="s">
        <v>8301</v>
      </c>
      <c r="R1724" t="str">
        <f t="shared" si="80"/>
        <v>February</v>
      </c>
    </row>
    <row r="1725" spans="1:18" ht="45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s="11">
        <f t="shared" si="78"/>
        <v>42129.82540509259</v>
      </c>
      <c r="L1725" t="b">
        <v>0</v>
      </c>
      <c r="M1725">
        <v>3</v>
      </c>
      <c r="N1725" t="b">
        <v>0</v>
      </c>
      <c r="O1725" s="13">
        <f t="shared" si="79"/>
        <v>6.5000000000000002E-2</v>
      </c>
      <c r="P1725" t="s">
        <v>8279</v>
      </c>
      <c r="Q1725" t="s">
        <v>8301</v>
      </c>
      <c r="R1725" t="str">
        <f t="shared" si="80"/>
        <v>May</v>
      </c>
    </row>
    <row r="1726" spans="1:18" ht="45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s="11">
        <f t="shared" si="78"/>
        <v>41912.932430555556</v>
      </c>
      <c r="L1726" t="b">
        <v>0</v>
      </c>
      <c r="M1726">
        <v>4</v>
      </c>
      <c r="N1726" t="b">
        <v>0</v>
      </c>
      <c r="O1726" s="13">
        <f t="shared" si="79"/>
        <v>5.8333333333333336E-3</v>
      </c>
      <c r="P1726" t="s">
        <v>8279</v>
      </c>
      <c r="Q1726" t="s">
        <v>8301</v>
      </c>
      <c r="R1726" t="str">
        <f t="shared" si="80"/>
        <v>September</v>
      </c>
    </row>
    <row r="1727" spans="1:18" ht="45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s="11">
        <f t="shared" si="78"/>
        <v>41845.968159722222</v>
      </c>
      <c r="L1727" t="b">
        <v>0</v>
      </c>
      <c r="M1727">
        <v>9</v>
      </c>
      <c r="N1727" t="b">
        <v>0</v>
      </c>
      <c r="O1727" s="13">
        <f t="shared" si="79"/>
        <v>0.10181818181818182</v>
      </c>
      <c r="P1727" t="s">
        <v>8279</v>
      </c>
      <c r="Q1727" t="s">
        <v>8301</v>
      </c>
      <c r="R1727" t="str">
        <f t="shared" si="80"/>
        <v>July</v>
      </c>
    </row>
    <row r="1728" spans="1:18" ht="30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s="11">
        <f t="shared" si="78"/>
        <v>41788.919722222221</v>
      </c>
      <c r="L1728" t="b">
        <v>0</v>
      </c>
      <c r="M1728">
        <v>16</v>
      </c>
      <c r="N1728" t="b">
        <v>0</v>
      </c>
      <c r="O1728" s="13">
        <f t="shared" si="79"/>
        <v>0.33784615384615385</v>
      </c>
      <c r="P1728" t="s">
        <v>8279</v>
      </c>
      <c r="Q1728" t="s">
        <v>8301</v>
      </c>
      <c r="R1728" t="str">
        <f t="shared" si="80"/>
        <v>May</v>
      </c>
    </row>
    <row r="1729" spans="1:18" ht="45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s="11">
        <f t="shared" si="78"/>
        <v>42044.927974537037</v>
      </c>
      <c r="L1729" t="b">
        <v>0</v>
      </c>
      <c r="M1729">
        <v>1</v>
      </c>
      <c r="N1729" t="b">
        <v>0</v>
      </c>
      <c r="O1729" s="13">
        <f t="shared" si="79"/>
        <v>3.3333333333333332E-4</v>
      </c>
      <c r="P1729" t="s">
        <v>8279</v>
      </c>
      <c r="Q1729" t="s">
        <v>8301</v>
      </c>
      <c r="R1729" t="str">
        <f t="shared" si="80"/>
        <v>February</v>
      </c>
    </row>
    <row r="1730" spans="1:18" ht="45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s="11">
        <f t="shared" si="78"/>
        <v>42268.625856481478</v>
      </c>
      <c r="L1730" t="b">
        <v>0</v>
      </c>
      <c r="M1730">
        <v>7</v>
      </c>
      <c r="N1730" t="b">
        <v>0</v>
      </c>
      <c r="O1730" s="13">
        <f t="shared" si="79"/>
        <v>0.68400000000000005</v>
      </c>
      <c r="P1730" t="s">
        <v>8279</v>
      </c>
      <c r="Q1730" t="s">
        <v>8301</v>
      </c>
      <c r="R1730" t="str">
        <f t="shared" si="80"/>
        <v>September</v>
      </c>
    </row>
    <row r="1731" spans="1:18" ht="45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s="11">
        <f t="shared" ref="K1731:K1794" si="81">(J1731/86400)+DATE(1970,1,1)</f>
        <v>42471.052152777775</v>
      </c>
      <c r="L1731" t="b">
        <v>0</v>
      </c>
      <c r="M1731">
        <v>0</v>
      </c>
      <c r="N1731" t="b">
        <v>0</v>
      </c>
      <c r="O1731" s="13">
        <f t="shared" ref="O1731:O1794" si="82">E1731/D1731</f>
        <v>0</v>
      </c>
      <c r="P1731" t="s">
        <v>8279</v>
      </c>
      <c r="Q1731" t="s">
        <v>8301</v>
      </c>
      <c r="R1731" t="str">
        <f t="shared" ref="R1731:R1794" si="83">TEXT(K1731,"mmmm")</f>
        <v>April</v>
      </c>
    </row>
    <row r="1732" spans="1:18" ht="45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s="11">
        <f t="shared" si="81"/>
        <v>42272.087766203702</v>
      </c>
      <c r="L1732" t="b">
        <v>0</v>
      </c>
      <c r="M1732">
        <v>0</v>
      </c>
      <c r="N1732" t="b">
        <v>0</v>
      </c>
      <c r="O1732" s="13">
        <f t="shared" si="82"/>
        <v>0</v>
      </c>
      <c r="P1732" t="s">
        <v>8279</v>
      </c>
      <c r="Q1732" t="s">
        <v>8301</v>
      </c>
      <c r="R1732" t="str">
        <f t="shared" si="83"/>
        <v>September</v>
      </c>
    </row>
    <row r="1733" spans="1:18" ht="30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s="11">
        <f t="shared" si="81"/>
        <v>42152.906851851847</v>
      </c>
      <c r="L1733" t="b">
        <v>0</v>
      </c>
      <c r="M1733">
        <v>0</v>
      </c>
      <c r="N1733" t="b">
        <v>0</v>
      </c>
      <c r="O1733" s="13">
        <f t="shared" si="82"/>
        <v>0</v>
      </c>
      <c r="P1733" t="s">
        <v>8279</v>
      </c>
      <c r="Q1733" t="s">
        <v>8301</v>
      </c>
      <c r="R1733" t="str">
        <f t="shared" si="83"/>
        <v>May</v>
      </c>
    </row>
    <row r="1734" spans="1:18" ht="45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s="11">
        <f t="shared" si="81"/>
        <v>42325.683807870373</v>
      </c>
      <c r="L1734" t="b">
        <v>0</v>
      </c>
      <c r="M1734">
        <v>0</v>
      </c>
      <c r="N1734" t="b">
        <v>0</v>
      </c>
      <c r="O1734" s="13">
        <f t="shared" si="82"/>
        <v>0</v>
      </c>
      <c r="P1734" t="s">
        <v>8279</v>
      </c>
      <c r="Q1734" t="s">
        <v>8301</v>
      </c>
      <c r="R1734" t="str">
        <f t="shared" si="83"/>
        <v>November</v>
      </c>
    </row>
    <row r="1735" spans="1:18" ht="45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s="11">
        <f t="shared" si="81"/>
        <v>42614.675625000003</v>
      </c>
      <c r="L1735" t="b">
        <v>0</v>
      </c>
      <c r="M1735">
        <v>0</v>
      </c>
      <c r="N1735" t="b">
        <v>0</v>
      </c>
      <c r="O1735" s="13">
        <f t="shared" si="82"/>
        <v>0</v>
      </c>
      <c r="P1735" t="s">
        <v>8279</v>
      </c>
      <c r="Q1735" t="s">
        <v>8301</v>
      </c>
      <c r="R1735" t="str">
        <f t="shared" si="83"/>
        <v>September</v>
      </c>
    </row>
    <row r="1736" spans="1:18" ht="45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s="11">
        <f t="shared" si="81"/>
        <v>42102.036527777775</v>
      </c>
      <c r="L1736" t="b">
        <v>0</v>
      </c>
      <c r="M1736">
        <v>1</v>
      </c>
      <c r="N1736" t="b">
        <v>0</v>
      </c>
      <c r="O1736" s="13">
        <f t="shared" si="82"/>
        <v>2.2222222222222223E-4</v>
      </c>
      <c r="P1736" t="s">
        <v>8279</v>
      </c>
      <c r="Q1736" t="s">
        <v>8301</v>
      </c>
      <c r="R1736" t="str">
        <f t="shared" si="83"/>
        <v>April</v>
      </c>
    </row>
    <row r="1737" spans="1:18" ht="45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s="11">
        <f t="shared" si="81"/>
        <v>42559.81417824074</v>
      </c>
      <c r="L1737" t="b">
        <v>0</v>
      </c>
      <c r="M1737">
        <v>2</v>
      </c>
      <c r="N1737" t="b">
        <v>0</v>
      </c>
      <c r="O1737" s="13">
        <f t="shared" si="82"/>
        <v>0.11</v>
      </c>
      <c r="P1737" t="s">
        <v>8279</v>
      </c>
      <c r="Q1737" t="s">
        <v>8301</v>
      </c>
      <c r="R1737" t="str">
        <f t="shared" si="83"/>
        <v>July</v>
      </c>
    </row>
    <row r="1738" spans="1:18" ht="30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s="11">
        <f t="shared" si="81"/>
        <v>42286.861493055556</v>
      </c>
      <c r="L1738" t="b">
        <v>0</v>
      </c>
      <c r="M1738">
        <v>1</v>
      </c>
      <c r="N1738" t="b">
        <v>0</v>
      </c>
      <c r="O1738" s="13">
        <f t="shared" si="82"/>
        <v>7.3333333333333332E-3</v>
      </c>
      <c r="P1738" t="s">
        <v>8279</v>
      </c>
      <c r="Q1738" t="s">
        <v>8301</v>
      </c>
      <c r="R1738" t="str">
        <f t="shared" si="83"/>
        <v>October</v>
      </c>
    </row>
    <row r="1739" spans="1:18" ht="45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s="11">
        <f t="shared" si="81"/>
        <v>42175.948981481481</v>
      </c>
      <c r="L1739" t="b">
        <v>0</v>
      </c>
      <c r="M1739">
        <v>15</v>
      </c>
      <c r="N1739" t="b">
        <v>0</v>
      </c>
      <c r="O1739" s="13">
        <f t="shared" si="82"/>
        <v>0.21249999999999999</v>
      </c>
      <c r="P1739" t="s">
        <v>8279</v>
      </c>
      <c r="Q1739" t="s">
        <v>8301</v>
      </c>
      <c r="R1739" t="str">
        <f t="shared" si="83"/>
        <v>June</v>
      </c>
    </row>
    <row r="1740" spans="1:18" ht="30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s="11">
        <f t="shared" si="81"/>
        <v>41884.874328703707</v>
      </c>
      <c r="L1740" t="b">
        <v>0</v>
      </c>
      <c r="M1740">
        <v>1</v>
      </c>
      <c r="N1740" t="b">
        <v>0</v>
      </c>
      <c r="O1740" s="13">
        <f t="shared" si="82"/>
        <v>4.0000000000000001E-3</v>
      </c>
      <c r="P1740" t="s">
        <v>8279</v>
      </c>
      <c r="Q1740" t="s">
        <v>8301</v>
      </c>
      <c r="R1740" t="str">
        <f t="shared" si="83"/>
        <v>September</v>
      </c>
    </row>
    <row r="1741" spans="1:18" ht="45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s="11">
        <f t="shared" si="81"/>
        <v>42435.874212962968</v>
      </c>
      <c r="L1741" t="b">
        <v>0</v>
      </c>
      <c r="M1741">
        <v>1</v>
      </c>
      <c r="N1741" t="b">
        <v>0</v>
      </c>
      <c r="O1741" s="13">
        <f t="shared" si="82"/>
        <v>1E-3</v>
      </c>
      <c r="P1741" t="s">
        <v>8279</v>
      </c>
      <c r="Q1741" t="s">
        <v>8301</v>
      </c>
      <c r="R1741" t="str">
        <f t="shared" si="83"/>
        <v>March</v>
      </c>
    </row>
    <row r="1742" spans="1:18" ht="45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s="11">
        <f t="shared" si="81"/>
        <v>42171.817384259259</v>
      </c>
      <c r="L1742" t="b">
        <v>0</v>
      </c>
      <c r="M1742">
        <v>0</v>
      </c>
      <c r="N1742" t="b">
        <v>0</v>
      </c>
      <c r="O1742" s="13">
        <f t="shared" si="82"/>
        <v>0</v>
      </c>
      <c r="P1742" t="s">
        <v>8279</v>
      </c>
      <c r="Q1742" t="s">
        <v>8301</v>
      </c>
      <c r="R1742" t="str">
        <f t="shared" si="83"/>
        <v>June</v>
      </c>
    </row>
    <row r="1743" spans="1:18" ht="30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s="11">
        <f t="shared" si="81"/>
        <v>42120.628136574072</v>
      </c>
      <c r="L1743" t="b">
        <v>0</v>
      </c>
      <c r="M1743">
        <v>52</v>
      </c>
      <c r="N1743" t="b">
        <v>1</v>
      </c>
      <c r="O1743" s="13">
        <f t="shared" si="82"/>
        <v>1.1083333333333334</v>
      </c>
      <c r="P1743" t="s">
        <v>8292</v>
      </c>
      <c r="Q1743" t="s">
        <v>8293</v>
      </c>
      <c r="R1743" t="str">
        <f t="shared" si="83"/>
        <v>April</v>
      </c>
    </row>
    <row r="1744" spans="1:18" ht="45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s="11">
        <f t="shared" si="81"/>
        <v>42710.876967592594</v>
      </c>
      <c r="L1744" t="b">
        <v>0</v>
      </c>
      <c r="M1744">
        <v>34</v>
      </c>
      <c r="N1744" t="b">
        <v>1</v>
      </c>
      <c r="O1744" s="13">
        <f t="shared" si="82"/>
        <v>1.0874999999999999</v>
      </c>
      <c r="P1744" t="s">
        <v>8292</v>
      </c>
      <c r="Q1744" t="s">
        <v>8293</v>
      </c>
      <c r="R1744" t="str">
        <f t="shared" si="83"/>
        <v>December</v>
      </c>
    </row>
    <row r="1745" spans="1:18" ht="45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s="11">
        <f t="shared" si="81"/>
        <v>42586.925636574073</v>
      </c>
      <c r="L1745" t="b">
        <v>0</v>
      </c>
      <c r="M1745">
        <v>67</v>
      </c>
      <c r="N1745" t="b">
        <v>1</v>
      </c>
      <c r="O1745" s="13">
        <f t="shared" si="82"/>
        <v>1.0041666666666667</v>
      </c>
      <c r="P1745" t="s">
        <v>8292</v>
      </c>
      <c r="Q1745" t="s">
        <v>8293</v>
      </c>
      <c r="R1745" t="str">
        <f t="shared" si="83"/>
        <v>August</v>
      </c>
    </row>
    <row r="1746" spans="1:18" ht="45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s="11">
        <f t="shared" si="81"/>
        <v>42026.605057870373</v>
      </c>
      <c r="L1746" t="b">
        <v>0</v>
      </c>
      <c r="M1746">
        <v>70</v>
      </c>
      <c r="N1746" t="b">
        <v>1</v>
      </c>
      <c r="O1746" s="13">
        <f t="shared" si="82"/>
        <v>1.1845454545454546</v>
      </c>
      <c r="P1746" t="s">
        <v>8292</v>
      </c>
      <c r="Q1746" t="s">
        <v>8293</v>
      </c>
      <c r="R1746" t="str">
        <f t="shared" si="83"/>
        <v>January</v>
      </c>
    </row>
    <row r="1747" spans="1:18" ht="45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s="11">
        <f t="shared" si="81"/>
        <v>42690.259699074071</v>
      </c>
      <c r="L1747" t="b">
        <v>0</v>
      </c>
      <c r="M1747">
        <v>89</v>
      </c>
      <c r="N1747" t="b">
        <v>1</v>
      </c>
      <c r="O1747" s="13">
        <f t="shared" si="82"/>
        <v>1.1401428571428571</v>
      </c>
      <c r="P1747" t="s">
        <v>8292</v>
      </c>
      <c r="Q1747" t="s">
        <v>8293</v>
      </c>
      <c r="R1747" t="str">
        <f t="shared" si="83"/>
        <v>November</v>
      </c>
    </row>
    <row r="1748" spans="1:18" ht="45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s="11">
        <f t="shared" si="81"/>
        <v>42668.176701388889</v>
      </c>
      <c r="L1748" t="b">
        <v>0</v>
      </c>
      <c r="M1748">
        <v>107</v>
      </c>
      <c r="N1748" t="b">
        <v>1</v>
      </c>
      <c r="O1748" s="13">
        <f t="shared" si="82"/>
        <v>1.4810000000000001</v>
      </c>
      <c r="P1748" t="s">
        <v>8292</v>
      </c>
      <c r="Q1748" t="s">
        <v>8293</v>
      </c>
      <c r="R1748" t="str">
        <f t="shared" si="83"/>
        <v>October</v>
      </c>
    </row>
    <row r="1749" spans="1:18" ht="45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s="11">
        <f t="shared" si="81"/>
        <v>42292.435532407406</v>
      </c>
      <c r="L1749" t="b">
        <v>0</v>
      </c>
      <c r="M1749">
        <v>159</v>
      </c>
      <c r="N1749" t="b">
        <v>1</v>
      </c>
      <c r="O1749" s="13">
        <f t="shared" si="82"/>
        <v>1.0495555555555556</v>
      </c>
      <c r="P1749" t="s">
        <v>8292</v>
      </c>
      <c r="Q1749" t="s">
        <v>8293</v>
      </c>
      <c r="R1749" t="str">
        <f t="shared" si="83"/>
        <v>October</v>
      </c>
    </row>
    <row r="1750" spans="1:18" ht="30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s="11">
        <f t="shared" si="81"/>
        <v>42219.950729166667</v>
      </c>
      <c r="L1750" t="b">
        <v>0</v>
      </c>
      <c r="M1750">
        <v>181</v>
      </c>
      <c r="N1750" t="b">
        <v>1</v>
      </c>
      <c r="O1750" s="13">
        <f t="shared" si="82"/>
        <v>1.29948</v>
      </c>
      <c r="P1750" t="s">
        <v>8292</v>
      </c>
      <c r="Q1750" t="s">
        <v>8293</v>
      </c>
      <c r="R1750" t="str">
        <f t="shared" si="83"/>
        <v>August</v>
      </c>
    </row>
    <row r="1751" spans="1:18" ht="30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s="11">
        <f t="shared" si="81"/>
        <v>42758.975937499999</v>
      </c>
      <c r="L1751" t="b">
        <v>0</v>
      </c>
      <c r="M1751">
        <v>131</v>
      </c>
      <c r="N1751" t="b">
        <v>1</v>
      </c>
      <c r="O1751" s="13">
        <f t="shared" si="82"/>
        <v>1.2348756218905472</v>
      </c>
      <c r="P1751" t="s">
        <v>8292</v>
      </c>
      <c r="Q1751" t="s">
        <v>8293</v>
      </c>
      <c r="R1751" t="str">
        <f t="shared" si="83"/>
        <v>January</v>
      </c>
    </row>
    <row r="1752" spans="1:18" ht="45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s="11">
        <f t="shared" si="81"/>
        <v>42454.836851851855</v>
      </c>
      <c r="L1752" t="b">
        <v>0</v>
      </c>
      <c r="M1752">
        <v>125</v>
      </c>
      <c r="N1752" t="b">
        <v>1</v>
      </c>
      <c r="O1752" s="13">
        <f t="shared" si="82"/>
        <v>2.0162</v>
      </c>
      <c r="P1752" t="s">
        <v>8292</v>
      </c>
      <c r="Q1752" t="s">
        <v>8293</v>
      </c>
      <c r="R1752" t="str">
        <f t="shared" si="83"/>
        <v>March</v>
      </c>
    </row>
    <row r="1753" spans="1:18" ht="30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s="11">
        <f t="shared" si="81"/>
        <v>42052.7815162037</v>
      </c>
      <c r="L1753" t="b">
        <v>0</v>
      </c>
      <c r="M1753">
        <v>61</v>
      </c>
      <c r="N1753" t="b">
        <v>1</v>
      </c>
      <c r="O1753" s="13">
        <f t="shared" si="82"/>
        <v>1.0289999999999999</v>
      </c>
      <c r="P1753" t="s">
        <v>8292</v>
      </c>
      <c r="Q1753" t="s">
        <v>8293</v>
      </c>
      <c r="R1753" t="str">
        <f t="shared" si="83"/>
        <v>February</v>
      </c>
    </row>
    <row r="1754" spans="1:18" ht="30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s="11">
        <f t="shared" si="81"/>
        <v>42627.253263888888</v>
      </c>
      <c r="L1754" t="b">
        <v>0</v>
      </c>
      <c r="M1754">
        <v>90</v>
      </c>
      <c r="N1754" t="b">
        <v>1</v>
      </c>
      <c r="O1754" s="13">
        <f t="shared" si="82"/>
        <v>2.6016666666666666</v>
      </c>
      <c r="P1754" t="s">
        <v>8292</v>
      </c>
      <c r="Q1754" t="s">
        <v>8293</v>
      </c>
      <c r="R1754" t="str">
        <f t="shared" si="83"/>
        <v>September</v>
      </c>
    </row>
    <row r="1755" spans="1:18" ht="45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s="11">
        <f t="shared" si="81"/>
        <v>42420.74962962963</v>
      </c>
      <c r="L1755" t="b">
        <v>0</v>
      </c>
      <c r="M1755">
        <v>35</v>
      </c>
      <c r="N1755" t="b">
        <v>1</v>
      </c>
      <c r="O1755" s="13">
        <f t="shared" si="82"/>
        <v>1.08</v>
      </c>
      <c r="P1755" t="s">
        <v>8292</v>
      </c>
      <c r="Q1755" t="s">
        <v>8293</v>
      </c>
      <c r="R1755" t="str">
        <f t="shared" si="83"/>
        <v>February</v>
      </c>
    </row>
    <row r="1756" spans="1:18" ht="45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s="11">
        <f t="shared" si="81"/>
        <v>42067.876770833333</v>
      </c>
      <c r="L1756" t="b">
        <v>0</v>
      </c>
      <c r="M1756">
        <v>90</v>
      </c>
      <c r="N1756" t="b">
        <v>1</v>
      </c>
      <c r="O1756" s="13">
        <f t="shared" si="82"/>
        <v>1.1052941176470588</v>
      </c>
      <c r="P1756" t="s">
        <v>8292</v>
      </c>
      <c r="Q1756" t="s">
        <v>8293</v>
      </c>
      <c r="R1756" t="str">
        <f t="shared" si="83"/>
        <v>March</v>
      </c>
    </row>
    <row r="1757" spans="1:18" ht="45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s="11">
        <f t="shared" si="81"/>
        <v>42252.788900462961</v>
      </c>
      <c r="L1757" t="b">
        <v>0</v>
      </c>
      <c r="M1757">
        <v>4</v>
      </c>
      <c r="N1757" t="b">
        <v>1</v>
      </c>
      <c r="O1757" s="13">
        <f t="shared" si="82"/>
        <v>1.2</v>
      </c>
      <c r="P1757" t="s">
        <v>8292</v>
      </c>
      <c r="Q1757" t="s">
        <v>8293</v>
      </c>
      <c r="R1757" t="str">
        <f t="shared" si="83"/>
        <v>September</v>
      </c>
    </row>
    <row r="1758" spans="1:18" ht="45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s="11">
        <f t="shared" si="81"/>
        <v>42571.167465277773</v>
      </c>
      <c r="L1758" t="b">
        <v>0</v>
      </c>
      <c r="M1758">
        <v>120</v>
      </c>
      <c r="N1758" t="b">
        <v>1</v>
      </c>
      <c r="O1758" s="13">
        <f t="shared" si="82"/>
        <v>1.0282909090909091</v>
      </c>
      <c r="P1758" t="s">
        <v>8292</v>
      </c>
      <c r="Q1758" t="s">
        <v>8293</v>
      </c>
      <c r="R1758" t="str">
        <f t="shared" si="83"/>
        <v>July</v>
      </c>
    </row>
    <row r="1759" spans="1:18" ht="30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s="11">
        <f t="shared" si="81"/>
        <v>42733.827349537038</v>
      </c>
      <c r="L1759" t="b">
        <v>0</v>
      </c>
      <c r="M1759">
        <v>14</v>
      </c>
      <c r="N1759" t="b">
        <v>1</v>
      </c>
      <c r="O1759" s="13">
        <f t="shared" si="82"/>
        <v>1.1599999999999999</v>
      </c>
      <c r="P1759" t="s">
        <v>8292</v>
      </c>
      <c r="Q1759" t="s">
        <v>8293</v>
      </c>
      <c r="R1759" t="str">
        <f t="shared" si="83"/>
        <v>December</v>
      </c>
    </row>
    <row r="1760" spans="1:18" ht="45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s="11">
        <f t="shared" si="81"/>
        <v>42505.955925925926</v>
      </c>
      <c r="L1760" t="b">
        <v>0</v>
      </c>
      <c r="M1760">
        <v>27</v>
      </c>
      <c r="N1760" t="b">
        <v>1</v>
      </c>
      <c r="O1760" s="13">
        <f t="shared" si="82"/>
        <v>1.147</v>
      </c>
      <c r="P1760" t="s">
        <v>8292</v>
      </c>
      <c r="Q1760" t="s">
        <v>8293</v>
      </c>
      <c r="R1760" t="str">
        <f t="shared" si="83"/>
        <v>May</v>
      </c>
    </row>
    <row r="1761" spans="1:18" ht="30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s="11">
        <f t="shared" si="81"/>
        <v>42068.829039351855</v>
      </c>
      <c r="L1761" t="b">
        <v>0</v>
      </c>
      <c r="M1761">
        <v>49</v>
      </c>
      <c r="N1761" t="b">
        <v>1</v>
      </c>
      <c r="O1761" s="13">
        <f t="shared" si="82"/>
        <v>1.0660000000000001</v>
      </c>
      <c r="P1761" t="s">
        <v>8292</v>
      </c>
      <c r="Q1761" t="s">
        <v>8293</v>
      </c>
      <c r="R1761" t="str">
        <f t="shared" si="83"/>
        <v>March</v>
      </c>
    </row>
    <row r="1762" spans="1:18" ht="45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s="11">
        <f t="shared" si="81"/>
        <v>42405.67260416667</v>
      </c>
      <c r="L1762" t="b">
        <v>0</v>
      </c>
      <c r="M1762">
        <v>102</v>
      </c>
      <c r="N1762" t="b">
        <v>1</v>
      </c>
      <c r="O1762" s="13">
        <f t="shared" si="82"/>
        <v>1.6544000000000001</v>
      </c>
      <c r="P1762" t="s">
        <v>8292</v>
      </c>
      <c r="Q1762" t="s">
        <v>8293</v>
      </c>
      <c r="R1762" t="str">
        <f t="shared" si="83"/>
        <v>February</v>
      </c>
    </row>
    <row r="1763" spans="1:18" ht="30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s="11">
        <f t="shared" si="81"/>
        <v>42209.567824074074</v>
      </c>
      <c r="L1763" t="b">
        <v>0</v>
      </c>
      <c r="M1763">
        <v>3</v>
      </c>
      <c r="N1763" t="b">
        <v>1</v>
      </c>
      <c r="O1763" s="13">
        <f t="shared" si="82"/>
        <v>1.55</v>
      </c>
      <c r="P1763" t="s">
        <v>8292</v>
      </c>
      <c r="Q1763" t="s">
        <v>8293</v>
      </c>
      <c r="R1763" t="str">
        <f t="shared" si="83"/>
        <v>July</v>
      </c>
    </row>
    <row r="1764" spans="1:18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s="11">
        <f t="shared" si="81"/>
        <v>42410.982002314813</v>
      </c>
      <c r="L1764" t="b">
        <v>0</v>
      </c>
      <c r="M1764">
        <v>25</v>
      </c>
      <c r="N1764" t="b">
        <v>1</v>
      </c>
      <c r="O1764" s="13">
        <f t="shared" si="82"/>
        <v>8.85</v>
      </c>
      <c r="P1764" t="s">
        <v>8292</v>
      </c>
      <c r="Q1764" t="s">
        <v>8293</v>
      </c>
      <c r="R1764" t="str">
        <f t="shared" si="83"/>
        <v>February</v>
      </c>
    </row>
    <row r="1765" spans="1:18" ht="45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s="11">
        <f t="shared" si="81"/>
        <v>42636.868518518517</v>
      </c>
      <c r="L1765" t="b">
        <v>0</v>
      </c>
      <c r="M1765">
        <v>118</v>
      </c>
      <c r="N1765" t="b">
        <v>1</v>
      </c>
      <c r="O1765" s="13">
        <f t="shared" si="82"/>
        <v>1.0190833333333333</v>
      </c>
      <c r="P1765" t="s">
        <v>8292</v>
      </c>
      <c r="Q1765" t="s">
        <v>8293</v>
      </c>
      <c r="R1765" t="str">
        <f t="shared" si="83"/>
        <v>September</v>
      </c>
    </row>
    <row r="1766" spans="1:18" ht="45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s="11">
        <f t="shared" si="81"/>
        <v>41825.485868055555</v>
      </c>
      <c r="L1766" t="b">
        <v>1</v>
      </c>
      <c r="M1766">
        <v>39</v>
      </c>
      <c r="N1766" t="b">
        <v>0</v>
      </c>
      <c r="O1766" s="13">
        <f t="shared" si="82"/>
        <v>0.19600000000000001</v>
      </c>
      <c r="P1766" t="s">
        <v>8292</v>
      </c>
      <c r="Q1766" t="s">
        <v>8293</v>
      </c>
      <c r="R1766" t="str">
        <f t="shared" si="83"/>
        <v>July</v>
      </c>
    </row>
    <row r="1767" spans="1:18" ht="45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s="11">
        <f t="shared" si="81"/>
        <v>41834.980462962965</v>
      </c>
      <c r="L1767" t="b">
        <v>1</v>
      </c>
      <c r="M1767">
        <v>103</v>
      </c>
      <c r="N1767" t="b">
        <v>0</v>
      </c>
      <c r="O1767" s="13">
        <f t="shared" si="82"/>
        <v>0.59467839999999994</v>
      </c>
      <c r="P1767" t="s">
        <v>8292</v>
      </c>
      <c r="Q1767" t="s">
        <v>8293</v>
      </c>
      <c r="R1767" t="str">
        <f t="shared" si="83"/>
        <v>July</v>
      </c>
    </row>
    <row r="1768" spans="1:18" ht="30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s="11">
        <f t="shared" si="81"/>
        <v>41855.859814814816</v>
      </c>
      <c r="L1768" t="b">
        <v>1</v>
      </c>
      <c r="M1768">
        <v>0</v>
      </c>
      <c r="N1768" t="b">
        <v>0</v>
      </c>
      <c r="O1768" s="13">
        <f t="shared" si="82"/>
        <v>0</v>
      </c>
      <c r="P1768" t="s">
        <v>8292</v>
      </c>
      <c r="Q1768" t="s">
        <v>8293</v>
      </c>
      <c r="R1768" t="str">
        <f t="shared" si="83"/>
        <v>August</v>
      </c>
    </row>
    <row r="1769" spans="1:18" ht="30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s="11">
        <f t="shared" si="81"/>
        <v>41824.658379629633</v>
      </c>
      <c r="L1769" t="b">
        <v>1</v>
      </c>
      <c r="M1769">
        <v>39</v>
      </c>
      <c r="N1769" t="b">
        <v>0</v>
      </c>
      <c r="O1769" s="13">
        <f t="shared" si="82"/>
        <v>0.4572</v>
      </c>
      <c r="P1769" t="s">
        <v>8292</v>
      </c>
      <c r="Q1769" t="s">
        <v>8293</v>
      </c>
      <c r="R1769" t="str">
        <f t="shared" si="83"/>
        <v>July</v>
      </c>
    </row>
    <row r="1770" spans="1:18" ht="45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s="11">
        <f t="shared" si="81"/>
        <v>41849.560694444444</v>
      </c>
      <c r="L1770" t="b">
        <v>1</v>
      </c>
      <c r="M1770">
        <v>15</v>
      </c>
      <c r="N1770" t="b">
        <v>0</v>
      </c>
      <c r="O1770" s="13">
        <f t="shared" si="82"/>
        <v>3.7400000000000003E-2</v>
      </c>
      <c r="P1770" t="s">
        <v>8292</v>
      </c>
      <c r="Q1770" t="s">
        <v>8293</v>
      </c>
      <c r="R1770" t="str">
        <f t="shared" si="83"/>
        <v>July</v>
      </c>
    </row>
    <row r="1771" spans="1:18" ht="45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s="11">
        <f t="shared" si="81"/>
        <v>41987.818969907406</v>
      </c>
      <c r="L1771" t="b">
        <v>1</v>
      </c>
      <c r="M1771">
        <v>22</v>
      </c>
      <c r="N1771" t="b">
        <v>0</v>
      </c>
      <c r="O1771" s="13">
        <f t="shared" si="82"/>
        <v>2.7025E-2</v>
      </c>
      <c r="P1771" t="s">
        <v>8292</v>
      </c>
      <c r="Q1771" t="s">
        <v>8293</v>
      </c>
      <c r="R1771" t="str">
        <f t="shared" si="83"/>
        <v>December</v>
      </c>
    </row>
    <row r="1772" spans="1:18" ht="45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s="11">
        <f t="shared" si="81"/>
        <v>41891.780023148152</v>
      </c>
      <c r="L1772" t="b">
        <v>1</v>
      </c>
      <c r="M1772">
        <v>92</v>
      </c>
      <c r="N1772" t="b">
        <v>0</v>
      </c>
      <c r="O1772" s="13">
        <f t="shared" si="82"/>
        <v>0.56514285714285717</v>
      </c>
      <c r="P1772" t="s">
        <v>8292</v>
      </c>
      <c r="Q1772" t="s">
        <v>8293</v>
      </c>
      <c r="R1772" t="str">
        <f t="shared" si="83"/>
        <v>September</v>
      </c>
    </row>
    <row r="1773" spans="1:18" ht="45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s="11">
        <f t="shared" si="81"/>
        <v>41905.979629629626</v>
      </c>
      <c r="L1773" t="b">
        <v>1</v>
      </c>
      <c r="M1773">
        <v>25</v>
      </c>
      <c r="N1773" t="b">
        <v>0</v>
      </c>
      <c r="O1773" s="13">
        <f t="shared" si="82"/>
        <v>0.21309523809523809</v>
      </c>
      <c r="P1773" t="s">
        <v>8292</v>
      </c>
      <c r="Q1773" t="s">
        <v>8293</v>
      </c>
      <c r="R1773" t="str">
        <f t="shared" si="83"/>
        <v>September</v>
      </c>
    </row>
    <row r="1774" spans="1:18" ht="30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s="11">
        <f t="shared" si="81"/>
        <v>41766.718009259261</v>
      </c>
      <c r="L1774" t="b">
        <v>1</v>
      </c>
      <c r="M1774">
        <v>19</v>
      </c>
      <c r="N1774" t="b">
        <v>0</v>
      </c>
      <c r="O1774" s="13">
        <f t="shared" si="82"/>
        <v>0.156</v>
      </c>
      <c r="P1774" t="s">
        <v>8292</v>
      </c>
      <c r="Q1774" t="s">
        <v>8293</v>
      </c>
      <c r="R1774" t="str">
        <f t="shared" si="83"/>
        <v>May</v>
      </c>
    </row>
    <row r="1775" spans="1:18" ht="45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s="11">
        <f t="shared" si="81"/>
        <v>41978.760393518518</v>
      </c>
      <c r="L1775" t="b">
        <v>1</v>
      </c>
      <c r="M1775">
        <v>19</v>
      </c>
      <c r="N1775" t="b">
        <v>0</v>
      </c>
      <c r="O1775" s="13">
        <f t="shared" si="82"/>
        <v>6.2566666666666673E-2</v>
      </c>
      <c r="P1775" t="s">
        <v>8292</v>
      </c>
      <c r="Q1775" t="s">
        <v>8293</v>
      </c>
      <c r="R1775" t="str">
        <f t="shared" si="83"/>
        <v>December</v>
      </c>
    </row>
    <row r="1776" spans="1:18" ht="45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s="11">
        <f t="shared" si="81"/>
        <v>41930.218657407408</v>
      </c>
      <c r="L1776" t="b">
        <v>1</v>
      </c>
      <c r="M1776">
        <v>13</v>
      </c>
      <c r="N1776" t="b">
        <v>0</v>
      </c>
      <c r="O1776" s="13">
        <f t="shared" si="82"/>
        <v>0.4592</v>
      </c>
      <c r="P1776" t="s">
        <v>8292</v>
      </c>
      <c r="Q1776" t="s">
        <v>8293</v>
      </c>
      <c r="R1776" t="str">
        <f t="shared" si="83"/>
        <v>October</v>
      </c>
    </row>
    <row r="1777" spans="1:18" ht="45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s="11">
        <f t="shared" si="81"/>
        <v>41891.976388888885</v>
      </c>
      <c r="L1777" t="b">
        <v>1</v>
      </c>
      <c r="M1777">
        <v>124</v>
      </c>
      <c r="N1777" t="b">
        <v>0</v>
      </c>
      <c r="O1777" s="13">
        <f t="shared" si="82"/>
        <v>0.65101538461538466</v>
      </c>
      <c r="P1777" t="s">
        <v>8292</v>
      </c>
      <c r="Q1777" t="s">
        <v>8293</v>
      </c>
      <c r="R1777" t="str">
        <f t="shared" si="83"/>
        <v>September</v>
      </c>
    </row>
    <row r="1778" spans="1:18" ht="45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s="11">
        <f t="shared" si="81"/>
        <v>41905.95684027778</v>
      </c>
      <c r="L1778" t="b">
        <v>1</v>
      </c>
      <c r="M1778">
        <v>4</v>
      </c>
      <c r="N1778" t="b">
        <v>0</v>
      </c>
      <c r="O1778" s="13">
        <f t="shared" si="82"/>
        <v>6.7000000000000004E-2</v>
      </c>
      <c r="P1778" t="s">
        <v>8292</v>
      </c>
      <c r="Q1778" t="s">
        <v>8293</v>
      </c>
      <c r="R1778" t="str">
        <f t="shared" si="83"/>
        <v>September</v>
      </c>
    </row>
    <row r="1779" spans="1:18" ht="45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s="11">
        <f t="shared" si="81"/>
        <v>42025.357094907406</v>
      </c>
      <c r="L1779" t="b">
        <v>1</v>
      </c>
      <c r="M1779">
        <v>10</v>
      </c>
      <c r="N1779" t="b">
        <v>0</v>
      </c>
      <c r="O1779" s="13">
        <f t="shared" si="82"/>
        <v>0.135625</v>
      </c>
      <c r="P1779" t="s">
        <v>8292</v>
      </c>
      <c r="Q1779" t="s">
        <v>8293</v>
      </c>
      <c r="R1779" t="str">
        <f t="shared" si="83"/>
        <v>January</v>
      </c>
    </row>
    <row r="1780" spans="1:18" ht="45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s="11">
        <f t="shared" si="81"/>
        <v>42045.86336805555</v>
      </c>
      <c r="L1780" t="b">
        <v>1</v>
      </c>
      <c r="M1780">
        <v>15</v>
      </c>
      <c r="N1780" t="b">
        <v>0</v>
      </c>
      <c r="O1780" s="13">
        <f t="shared" si="82"/>
        <v>1.9900000000000001E-2</v>
      </c>
      <c r="P1780" t="s">
        <v>8292</v>
      </c>
      <c r="Q1780" t="s">
        <v>8293</v>
      </c>
      <c r="R1780" t="str">
        <f t="shared" si="83"/>
        <v>February</v>
      </c>
    </row>
    <row r="1781" spans="1:18" ht="45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s="11">
        <f t="shared" si="81"/>
        <v>42585.691898148143</v>
      </c>
      <c r="L1781" t="b">
        <v>1</v>
      </c>
      <c r="M1781">
        <v>38</v>
      </c>
      <c r="N1781" t="b">
        <v>0</v>
      </c>
      <c r="O1781" s="13">
        <f t="shared" si="82"/>
        <v>0.36236363636363639</v>
      </c>
      <c r="P1781" t="s">
        <v>8292</v>
      </c>
      <c r="Q1781" t="s">
        <v>8293</v>
      </c>
      <c r="R1781" t="str">
        <f t="shared" si="83"/>
        <v>August</v>
      </c>
    </row>
    <row r="1782" spans="1:18" ht="45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s="11">
        <f t="shared" si="81"/>
        <v>42493.600810185184</v>
      </c>
      <c r="L1782" t="b">
        <v>1</v>
      </c>
      <c r="M1782">
        <v>152</v>
      </c>
      <c r="N1782" t="b">
        <v>0</v>
      </c>
      <c r="O1782" s="13">
        <f t="shared" si="82"/>
        <v>0.39743333333333336</v>
      </c>
      <c r="P1782" t="s">
        <v>8292</v>
      </c>
      <c r="Q1782" t="s">
        <v>8293</v>
      </c>
      <c r="R1782" t="str">
        <f t="shared" si="83"/>
        <v>May</v>
      </c>
    </row>
    <row r="1783" spans="1:18" ht="45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s="11">
        <f t="shared" si="81"/>
        <v>42597.617418981477</v>
      </c>
      <c r="L1783" t="b">
        <v>1</v>
      </c>
      <c r="M1783">
        <v>24</v>
      </c>
      <c r="N1783" t="b">
        <v>0</v>
      </c>
      <c r="O1783" s="13">
        <f t="shared" si="82"/>
        <v>0.25763636363636366</v>
      </c>
      <c r="P1783" t="s">
        <v>8292</v>
      </c>
      <c r="Q1783" t="s">
        <v>8293</v>
      </c>
      <c r="R1783" t="str">
        <f t="shared" si="83"/>
        <v>August</v>
      </c>
    </row>
    <row r="1784" spans="1:18" ht="45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s="11">
        <f t="shared" si="81"/>
        <v>42388.575104166666</v>
      </c>
      <c r="L1784" t="b">
        <v>1</v>
      </c>
      <c r="M1784">
        <v>76</v>
      </c>
      <c r="N1784" t="b">
        <v>0</v>
      </c>
      <c r="O1784" s="13">
        <f t="shared" si="82"/>
        <v>0.15491428571428573</v>
      </c>
      <c r="P1784" t="s">
        <v>8292</v>
      </c>
      <c r="Q1784" t="s">
        <v>8293</v>
      </c>
      <c r="R1784" t="str">
        <f t="shared" si="83"/>
        <v>January</v>
      </c>
    </row>
    <row r="1785" spans="1:18" ht="45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s="11">
        <f t="shared" si="81"/>
        <v>42115.949976851851</v>
      </c>
      <c r="L1785" t="b">
        <v>1</v>
      </c>
      <c r="M1785">
        <v>185</v>
      </c>
      <c r="N1785" t="b">
        <v>0</v>
      </c>
      <c r="O1785" s="13">
        <f t="shared" si="82"/>
        <v>0.236925</v>
      </c>
      <c r="P1785" t="s">
        <v>8292</v>
      </c>
      <c r="Q1785" t="s">
        <v>8293</v>
      </c>
      <c r="R1785" t="str">
        <f t="shared" si="83"/>
        <v>April</v>
      </c>
    </row>
    <row r="1786" spans="1:18" ht="45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s="11">
        <f t="shared" si="81"/>
        <v>42003.655555555553</v>
      </c>
      <c r="L1786" t="b">
        <v>1</v>
      </c>
      <c r="M1786">
        <v>33</v>
      </c>
      <c r="N1786" t="b">
        <v>0</v>
      </c>
      <c r="O1786" s="13">
        <f t="shared" si="82"/>
        <v>0.39760000000000001</v>
      </c>
      <c r="P1786" t="s">
        <v>8292</v>
      </c>
      <c r="Q1786" t="s">
        <v>8293</v>
      </c>
      <c r="R1786" t="str">
        <f t="shared" si="83"/>
        <v>December</v>
      </c>
    </row>
    <row r="1787" spans="1:18" ht="45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s="11">
        <f t="shared" si="81"/>
        <v>41897.134895833333</v>
      </c>
      <c r="L1787" t="b">
        <v>1</v>
      </c>
      <c r="M1787">
        <v>108</v>
      </c>
      <c r="N1787" t="b">
        <v>0</v>
      </c>
      <c r="O1787" s="13">
        <f t="shared" si="82"/>
        <v>0.20220833333333332</v>
      </c>
      <c r="P1787" t="s">
        <v>8292</v>
      </c>
      <c r="Q1787" t="s">
        <v>8293</v>
      </c>
      <c r="R1787" t="str">
        <f t="shared" si="83"/>
        <v>September</v>
      </c>
    </row>
    <row r="1788" spans="1:18" ht="45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s="11">
        <f t="shared" si="81"/>
        <v>41958.550659722227</v>
      </c>
      <c r="L1788" t="b">
        <v>1</v>
      </c>
      <c r="M1788">
        <v>29</v>
      </c>
      <c r="N1788" t="b">
        <v>0</v>
      </c>
      <c r="O1788" s="13">
        <f t="shared" si="82"/>
        <v>0.47631578947368419</v>
      </c>
      <c r="P1788" t="s">
        <v>8292</v>
      </c>
      <c r="Q1788" t="s">
        <v>8293</v>
      </c>
      <c r="R1788" t="str">
        <f t="shared" si="83"/>
        <v>November</v>
      </c>
    </row>
    <row r="1789" spans="1:18" ht="30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s="11">
        <f t="shared" si="81"/>
        <v>42068.65552083333</v>
      </c>
      <c r="L1789" t="b">
        <v>1</v>
      </c>
      <c r="M1789">
        <v>24</v>
      </c>
      <c r="N1789" t="b">
        <v>0</v>
      </c>
      <c r="O1789" s="13">
        <f t="shared" si="82"/>
        <v>0.15329999999999999</v>
      </c>
      <c r="P1789" t="s">
        <v>8292</v>
      </c>
      <c r="Q1789" t="s">
        <v>8293</v>
      </c>
      <c r="R1789" t="str">
        <f t="shared" si="83"/>
        <v>March</v>
      </c>
    </row>
    <row r="1790" spans="1:18" ht="30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s="11">
        <f t="shared" si="81"/>
        <v>41913.94840277778</v>
      </c>
      <c r="L1790" t="b">
        <v>1</v>
      </c>
      <c r="M1790">
        <v>4</v>
      </c>
      <c r="N1790" t="b">
        <v>0</v>
      </c>
      <c r="O1790" s="13">
        <f t="shared" si="82"/>
        <v>1.3818181818181818E-2</v>
      </c>
      <c r="P1790" t="s">
        <v>8292</v>
      </c>
      <c r="Q1790" t="s">
        <v>8293</v>
      </c>
      <c r="R1790" t="str">
        <f t="shared" si="83"/>
        <v>October</v>
      </c>
    </row>
    <row r="1791" spans="1:18" ht="45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s="11">
        <f t="shared" si="81"/>
        <v>41956.250034722223</v>
      </c>
      <c r="L1791" t="b">
        <v>1</v>
      </c>
      <c r="M1791">
        <v>4</v>
      </c>
      <c r="N1791" t="b">
        <v>0</v>
      </c>
      <c r="O1791" s="13">
        <f t="shared" si="82"/>
        <v>5.0000000000000001E-3</v>
      </c>
      <c r="P1791" t="s">
        <v>8292</v>
      </c>
      <c r="Q1791" t="s">
        <v>8293</v>
      </c>
      <c r="R1791" t="str">
        <f t="shared" si="83"/>
        <v>November</v>
      </c>
    </row>
    <row r="1792" spans="1:18" ht="45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s="11">
        <f t="shared" si="81"/>
        <v>42010.674513888887</v>
      </c>
      <c r="L1792" t="b">
        <v>1</v>
      </c>
      <c r="M1792">
        <v>15</v>
      </c>
      <c r="N1792" t="b">
        <v>0</v>
      </c>
      <c r="O1792" s="13">
        <f t="shared" si="82"/>
        <v>4.9575757575757579E-2</v>
      </c>
      <c r="P1792" t="s">
        <v>8292</v>
      </c>
      <c r="Q1792" t="s">
        <v>8293</v>
      </c>
      <c r="R1792" t="str">
        <f t="shared" si="83"/>
        <v>January</v>
      </c>
    </row>
    <row r="1793" spans="1:18" ht="30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s="11">
        <f t="shared" si="81"/>
        <v>41973.740335648152</v>
      </c>
      <c r="L1793" t="b">
        <v>1</v>
      </c>
      <c r="M1793">
        <v>4</v>
      </c>
      <c r="N1793" t="b">
        <v>0</v>
      </c>
      <c r="O1793" s="13">
        <f t="shared" si="82"/>
        <v>3.5666666666666666E-2</v>
      </c>
      <c r="P1793" t="s">
        <v>8292</v>
      </c>
      <c r="Q1793" t="s">
        <v>8293</v>
      </c>
      <c r="R1793" t="str">
        <f t="shared" si="83"/>
        <v>November</v>
      </c>
    </row>
    <row r="1794" spans="1:18" ht="30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s="11">
        <f t="shared" si="81"/>
        <v>42189.031041666662</v>
      </c>
      <c r="L1794" t="b">
        <v>1</v>
      </c>
      <c r="M1794">
        <v>139</v>
      </c>
      <c r="N1794" t="b">
        <v>0</v>
      </c>
      <c r="O1794" s="13">
        <f t="shared" si="82"/>
        <v>0.61124000000000001</v>
      </c>
      <c r="P1794" t="s">
        <v>8292</v>
      </c>
      <c r="Q1794" t="s">
        <v>8293</v>
      </c>
      <c r="R1794" t="str">
        <f t="shared" si="83"/>
        <v>July</v>
      </c>
    </row>
    <row r="1795" spans="1:18" ht="45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s="11">
        <f t="shared" ref="K1795:K1858" si="84">(J1795/86400)+DATE(1970,1,1)</f>
        <v>41940.891666666663</v>
      </c>
      <c r="L1795" t="b">
        <v>1</v>
      </c>
      <c r="M1795">
        <v>2</v>
      </c>
      <c r="N1795" t="b">
        <v>0</v>
      </c>
      <c r="O1795" s="13">
        <f t="shared" ref="O1795:O1858" si="85">E1795/D1795</f>
        <v>1.3333333333333334E-2</v>
      </c>
      <c r="P1795" t="s">
        <v>8292</v>
      </c>
      <c r="Q1795" t="s">
        <v>8293</v>
      </c>
      <c r="R1795" t="str">
        <f t="shared" ref="R1795:R1858" si="86">TEXT(K1795,"mmmm")</f>
        <v>October</v>
      </c>
    </row>
    <row r="1796" spans="1:18" ht="45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s="11">
        <f t="shared" si="84"/>
        <v>42011.551180555558</v>
      </c>
      <c r="L1796" t="b">
        <v>1</v>
      </c>
      <c r="M1796">
        <v>18</v>
      </c>
      <c r="N1796" t="b">
        <v>0</v>
      </c>
      <c r="O1796" s="13">
        <f t="shared" si="85"/>
        <v>0.11077777777777778</v>
      </c>
      <c r="P1796" t="s">
        <v>8292</v>
      </c>
      <c r="Q1796" t="s">
        <v>8293</v>
      </c>
      <c r="R1796" t="str">
        <f t="shared" si="86"/>
        <v>January</v>
      </c>
    </row>
    <row r="1797" spans="1:18" ht="45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s="11">
        <f t="shared" si="84"/>
        <v>42628.288668981477</v>
      </c>
      <c r="L1797" t="b">
        <v>1</v>
      </c>
      <c r="M1797">
        <v>81</v>
      </c>
      <c r="N1797" t="b">
        <v>0</v>
      </c>
      <c r="O1797" s="13">
        <f t="shared" si="85"/>
        <v>0.38735714285714284</v>
      </c>
      <c r="P1797" t="s">
        <v>8292</v>
      </c>
      <c r="Q1797" t="s">
        <v>8293</v>
      </c>
      <c r="R1797" t="str">
        <f t="shared" si="86"/>
        <v>September</v>
      </c>
    </row>
    <row r="1798" spans="1:18" ht="45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s="11">
        <f t="shared" si="84"/>
        <v>42515.439421296294</v>
      </c>
      <c r="L1798" t="b">
        <v>1</v>
      </c>
      <c r="M1798">
        <v>86</v>
      </c>
      <c r="N1798" t="b">
        <v>0</v>
      </c>
      <c r="O1798" s="13">
        <f t="shared" si="85"/>
        <v>0.22052631578947368</v>
      </c>
      <c r="P1798" t="s">
        <v>8292</v>
      </c>
      <c r="Q1798" t="s">
        <v>8293</v>
      </c>
      <c r="R1798" t="str">
        <f t="shared" si="86"/>
        <v>May</v>
      </c>
    </row>
    <row r="1799" spans="1:18" ht="45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s="11">
        <f t="shared" si="84"/>
        <v>42689.56931712963</v>
      </c>
      <c r="L1799" t="b">
        <v>1</v>
      </c>
      <c r="M1799">
        <v>140</v>
      </c>
      <c r="N1799" t="b">
        <v>0</v>
      </c>
      <c r="O1799" s="13">
        <f t="shared" si="85"/>
        <v>0.67549999999999999</v>
      </c>
      <c r="P1799" t="s">
        <v>8292</v>
      </c>
      <c r="Q1799" t="s">
        <v>8293</v>
      </c>
      <c r="R1799" t="str">
        <f t="shared" si="86"/>
        <v>November</v>
      </c>
    </row>
    <row r="1800" spans="1:18" ht="45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s="11">
        <f t="shared" si="84"/>
        <v>42344.32677083333</v>
      </c>
      <c r="L1800" t="b">
        <v>1</v>
      </c>
      <c r="M1800">
        <v>37</v>
      </c>
      <c r="N1800" t="b">
        <v>0</v>
      </c>
      <c r="O1800" s="13">
        <f t="shared" si="85"/>
        <v>0.136375</v>
      </c>
      <c r="P1800" t="s">
        <v>8292</v>
      </c>
      <c r="Q1800" t="s">
        <v>8293</v>
      </c>
      <c r="R1800" t="str">
        <f t="shared" si="86"/>
        <v>December</v>
      </c>
    </row>
    <row r="1801" spans="1:18" ht="30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s="11">
        <f t="shared" si="84"/>
        <v>41934.842685185184</v>
      </c>
      <c r="L1801" t="b">
        <v>1</v>
      </c>
      <c r="M1801">
        <v>6</v>
      </c>
      <c r="N1801" t="b">
        <v>0</v>
      </c>
      <c r="O1801" s="13">
        <f t="shared" si="85"/>
        <v>1.7457500000000001E-2</v>
      </c>
      <c r="P1801" t="s">
        <v>8292</v>
      </c>
      <c r="Q1801" t="s">
        <v>8293</v>
      </c>
      <c r="R1801" t="str">
        <f t="shared" si="86"/>
        <v>October</v>
      </c>
    </row>
    <row r="1802" spans="1:18" ht="45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s="11">
        <f t="shared" si="84"/>
        <v>42623.606134259258</v>
      </c>
      <c r="L1802" t="b">
        <v>1</v>
      </c>
      <c r="M1802">
        <v>113</v>
      </c>
      <c r="N1802" t="b">
        <v>0</v>
      </c>
      <c r="O1802" s="13">
        <f t="shared" si="85"/>
        <v>0.20449632511889321</v>
      </c>
      <c r="P1802" t="s">
        <v>8292</v>
      </c>
      <c r="Q1802" t="s">
        <v>8293</v>
      </c>
      <c r="R1802" t="str">
        <f t="shared" si="86"/>
        <v>September</v>
      </c>
    </row>
    <row r="1803" spans="1:18" ht="45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s="11">
        <f t="shared" si="84"/>
        <v>42321.660509259258</v>
      </c>
      <c r="L1803" t="b">
        <v>1</v>
      </c>
      <c r="M1803">
        <v>37</v>
      </c>
      <c r="N1803" t="b">
        <v>0</v>
      </c>
      <c r="O1803" s="13">
        <f t="shared" si="85"/>
        <v>0.13852941176470587</v>
      </c>
      <c r="P1803" t="s">
        <v>8292</v>
      </c>
      <c r="Q1803" t="s">
        <v>8293</v>
      </c>
      <c r="R1803" t="str">
        <f t="shared" si="86"/>
        <v>November</v>
      </c>
    </row>
    <row r="1804" spans="1:18" ht="30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s="11">
        <f t="shared" si="84"/>
        <v>42159.47256944445</v>
      </c>
      <c r="L1804" t="b">
        <v>1</v>
      </c>
      <c r="M1804">
        <v>18</v>
      </c>
      <c r="N1804" t="b">
        <v>0</v>
      </c>
      <c r="O1804" s="13">
        <f t="shared" si="85"/>
        <v>0.48485714285714288</v>
      </c>
      <c r="P1804" t="s">
        <v>8292</v>
      </c>
      <c r="Q1804" t="s">
        <v>8293</v>
      </c>
      <c r="R1804" t="str">
        <f t="shared" si="86"/>
        <v>June</v>
      </c>
    </row>
    <row r="1805" spans="1:18" ht="45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s="11">
        <f t="shared" si="84"/>
        <v>42018.071550925924</v>
      </c>
      <c r="L1805" t="b">
        <v>1</v>
      </c>
      <c r="M1805">
        <v>75</v>
      </c>
      <c r="N1805" t="b">
        <v>0</v>
      </c>
      <c r="O1805" s="13">
        <f t="shared" si="85"/>
        <v>0.308</v>
      </c>
      <c r="P1805" t="s">
        <v>8292</v>
      </c>
      <c r="Q1805" t="s">
        <v>8293</v>
      </c>
      <c r="R1805" t="str">
        <f t="shared" si="86"/>
        <v>January</v>
      </c>
    </row>
    <row r="1806" spans="1:18" ht="45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s="11">
        <f t="shared" si="84"/>
        <v>42282.678287037037</v>
      </c>
      <c r="L1806" t="b">
        <v>1</v>
      </c>
      <c r="M1806">
        <v>52</v>
      </c>
      <c r="N1806" t="b">
        <v>0</v>
      </c>
      <c r="O1806" s="13">
        <f t="shared" si="85"/>
        <v>0.35174193548387095</v>
      </c>
      <c r="P1806" t="s">
        <v>8292</v>
      </c>
      <c r="Q1806" t="s">
        <v>8293</v>
      </c>
      <c r="R1806" t="str">
        <f t="shared" si="86"/>
        <v>October</v>
      </c>
    </row>
    <row r="1807" spans="1:18" ht="45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s="11">
        <f t="shared" si="84"/>
        <v>42247.803912037038</v>
      </c>
      <c r="L1807" t="b">
        <v>1</v>
      </c>
      <c r="M1807">
        <v>122</v>
      </c>
      <c r="N1807" t="b">
        <v>0</v>
      </c>
      <c r="O1807" s="13">
        <f t="shared" si="85"/>
        <v>0.36404444444444445</v>
      </c>
      <c r="P1807" t="s">
        <v>8292</v>
      </c>
      <c r="Q1807" t="s">
        <v>8293</v>
      </c>
      <c r="R1807" t="str">
        <f t="shared" si="86"/>
        <v>August</v>
      </c>
    </row>
    <row r="1808" spans="1:18" ht="45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s="11">
        <f t="shared" si="84"/>
        <v>41877.638298611113</v>
      </c>
      <c r="L1808" t="b">
        <v>1</v>
      </c>
      <c r="M1808">
        <v>8</v>
      </c>
      <c r="N1808" t="b">
        <v>0</v>
      </c>
      <c r="O1808" s="13">
        <f t="shared" si="85"/>
        <v>2.955E-2</v>
      </c>
      <c r="P1808" t="s">
        <v>8292</v>
      </c>
      <c r="Q1808" t="s">
        <v>8293</v>
      </c>
      <c r="R1808" t="str">
        <f t="shared" si="86"/>
        <v>August</v>
      </c>
    </row>
    <row r="1809" spans="1:18" ht="30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s="11">
        <f t="shared" si="84"/>
        <v>41880.068437499998</v>
      </c>
      <c r="L1809" t="b">
        <v>1</v>
      </c>
      <c r="M1809">
        <v>8</v>
      </c>
      <c r="N1809" t="b">
        <v>0</v>
      </c>
      <c r="O1809" s="13">
        <f t="shared" si="85"/>
        <v>0.1106</v>
      </c>
      <c r="P1809" t="s">
        <v>8292</v>
      </c>
      <c r="Q1809" t="s">
        <v>8293</v>
      </c>
      <c r="R1809" t="str">
        <f t="shared" si="86"/>
        <v>August</v>
      </c>
    </row>
    <row r="1810" spans="1:18" ht="45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s="11">
        <f t="shared" si="84"/>
        <v>42742.680902777778</v>
      </c>
      <c r="L1810" t="b">
        <v>1</v>
      </c>
      <c r="M1810">
        <v>96</v>
      </c>
      <c r="N1810" t="b">
        <v>0</v>
      </c>
      <c r="O1810" s="13">
        <f t="shared" si="85"/>
        <v>0.41407142857142859</v>
      </c>
      <c r="P1810" t="s">
        <v>8292</v>
      </c>
      <c r="Q1810" t="s">
        <v>8293</v>
      </c>
      <c r="R1810" t="str">
        <f t="shared" si="86"/>
        <v>January</v>
      </c>
    </row>
    <row r="1811" spans="1:18" ht="45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s="11">
        <f t="shared" si="84"/>
        <v>42029.907858796301</v>
      </c>
      <c r="L1811" t="b">
        <v>1</v>
      </c>
      <c r="M1811">
        <v>9</v>
      </c>
      <c r="N1811" t="b">
        <v>0</v>
      </c>
      <c r="O1811" s="13">
        <f t="shared" si="85"/>
        <v>0.10857142857142857</v>
      </c>
      <c r="P1811" t="s">
        <v>8292</v>
      </c>
      <c r="Q1811" t="s">
        <v>8293</v>
      </c>
      <c r="R1811" t="str">
        <f t="shared" si="86"/>
        <v>January</v>
      </c>
    </row>
    <row r="1812" spans="1:18" ht="30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s="11">
        <f t="shared" si="84"/>
        <v>41860.91002314815</v>
      </c>
      <c r="L1812" t="b">
        <v>0</v>
      </c>
      <c r="M1812">
        <v>2</v>
      </c>
      <c r="N1812" t="b">
        <v>0</v>
      </c>
      <c r="O1812" s="13">
        <f t="shared" si="85"/>
        <v>3.3333333333333333E-2</v>
      </c>
      <c r="P1812" t="s">
        <v>8292</v>
      </c>
      <c r="Q1812" t="s">
        <v>8293</v>
      </c>
      <c r="R1812" t="str">
        <f t="shared" si="86"/>
        <v>August</v>
      </c>
    </row>
    <row r="1813" spans="1:18" ht="30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s="11">
        <f t="shared" si="84"/>
        <v>41876.433680555558</v>
      </c>
      <c r="L1813" t="b">
        <v>0</v>
      </c>
      <c r="M1813">
        <v>26</v>
      </c>
      <c r="N1813" t="b">
        <v>0</v>
      </c>
      <c r="O1813" s="13">
        <f t="shared" si="85"/>
        <v>7.407407407407407E-4</v>
      </c>
      <c r="P1813" t="s">
        <v>8292</v>
      </c>
      <c r="Q1813" t="s">
        <v>8293</v>
      </c>
      <c r="R1813" t="str">
        <f t="shared" si="86"/>
        <v>August</v>
      </c>
    </row>
    <row r="1814" spans="1:18" ht="45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s="11">
        <f t="shared" si="84"/>
        <v>42524.318703703699</v>
      </c>
      <c r="L1814" t="b">
        <v>0</v>
      </c>
      <c r="M1814">
        <v>23</v>
      </c>
      <c r="N1814" t="b">
        <v>0</v>
      </c>
      <c r="O1814" s="13">
        <f t="shared" si="85"/>
        <v>0.13307692307692306</v>
      </c>
      <c r="P1814" t="s">
        <v>8292</v>
      </c>
      <c r="Q1814" t="s">
        <v>8293</v>
      </c>
      <c r="R1814" t="str">
        <f t="shared" si="86"/>
        <v>June</v>
      </c>
    </row>
    <row r="1815" spans="1:18" ht="30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s="11">
        <f t="shared" si="84"/>
        <v>41829.889027777775</v>
      </c>
      <c r="L1815" t="b">
        <v>0</v>
      </c>
      <c r="M1815">
        <v>0</v>
      </c>
      <c r="N1815" t="b">
        <v>0</v>
      </c>
      <c r="O1815" s="13">
        <f t="shared" si="85"/>
        <v>0</v>
      </c>
      <c r="P1815" t="s">
        <v>8292</v>
      </c>
      <c r="Q1815" t="s">
        <v>8293</v>
      </c>
      <c r="R1815" t="str">
        <f t="shared" si="86"/>
        <v>July</v>
      </c>
    </row>
    <row r="1816" spans="1:18" ht="45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s="11">
        <f t="shared" si="84"/>
        <v>42033.314074074078</v>
      </c>
      <c r="L1816" t="b">
        <v>0</v>
      </c>
      <c r="M1816">
        <v>140</v>
      </c>
      <c r="N1816" t="b">
        <v>0</v>
      </c>
      <c r="O1816" s="13">
        <f t="shared" si="85"/>
        <v>0.49183333333333334</v>
      </c>
      <c r="P1816" t="s">
        <v>8292</v>
      </c>
      <c r="Q1816" t="s">
        <v>8293</v>
      </c>
      <c r="R1816" t="str">
        <f t="shared" si="86"/>
        <v>January</v>
      </c>
    </row>
    <row r="1817" spans="1:18" ht="45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s="11">
        <f t="shared" si="84"/>
        <v>42172.906678240739</v>
      </c>
      <c r="L1817" t="b">
        <v>0</v>
      </c>
      <c r="M1817">
        <v>0</v>
      </c>
      <c r="N1817" t="b">
        <v>0</v>
      </c>
      <c r="O1817" s="13">
        <f t="shared" si="85"/>
        <v>0</v>
      </c>
      <c r="P1817" t="s">
        <v>8292</v>
      </c>
      <c r="Q1817" t="s">
        <v>8293</v>
      </c>
      <c r="R1817" t="str">
        <f t="shared" si="86"/>
        <v>June</v>
      </c>
    </row>
    <row r="1818" spans="1:18" ht="45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s="11">
        <f t="shared" si="84"/>
        <v>42548.876192129625</v>
      </c>
      <c r="L1818" t="b">
        <v>0</v>
      </c>
      <c r="M1818">
        <v>6</v>
      </c>
      <c r="N1818" t="b">
        <v>0</v>
      </c>
      <c r="O1818" s="13">
        <f t="shared" si="85"/>
        <v>2.036E-2</v>
      </c>
      <c r="P1818" t="s">
        <v>8292</v>
      </c>
      <c r="Q1818" t="s">
        <v>8293</v>
      </c>
      <c r="R1818" t="str">
        <f t="shared" si="86"/>
        <v>June</v>
      </c>
    </row>
    <row r="1819" spans="1:18" ht="30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s="11">
        <f t="shared" si="84"/>
        <v>42705.662118055552</v>
      </c>
      <c r="L1819" t="b">
        <v>0</v>
      </c>
      <c r="M1819">
        <v>100</v>
      </c>
      <c r="N1819" t="b">
        <v>0</v>
      </c>
      <c r="O1819" s="13">
        <f t="shared" si="85"/>
        <v>0.52327777777777773</v>
      </c>
      <c r="P1819" t="s">
        <v>8292</v>
      </c>
      <c r="Q1819" t="s">
        <v>8293</v>
      </c>
      <c r="R1819" t="str">
        <f t="shared" si="86"/>
        <v>December</v>
      </c>
    </row>
    <row r="1820" spans="1:18" ht="30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s="11">
        <f t="shared" si="84"/>
        <v>42067.234375</v>
      </c>
      <c r="L1820" t="b">
        <v>0</v>
      </c>
      <c r="M1820">
        <v>0</v>
      </c>
      <c r="N1820" t="b">
        <v>0</v>
      </c>
      <c r="O1820" s="13">
        <f t="shared" si="85"/>
        <v>0</v>
      </c>
      <c r="P1820" t="s">
        <v>8292</v>
      </c>
      <c r="Q1820" t="s">
        <v>8293</v>
      </c>
      <c r="R1820" t="str">
        <f t="shared" si="86"/>
        <v>March</v>
      </c>
    </row>
    <row r="1821" spans="1:18" ht="45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s="11">
        <f t="shared" si="84"/>
        <v>41820.752268518518</v>
      </c>
      <c r="L1821" t="b">
        <v>0</v>
      </c>
      <c r="M1821">
        <v>4</v>
      </c>
      <c r="N1821" t="b">
        <v>0</v>
      </c>
      <c r="O1821" s="13">
        <f t="shared" si="85"/>
        <v>2.0833333333333332E-2</v>
      </c>
      <c r="P1821" t="s">
        <v>8292</v>
      </c>
      <c r="Q1821" t="s">
        <v>8293</v>
      </c>
      <c r="R1821" t="str">
        <f t="shared" si="86"/>
        <v>June</v>
      </c>
    </row>
    <row r="1822" spans="1:18" ht="45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s="11">
        <f t="shared" si="84"/>
        <v>42065.084374999999</v>
      </c>
      <c r="L1822" t="b">
        <v>0</v>
      </c>
      <c r="M1822">
        <v>8</v>
      </c>
      <c r="N1822" t="b">
        <v>0</v>
      </c>
      <c r="O1822" s="13">
        <f t="shared" si="85"/>
        <v>6.565384615384616E-2</v>
      </c>
      <c r="P1822" t="s">
        <v>8292</v>
      </c>
      <c r="Q1822" t="s">
        <v>8293</v>
      </c>
      <c r="R1822" t="str">
        <f t="shared" si="86"/>
        <v>March</v>
      </c>
    </row>
    <row r="1823" spans="1:18" ht="45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s="11">
        <f t="shared" si="84"/>
        <v>40926.319062499999</v>
      </c>
      <c r="L1823" t="b">
        <v>0</v>
      </c>
      <c r="M1823">
        <v>57</v>
      </c>
      <c r="N1823" t="b">
        <v>1</v>
      </c>
      <c r="O1823" s="13">
        <f t="shared" si="85"/>
        <v>1.3489</v>
      </c>
      <c r="P1823" t="s">
        <v>8279</v>
      </c>
      <c r="Q1823" t="s">
        <v>8280</v>
      </c>
      <c r="R1823" t="str">
        <f t="shared" si="86"/>
        <v>January</v>
      </c>
    </row>
    <row r="1824" spans="1:18" ht="30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s="11">
        <f t="shared" si="84"/>
        <v>41634.797013888892</v>
      </c>
      <c r="L1824" t="b">
        <v>0</v>
      </c>
      <c r="M1824">
        <v>11</v>
      </c>
      <c r="N1824" t="b">
        <v>1</v>
      </c>
      <c r="O1824" s="13">
        <f t="shared" si="85"/>
        <v>1</v>
      </c>
      <c r="P1824" t="s">
        <v>8279</v>
      </c>
      <c r="Q1824" t="s">
        <v>8280</v>
      </c>
      <c r="R1824" t="str">
        <f t="shared" si="86"/>
        <v>December</v>
      </c>
    </row>
    <row r="1825" spans="1:18" ht="45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s="11">
        <f t="shared" si="84"/>
        <v>41176.684907407405</v>
      </c>
      <c r="L1825" t="b">
        <v>0</v>
      </c>
      <c r="M1825">
        <v>33</v>
      </c>
      <c r="N1825" t="b">
        <v>1</v>
      </c>
      <c r="O1825" s="13">
        <f t="shared" si="85"/>
        <v>1.1585714285714286</v>
      </c>
      <c r="P1825" t="s">
        <v>8279</v>
      </c>
      <c r="Q1825" t="s">
        <v>8280</v>
      </c>
      <c r="R1825" t="str">
        <f t="shared" si="86"/>
        <v>September</v>
      </c>
    </row>
    <row r="1826" spans="1:18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s="11">
        <f t="shared" si="84"/>
        <v>41626.916284722218</v>
      </c>
      <c r="L1826" t="b">
        <v>0</v>
      </c>
      <c r="M1826">
        <v>40</v>
      </c>
      <c r="N1826" t="b">
        <v>1</v>
      </c>
      <c r="O1826" s="13">
        <f t="shared" si="85"/>
        <v>1.0006666666666666</v>
      </c>
      <c r="P1826" t="s">
        <v>8279</v>
      </c>
      <c r="Q1826" t="s">
        <v>8280</v>
      </c>
      <c r="R1826" t="str">
        <f t="shared" si="86"/>
        <v>December</v>
      </c>
    </row>
    <row r="1827" spans="1:18" ht="45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s="11">
        <f t="shared" si="84"/>
        <v>41443.83452546296</v>
      </c>
      <c r="L1827" t="b">
        <v>0</v>
      </c>
      <c r="M1827">
        <v>50</v>
      </c>
      <c r="N1827" t="b">
        <v>1</v>
      </c>
      <c r="O1827" s="13">
        <f t="shared" si="85"/>
        <v>1.0505</v>
      </c>
      <c r="P1827" t="s">
        <v>8279</v>
      </c>
      <c r="Q1827" t="s">
        <v>8280</v>
      </c>
      <c r="R1827" t="str">
        <f t="shared" si="86"/>
        <v>June</v>
      </c>
    </row>
    <row r="1828" spans="1:18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s="11">
        <f t="shared" si="84"/>
        <v>41657.923807870371</v>
      </c>
      <c r="L1828" t="b">
        <v>0</v>
      </c>
      <c r="M1828">
        <v>38</v>
      </c>
      <c r="N1828" t="b">
        <v>1</v>
      </c>
      <c r="O1828" s="13">
        <f t="shared" si="85"/>
        <v>1.01</v>
      </c>
      <c r="P1828" t="s">
        <v>8279</v>
      </c>
      <c r="Q1828" t="s">
        <v>8280</v>
      </c>
      <c r="R1828" t="str">
        <f t="shared" si="86"/>
        <v>January</v>
      </c>
    </row>
    <row r="1829" spans="1:18" ht="45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s="11">
        <f t="shared" si="84"/>
        <v>40555.325937499998</v>
      </c>
      <c r="L1829" t="b">
        <v>0</v>
      </c>
      <c r="M1829">
        <v>96</v>
      </c>
      <c r="N1829" t="b">
        <v>1</v>
      </c>
      <c r="O1829" s="13">
        <f t="shared" si="85"/>
        <v>1.0066250000000001</v>
      </c>
      <c r="P1829" t="s">
        <v>8279</v>
      </c>
      <c r="Q1829" t="s">
        <v>8280</v>
      </c>
      <c r="R1829" t="str">
        <f t="shared" si="86"/>
        <v>January</v>
      </c>
    </row>
    <row r="1830" spans="1:18" ht="45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s="11">
        <f t="shared" si="84"/>
        <v>41736.899652777778</v>
      </c>
      <c r="L1830" t="b">
        <v>0</v>
      </c>
      <c r="M1830">
        <v>48</v>
      </c>
      <c r="N1830" t="b">
        <v>1</v>
      </c>
      <c r="O1830" s="13">
        <f t="shared" si="85"/>
        <v>1.0016</v>
      </c>
      <c r="P1830" t="s">
        <v>8279</v>
      </c>
      <c r="Q1830" t="s">
        <v>8280</v>
      </c>
      <c r="R1830" t="str">
        <f t="shared" si="86"/>
        <v>April</v>
      </c>
    </row>
    <row r="1831" spans="1:18" ht="45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s="11">
        <f t="shared" si="84"/>
        <v>40516.087627314817</v>
      </c>
      <c r="L1831" t="b">
        <v>0</v>
      </c>
      <c r="M1831">
        <v>33</v>
      </c>
      <c r="N1831" t="b">
        <v>1</v>
      </c>
      <c r="O1831" s="13">
        <f t="shared" si="85"/>
        <v>1.6668333333333334</v>
      </c>
      <c r="P1831" t="s">
        <v>8279</v>
      </c>
      <c r="Q1831" t="s">
        <v>8280</v>
      </c>
      <c r="R1831" t="str">
        <f t="shared" si="86"/>
        <v>December</v>
      </c>
    </row>
    <row r="1832" spans="1:18" ht="45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s="11">
        <f t="shared" si="84"/>
        <v>41664.684108796297</v>
      </c>
      <c r="L1832" t="b">
        <v>0</v>
      </c>
      <c r="M1832">
        <v>226</v>
      </c>
      <c r="N1832" t="b">
        <v>1</v>
      </c>
      <c r="O1832" s="13">
        <f t="shared" si="85"/>
        <v>1.0153333333333334</v>
      </c>
      <c r="P1832" t="s">
        <v>8279</v>
      </c>
      <c r="Q1832" t="s">
        <v>8280</v>
      </c>
      <c r="R1832" t="str">
        <f t="shared" si="86"/>
        <v>January</v>
      </c>
    </row>
    <row r="1833" spans="1:18" ht="45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s="11">
        <f t="shared" si="84"/>
        <v>41026.996099537035</v>
      </c>
      <c r="L1833" t="b">
        <v>0</v>
      </c>
      <c r="M1833">
        <v>14</v>
      </c>
      <c r="N1833" t="b">
        <v>1</v>
      </c>
      <c r="O1833" s="13">
        <f t="shared" si="85"/>
        <v>1.03</v>
      </c>
      <c r="P1833" t="s">
        <v>8279</v>
      </c>
      <c r="Q1833" t="s">
        <v>8280</v>
      </c>
      <c r="R1833" t="str">
        <f t="shared" si="86"/>
        <v>April</v>
      </c>
    </row>
    <row r="1834" spans="1:18" ht="45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s="11">
        <f t="shared" si="84"/>
        <v>40576.539664351854</v>
      </c>
      <c r="L1834" t="b">
        <v>0</v>
      </c>
      <c r="M1834">
        <v>20</v>
      </c>
      <c r="N1834" t="b">
        <v>1</v>
      </c>
      <c r="O1834" s="13">
        <f t="shared" si="85"/>
        <v>1.4285714285714286</v>
      </c>
      <c r="P1834" t="s">
        <v>8279</v>
      </c>
      <c r="Q1834" t="s">
        <v>8280</v>
      </c>
      <c r="R1834" t="str">
        <f t="shared" si="86"/>
        <v>February</v>
      </c>
    </row>
    <row r="1835" spans="1:18" ht="45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s="11">
        <f t="shared" si="84"/>
        <v>41303.044016203705</v>
      </c>
      <c r="L1835" t="b">
        <v>0</v>
      </c>
      <c r="M1835">
        <v>25</v>
      </c>
      <c r="N1835" t="b">
        <v>1</v>
      </c>
      <c r="O1835" s="13">
        <f t="shared" si="85"/>
        <v>2.625</v>
      </c>
      <c r="P1835" t="s">
        <v>8279</v>
      </c>
      <c r="Q1835" t="s">
        <v>8280</v>
      </c>
      <c r="R1835" t="str">
        <f t="shared" si="86"/>
        <v>January</v>
      </c>
    </row>
    <row r="1836" spans="1:18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s="11">
        <f t="shared" si="84"/>
        <v>41988.964062500003</v>
      </c>
      <c r="L1836" t="b">
        <v>0</v>
      </c>
      <c r="M1836">
        <v>90</v>
      </c>
      <c r="N1836" t="b">
        <v>1</v>
      </c>
      <c r="O1836" s="13">
        <f t="shared" si="85"/>
        <v>1.1805000000000001</v>
      </c>
      <c r="P1836" t="s">
        <v>8279</v>
      </c>
      <c r="Q1836" t="s">
        <v>8280</v>
      </c>
      <c r="R1836" t="str">
        <f t="shared" si="86"/>
        <v>December</v>
      </c>
    </row>
    <row r="1837" spans="1:18" ht="60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s="11">
        <f t="shared" si="84"/>
        <v>42430.702210648145</v>
      </c>
      <c r="L1837" t="b">
        <v>0</v>
      </c>
      <c r="M1837">
        <v>11</v>
      </c>
      <c r="N1837" t="b">
        <v>1</v>
      </c>
      <c r="O1837" s="13">
        <f t="shared" si="85"/>
        <v>1.04</v>
      </c>
      <c r="P1837" t="s">
        <v>8279</v>
      </c>
      <c r="Q1837" t="s">
        <v>8280</v>
      </c>
      <c r="R1837" t="str">
        <f t="shared" si="86"/>
        <v>March</v>
      </c>
    </row>
    <row r="1838" spans="1:18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s="11">
        <f t="shared" si="84"/>
        <v>41305.809363425928</v>
      </c>
      <c r="L1838" t="b">
        <v>0</v>
      </c>
      <c r="M1838">
        <v>55</v>
      </c>
      <c r="N1838" t="b">
        <v>1</v>
      </c>
      <c r="O1838" s="13">
        <f t="shared" si="85"/>
        <v>2.0034000000000001</v>
      </c>
      <c r="P1838" t="s">
        <v>8279</v>
      </c>
      <c r="Q1838" t="s">
        <v>8280</v>
      </c>
      <c r="R1838" t="str">
        <f t="shared" si="86"/>
        <v>January</v>
      </c>
    </row>
    <row r="1839" spans="1:18" ht="45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s="11">
        <f t="shared" si="84"/>
        <v>40926.047858796301</v>
      </c>
      <c r="L1839" t="b">
        <v>0</v>
      </c>
      <c r="M1839">
        <v>30</v>
      </c>
      <c r="N1839" t="b">
        <v>1</v>
      </c>
      <c r="O1839" s="13">
        <f t="shared" si="85"/>
        <v>3.0683333333333334</v>
      </c>
      <c r="P1839" t="s">
        <v>8279</v>
      </c>
      <c r="Q1839" t="s">
        <v>8280</v>
      </c>
      <c r="R1839" t="str">
        <f t="shared" si="86"/>
        <v>January</v>
      </c>
    </row>
    <row r="1840" spans="1:18" ht="45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s="11">
        <f t="shared" si="84"/>
        <v>40788.786539351851</v>
      </c>
      <c r="L1840" t="b">
        <v>0</v>
      </c>
      <c r="M1840">
        <v>28</v>
      </c>
      <c r="N1840" t="b">
        <v>1</v>
      </c>
      <c r="O1840" s="13">
        <f t="shared" si="85"/>
        <v>1.00149</v>
      </c>
      <c r="P1840" t="s">
        <v>8279</v>
      </c>
      <c r="Q1840" t="s">
        <v>8280</v>
      </c>
      <c r="R1840" t="str">
        <f t="shared" si="86"/>
        <v>September</v>
      </c>
    </row>
    <row r="1841" spans="1:18" ht="45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s="11">
        <f t="shared" si="84"/>
        <v>42614.722013888888</v>
      </c>
      <c r="L1841" t="b">
        <v>0</v>
      </c>
      <c r="M1841">
        <v>45</v>
      </c>
      <c r="N1841" t="b">
        <v>1</v>
      </c>
      <c r="O1841" s="13">
        <f t="shared" si="85"/>
        <v>2.0529999999999999</v>
      </c>
      <c r="P1841" t="s">
        <v>8279</v>
      </c>
      <c r="Q1841" t="s">
        <v>8280</v>
      </c>
      <c r="R1841" t="str">
        <f t="shared" si="86"/>
        <v>September</v>
      </c>
    </row>
    <row r="1842" spans="1:18" ht="45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s="11">
        <f t="shared" si="84"/>
        <v>41382.096180555556</v>
      </c>
      <c r="L1842" t="b">
        <v>0</v>
      </c>
      <c r="M1842">
        <v>13</v>
      </c>
      <c r="N1842" t="b">
        <v>1</v>
      </c>
      <c r="O1842" s="13">
        <f t="shared" si="85"/>
        <v>1.0888888888888888</v>
      </c>
      <c r="P1842" t="s">
        <v>8279</v>
      </c>
      <c r="Q1842" t="s">
        <v>8280</v>
      </c>
      <c r="R1842" t="str">
        <f t="shared" si="86"/>
        <v>April</v>
      </c>
    </row>
    <row r="1843" spans="1:18" ht="30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s="11">
        <f t="shared" si="84"/>
        <v>41745.84542824074</v>
      </c>
      <c r="L1843" t="b">
        <v>0</v>
      </c>
      <c r="M1843">
        <v>40</v>
      </c>
      <c r="N1843" t="b">
        <v>1</v>
      </c>
      <c r="O1843" s="13">
        <f t="shared" si="85"/>
        <v>1.0175000000000001</v>
      </c>
      <c r="P1843" t="s">
        <v>8279</v>
      </c>
      <c r="Q1843" t="s">
        <v>8280</v>
      </c>
      <c r="R1843" t="str">
        <f t="shared" si="86"/>
        <v>April</v>
      </c>
    </row>
    <row r="1844" spans="1:18" ht="45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s="11">
        <f t="shared" si="84"/>
        <v>42031.631724537037</v>
      </c>
      <c r="L1844" t="b">
        <v>0</v>
      </c>
      <c r="M1844">
        <v>21</v>
      </c>
      <c r="N1844" t="b">
        <v>1</v>
      </c>
      <c r="O1844" s="13">
        <f t="shared" si="85"/>
        <v>1.2524999999999999</v>
      </c>
      <c r="P1844" t="s">
        <v>8279</v>
      </c>
      <c r="Q1844" t="s">
        <v>8280</v>
      </c>
      <c r="R1844" t="str">
        <f t="shared" si="86"/>
        <v>January</v>
      </c>
    </row>
    <row r="1845" spans="1:18" ht="45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s="11">
        <f t="shared" si="84"/>
        <v>40564.994837962964</v>
      </c>
      <c r="L1845" t="b">
        <v>0</v>
      </c>
      <c r="M1845">
        <v>134</v>
      </c>
      <c r="N1845" t="b">
        <v>1</v>
      </c>
      <c r="O1845" s="13">
        <f t="shared" si="85"/>
        <v>1.2400610000000001</v>
      </c>
      <c r="P1845" t="s">
        <v>8279</v>
      </c>
      <c r="Q1845" t="s">
        <v>8280</v>
      </c>
      <c r="R1845" t="str">
        <f t="shared" si="86"/>
        <v>January</v>
      </c>
    </row>
    <row r="1846" spans="1:18" ht="45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s="11">
        <f t="shared" si="84"/>
        <v>40666.973541666666</v>
      </c>
      <c r="L1846" t="b">
        <v>0</v>
      </c>
      <c r="M1846">
        <v>20</v>
      </c>
      <c r="N1846" t="b">
        <v>1</v>
      </c>
      <c r="O1846" s="13">
        <f t="shared" si="85"/>
        <v>1.014</v>
      </c>
      <c r="P1846" t="s">
        <v>8279</v>
      </c>
      <c r="Q1846" t="s">
        <v>8280</v>
      </c>
      <c r="R1846" t="str">
        <f t="shared" si="86"/>
        <v>May</v>
      </c>
    </row>
    <row r="1847" spans="1:18" ht="90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s="11">
        <f t="shared" si="84"/>
        <v>42523.333310185189</v>
      </c>
      <c r="L1847" t="b">
        <v>0</v>
      </c>
      <c r="M1847">
        <v>19</v>
      </c>
      <c r="N1847" t="b">
        <v>1</v>
      </c>
      <c r="O1847" s="13">
        <f t="shared" si="85"/>
        <v>1</v>
      </c>
      <c r="P1847" t="s">
        <v>8279</v>
      </c>
      <c r="Q1847" t="s">
        <v>8280</v>
      </c>
      <c r="R1847" t="str">
        <f t="shared" si="86"/>
        <v>June</v>
      </c>
    </row>
    <row r="1848" spans="1:18" ht="45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s="11">
        <f t="shared" si="84"/>
        <v>41228.650196759263</v>
      </c>
      <c r="L1848" t="b">
        <v>0</v>
      </c>
      <c r="M1848">
        <v>209</v>
      </c>
      <c r="N1848" t="b">
        <v>1</v>
      </c>
      <c r="O1848" s="13">
        <f t="shared" si="85"/>
        <v>1.3792666666666666</v>
      </c>
      <c r="P1848" t="s">
        <v>8279</v>
      </c>
      <c r="Q1848" t="s">
        <v>8280</v>
      </c>
      <c r="R1848" t="str">
        <f t="shared" si="86"/>
        <v>November</v>
      </c>
    </row>
    <row r="1849" spans="1:18" ht="45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s="11">
        <f t="shared" si="84"/>
        <v>42094.236481481479</v>
      </c>
      <c r="L1849" t="b">
        <v>0</v>
      </c>
      <c r="M1849">
        <v>38</v>
      </c>
      <c r="N1849" t="b">
        <v>1</v>
      </c>
      <c r="O1849" s="13">
        <f t="shared" si="85"/>
        <v>1.2088000000000001</v>
      </c>
      <c r="P1849" t="s">
        <v>8279</v>
      </c>
      <c r="Q1849" t="s">
        <v>8280</v>
      </c>
      <c r="R1849" t="str">
        <f t="shared" si="86"/>
        <v>March</v>
      </c>
    </row>
    <row r="1850" spans="1:18" ht="45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s="11">
        <f t="shared" si="84"/>
        <v>40691.788055555553</v>
      </c>
      <c r="L1850" t="b">
        <v>0</v>
      </c>
      <c r="M1850">
        <v>24</v>
      </c>
      <c r="N1850" t="b">
        <v>1</v>
      </c>
      <c r="O1850" s="13">
        <f t="shared" si="85"/>
        <v>1.0736666666666668</v>
      </c>
      <c r="P1850" t="s">
        <v>8279</v>
      </c>
      <c r="Q1850" t="s">
        <v>8280</v>
      </c>
      <c r="R1850" t="str">
        <f t="shared" si="86"/>
        <v>May</v>
      </c>
    </row>
    <row r="1851" spans="1:18" ht="30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s="11">
        <f t="shared" si="84"/>
        <v>41169.845590277779</v>
      </c>
      <c r="L1851" t="b">
        <v>0</v>
      </c>
      <c r="M1851">
        <v>8</v>
      </c>
      <c r="N1851" t="b">
        <v>1</v>
      </c>
      <c r="O1851" s="13">
        <f t="shared" si="85"/>
        <v>1.0033333333333334</v>
      </c>
      <c r="P1851" t="s">
        <v>8279</v>
      </c>
      <c r="Q1851" t="s">
        <v>8280</v>
      </c>
      <c r="R1851" t="str">
        <f t="shared" si="86"/>
        <v>September</v>
      </c>
    </row>
    <row r="1852" spans="1:18" ht="45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s="11">
        <f t="shared" si="84"/>
        <v>41800.959490740745</v>
      </c>
      <c r="L1852" t="b">
        <v>0</v>
      </c>
      <c r="M1852">
        <v>179</v>
      </c>
      <c r="N1852" t="b">
        <v>1</v>
      </c>
      <c r="O1852" s="13">
        <f t="shared" si="85"/>
        <v>1.0152222222222222</v>
      </c>
      <c r="P1852" t="s">
        <v>8279</v>
      </c>
      <c r="Q1852" t="s">
        <v>8280</v>
      </c>
      <c r="R1852" t="str">
        <f t="shared" si="86"/>
        <v>June</v>
      </c>
    </row>
    <row r="1853" spans="1:18" ht="45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s="11">
        <f t="shared" si="84"/>
        <v>41827.906689814816</v>
      </c>
      <c r="L1853" t="b">
        <v>0</v>
      </c>
      <c r="M1853">
        <v>26</v>
      </c>
      <c r="N1853" t="b">
        <v>1</v>
      </c>
      <c r="O1853" s="13">
        <f t="shared" si="85"/>
        <v>1.0007692307692309</v>
      </c>
      <c r="P1853" t="s">
        <v>8279</v>
      </c>
      <c r="Q1853" t="s">
        <v>8280</v>
      </c>
      <c r="R1853" t="str">
        <f t="shared" si="86"/>
        <v>July</v>
      </c>
    </row>
    <row r="1854" spans="1:18" ht="45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s="11">
        <f t="shared" si="84"/>
        <v>42081.77143518519</v>
      </c>
      <c r="L1854" t="b">
        <v>0</v>
      </c>
      <c r="M1854">
        <v>131</v>
      </c>
      <c r="N1854" t="b">
        <v>1</v>
      </c>
      <c r="O1854" s="13">
        <f t="shared" si="85"/>
        <v>1.1696666666666666</v>
      </c>
      <c r="P1854" t="s">
        <v>8279</v>
      </c>
      <c r="Q1854" t="s">
        <v>8280</v>
      </c>
      <c r="R1854" t="str">
        <f t="shared" si="86"/>
        <v>March</v>
      </c>
    </row>
    <row r="1855" spans="1:18" ht="45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s="11">
        <f t="shared" si="84"/>
        <v>41177.060381944444</v>
      </c>
      <c r="L1855" t="b">
        <v>0</v>
      </c>
      <c r="M1855">
        <v>14</v>
      </c>
      <c r="N1855" t="b">
        <v>1</v>
      </c>
      <c r="O1855" s="13">
        <f t="shared" si="85"/>
        <v>1.01875</v>
      </c>
      <c r="P1855" t="s">
        <v>8279</v>
      </c>
      <c r="Q1855" t="s">
        <v>8280</v>
      </c>
      <c r="R1855" t="str">
        <f t="shared" si="86"/>
        <v>September</v>
      </c>
    </row>
    <row r="1856" spans="1:18" ht="45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s="11">
        <f t="shared" si="84"/>
        <v>41388.021261574075</v>
      </c>
      <c r="L1856" t="b">
        <v>0</v>
      </c>
      <c r="M1856">
        <v>174</v>
      </c>
      <c r="N1856" t="b">
        <v>1</v>
      </c>
      <c r="O1856" s="13">
        <f t="shared" si="85"/>
        <v>1.0212366666666666</v>
      </c>
      <c r="P1856" t="s">
        <v>8279</v>
      </c>
      <c r="Q1856" t="s">
        <v>8280</v>
      </c>
      <c r="R1856" t="str">
        <f t="shared" si="86"/>
        <v>April</v>
      </c>
    </row>
    <row r="1857" spans="1:18" ht="45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s="11">
        <f t="shared" si="84"/>
        <v>41600.538657407407</v>
      </c>
      <c r="L1857" t="b">
        <v>0</v>
      </c>
      <c r="M1857">
        <v>191</v>
      </c>
      <c r="N1857" t="b">
        <v>1</v>
      </c>
      <c r="O1857" s="13">
        <f t="shared" si="85"/>
        <v>1.5405897142857143</v>
      </c>
      <c r="P1857" t="s">
        <v>8279</v>
      </c>
      <c r="Q1857" t="s">
        <v>8280</v>
      </c>
      <c r="R1857" t="str">
        <f t="shared" si="86"/>
        <v>November</v>
      </c>
    </row>
    <row r="1858" spans="1:18" ht="45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s="11">
        <f t="shared" si="84"/>
        <v>41817.854999999996</v>
      </c>
      <c r="L1858" t="b">
        <v>0</v>
      </c>
      <c r="M1858">
        <v>38</v>
      </c>
      <c r="N1858" t="b">
        <v>1</v>
      </c>
      <c r="O1858" s="13">
        <f t="shared" si="85"/>
        <v>1.0125</v>
      </c>
      <c r="P1858" t="s">
        <v>8279</v>
      </c>
      <c r="Q1858" t="s">
        <v>8280</v>
      </c>
      <c r="R1858" t="str">
        <f t="shared" si="86"/>
        <v>June</v>
      </c>
    </row>
    <row r="1859" spans="1:18" ht="45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s="11">
        <f t="shared" ref="K1859:K1922" si="87">(J1859/86400)+DATE(1970,1,1)</f>
        <v>41864.76866898148</v>
      </c>
      <c r="L1859" t="b">
        <v>0</v>
      </c>
      <c r="M1859">
        <v>22</v>
      </c>
      <c r="N1859" t="b">
        <v>1</v>
      </c>
      <c r="O1859" s="13">
        <f t="shared" ref="O1859:O1922" si="88">E1859/D1859</f>
        <v>1</v>
      </c>
      <c r="P1859" t="s">
        <v>8279</v>
      </c>
      <c r="Q1859" t="s">
        <v>8280</v>
      </c>
      <c r="R1859" t="str">
        <f t="shared" ref="R1859:R1922" si="89">TEXT(K1859,"mmmm")</f>
        <v>August</v>
      </c>
    </row>
    <row r="1860" spans="1:18" ht="45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s="11">
        <f t="shared" si="87"/>
        <v>40833.200474537036</v>
      </c>
      <c r="L1860" t="b">
        <v>0</v>
      </c>
      <c r="M1860">
        <v>149</v>
      </c>
      <c r="N1860" t="b">
        <v>1</v>
      </c>
      <c r="O1860" s="13">
        <f t="shared" si="88"/>
        <v>1.0874800874800874</v>
      </c>
      <c r="P1860" t="s">
        <v>8279</v>
      </c>
      <c r="Q1860" t="s">
        <v>8280</v>
      </c>
      <c r="R1860" t="str">
        <f t="shared" si="89"/>
        <v>October</v>
      </c>
    </row>
    <row r="1861" spans="1:18" ht="30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s="11">
        <f t="shared" si="87"/>
        <v>40778.770011574074</v>
      </c>
      <c r="L1861" t="b">
        <v>0</v>
      </c>
      <c r="M1861">
        <v>56</v>
      </c>
      <c r="N1861" t="b">
        <v>1</v>
      </c>
      <c r="O1861" s="13">
        <f t="shared" si="88"/>
        <v>1.3183333333333334</v>
      </c>
      <c r="P1861" t="s">
        <v>8279</v>
      </c>
      <c r="Q1861" t="s">
        <v>8280</v>
      </c>
      <c r="R1861" t="str">
        <f t="shared" si="89"/>
        <v>August</v>
      </c>
    </row>
    <row r="1862" spans="1:18" ht="45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s="11">
        <f t="shared" si="87"/>
        <v>41655.70930555556</v>
      </c>
      <c r="L1862" t="b">
        <v>0</v>
      </c>
      <c r="M1862">
        <v>19</v>
      </c>
      <c r="N1862" t="b">
        <v>1</v>
      </c>
      <c r="O1862" s="13">
        <f t="shared" si="88"/>
        <v>1.3346666666666667</v>
      </c>
      <c r="P1862" t="s">
        <v>8279</v>
      </c>
      <c r="Q1862" t="s">
        <v>8280</v>
      </c>
      <c r="R1862" t="str">
        <f t="shared" si="89"/>
        <v>January</v>
      </c>
    </row>
    <row r="1863" spans="1:18" ht="45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s="11">
        <f t="shared" si="87"/>
        <v>42000.300243055557</v>
      </c>
      <c r="L1863" t="b">
        <v>0</v>
      </c>
      <c r="M1863">
        <v>0</v>
      </c>
      <c r="N1863" t="b">
        <v>0</v>
      </c>
      <c r="O1863" s="13">
        <f t="shared" si="88"/>
        <v>0</v>
      </c>
      <c r="P1863" t="s">
        <v>8287</v>
      </c>
      <c r="Q1863" t="s">
        <v>8289</v>
      </c>
      <c r="R1863" t="str">
        <f t="shared" si="89"/>
        <v>December</v>
      </c>
    </row>
    <row r="1864" spans="1:18" ht="45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s="11">
        <f t="shared" si="87"/>
        <v>42755.492754629631</v>
      </c>
      <c r="L1864" t="b">
        <v>0</v>
      </c>
      <c r="M1864">
        <v>16</v>
      </c>
      <c r="N1864" t="b">
        <v>0</v>
      </c>
      <c r="O1864" s="13">
        <f t="shared" si="88"/>
        <v>8.0833333333333326E-2</v>
      </c>
      <c r="P1864" t="s">
        <v>8287</v>
      </c>
      <c r="Q1864" t="s">
        <v>8289</v>
      </c>
      <c r="R1864" t="str">
        <f t="shared" si="89"/>
        <v>January</v>
      </c>
    </row>
    <row r="1865" spans="1:18" ht="45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s="11">
        <f t="shared" si="87"/>
        <v>41772.797280092593</v>
      </c>
      <c r="L1865" t="b">
        <v>0</v>
      </c>
      <c r="M1865">
        <v>2</v>
      </c>
      <c r="N1865" t="b">
        <v>0</v>
      </c>
      <c r="O1865" s="13">
        <f t="shared" si="88"/>
        <v>4.0000000000000001E-3</v>
      </c>
      <c r="P1865" t="s">
        <v>8287</v>
      </c>
      <c r="Q1865" t="s">
        <v>8289</v>
      </c>
      <c r="R1865" t="str">
        <f t="shared" si="89"/>
        <v>May</v>
      </c>
    </row>
    <row r="1866" spans="1:18" ht="45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s="11">
        <f t="shared" si="87"/>
        <v>41733.716435185182</v>
      </c>
      <c r="L1866" t="b">
        <v>0</v>
      </c>
      <c r="M1866">
        <v>48</v>
      </c>
      <c r="N1866" t="b">
        <v>0</v>
      </c>
      <c r="O1866" s="13">
        <f t="shared" si="88"/>
        <v>0.42892307692307691</v>
      </c>
      <c r="P1866" t="s">
        <v>8287</v>
      </c>
      <c r="Q1866" t="s">
        <v>8289</v>
      </c>
      <c r="R1866" t="str">
        <f t="shared" si="89"/>
        <v>April</v>
      </c>
    </row>
    <row r="1867" spans="1:18" ht="45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s="11">
        <f t="shared" si="87"/>
        <v>42645.367442129631</v>
      </c>
      <c r="L1867" t="b">
        <v>0</v>
      </c>
      <c r="M1867">
        <v>2</v>
      </c>
      <c r="N1867" t="b">
        <v>0</v>
      </c>
      <c r="O1867" s="13">
        <f t="shared" si="88"/>
        <v>3.6363636363636364E-5</v>
      </c>
      <c r="P1867" t="s">
        <v>8287</v>
      </c>
      <c r="Q1867" t="s">
        <v>8289</v>
      </c>
      <c r="R1867" t="str">
        <f t="shared" si="89"/>
        <v>October</v>
      </c>
    </row>
    <row r="1868" spans="1:18" ht="45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s="11">
        <f t="shared" si="87"/>
        <v>42742.246493055558</v>
      </c>
      <c r="L1868" t="b">
        <v>0</v>
      </c>
      <c r="M1868">
        <v>2</v>
      </c>
      <c r="N1868" t="b">
        <v>0</v>
      </c>
      <c r="O1868" s="13">
        <f t="shared" si="88"/>
        <v>5.0000000000000001E-3</v>
      </c>
      <c r="P1868" t="s">
        <v>8287</v>
      </c>
      <c r="Q1868" t="s">
        <v>8289</v>
      </c>
      <c r="R1868" t="str">
        <f t="shared" si="89"/>
        <v>January</v>
      </c>
    </row>
    <row r="1869" spans="1:18" ht="45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s="11">
        <f t="shared" si="87"/>
        <v>42649.924907407403</v>
      </c>
      <c r="L1869" t="b">
        <v>0</v>
      </c>
      <c r="M1869">
        <v>1</v>
      </c>
      <c r="N1869" t="b">
        <v>0</v>
      </c>
      <c r="O1869" s="13">
        <f t="shared" si="88"/>
        <v>5.0000000000000001E-4</v>
      </c>
      <c r="P1869" t="s">
        <v>8287</v>
      </c>
      <c r="Q1869" t="s">
        <v>8289</v>
      </c>
      <c r="R1869" t="str">
        <f t="shared" si="89"/>
        <v>October</v>
      </c>
    </row>
    <row r="1870" spans="1:18" ht="45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s="11">
        <f t="shared" si="87"/>
        <v>42328.779224537036</v>
      </c>
      <c r="L1870" t="b">
        <v>0</v>
      </c>
      <c r="M1870">
        <v>17</v>
      </c>
      <c r="N1870" t="b">
        <v>0</v>
      </c>
      <c r="O1870" s="13">
        <f t="shared" si="88"/>
        <v>4.8680000000000001E-2</v>
      </c>
      <c r="P1870" t="s">
        <v>8287</v>
      </c>
      <c r="Q1870" t="s">
        <v>8289</v>
      </c>
      <c r="R1870" t="str">
        <f t="shared" si="89"/>
        <v>November</v>
      </c>
    </row>
    <row r="1871" spans="1:18" ht="45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s="11">
        <f t="shared" si="87"/>
        <v>42709.002881944441</v>
      </c>
      <c r="L1871" t="b">
        <v>0</v>
      </c>
      <c r="M1871">
        <v>0</v>
      </c>
      <c r="N1871" t="b">
        <v>0</v>
      </c>
      <c r="O1871" s="13">
        <f t="shared" si="88"/>
        <v>0</v>
      </c>
      <c r="P1871" t="s">
        <v>8287</v>
      </c>
      <c r="Q1871" t="s">
        <v>8289</v>
      </c>
      <c r="R1871" t="str">
        <f t="shared" si="89"/>
        <v>December</v>
      </c>
    </row>
    <row r="1872" spans="1:18" ht="45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s="11">
        <f t="shared" si="87"/>
        <v>42371.355729166666</v>
      </c>
      <c r="L1872" t="b">
        <v>0</v>
      </c>
      <c r="M1872">
        <v>11</v>
      </c>
      <c r="N1872" t="b">
        <v>0</v>
      </c>
      <c r="O1872" s="13">
        <f t="shared" si="88"/>
        <v>0.10314285714285715</v>
      </c>
      <c r="P1872" t="s">
        <v>8287</v>
      </c>
      <c r="Q1872" t="s">
        <v>8289</v>
      </c>
      <c r="R1872" t="str">
        <f t="shared" si="89"/>
        <v>January</v>
      </c>
    </row>
    <row r="1873" spans="1:18" ht="45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s="11">
        <f t="shared" si="87"/>
        <v>41923.783576388887</v>
      </c>
      <c r="L1873" t="b">
        <v>0</v>
      </c>
      <c r="M1873">
        <v>95</v>
      </c>
      <c r="N1873" t="b">
        <v>0</v>
      </c>
      <c r="O1873" s="13">
        <f t="shared" si="88"/>
        <v>0.7178461538461538</v>
      </c>
      <c r="P1873" t="s">
        <v>8287</v>
      </c>
      <c r="Q1873" t="s">
        <v>8289</v>
      </c>
      <c r="R1873" t="str">
        <f t="shared" si="89"/>
        <v>October</v>
      </c>
    </row>
    <row r="1874" spans="1:18" ht="45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s="11">
        <f t="shared" si="87"/>
        <v>42155.129652777774</v>
      </c>
      <c r="L1874" t="b">
        <v>0</v>
      </c>
      <c r="M1874">
        <v>13</v>
      </c>
      <c r="N1874" t="b">
        <v>0</v>
      </c>
      <c r="O1874" s="13">
        <f t="shared" si="88"/>
        <v>1.06E-2</v>
      </c>
      <c r="P1874" t="s">
        <v>8287</v>
      </c>
      <c r="Q1874" t="s">
        <v>8289</v>
      </c>
      <c r="R1874" t="str">
        <f t="shared" si="89"/>
        <v>May</v>
      </c>
    </row>
    <row r="1875" spans="1:18" ht="45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s="11">
        <f t="shared" si="87"/>
        <v>42164.615856481483</v>
      </c>
      <c r="L1875" t="b">
        <v>0</v>
      </c>
      <c r="M1875">
        <v>2</v>
      </c>
      <c r="N1875" t="b">
        <v>0</v>
      </c>
      <c r="O1875" s="13">
        <f t="shared" si="88"/>
        <v>4.4999999999999997E-3</v>
      </c>
      <c r="P1875" t="s">
        <v>8287</v>
      </c>
      <c r="Q1875" t="s">
        <v>8289</v>
      </c>
      <c r="R1875" t="str">
        <f t="shared" si="89"/>
        <v>June</v>
      </c>
    </row>
    <row r="1876" spans="1:18" ht="45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s="11">
        <f t="shared" si="87"/>
        <v>42529.969131944439</v>
      </c>
      <c r="L1876" t="b">
        <v>0</v>
      </c>
      <c r="M1876">
        <v>2</v>
      </c>
      <c r="N1876" t="b">
        <v>0</v>
      </c>
      <c r="O1876" s="13">
        <f t="shared" si="88"/>
        <v>1.6249999999999999E-4</v>
      </c>
      <c r="P1876" t="s">
        <v>8287</v>
      </c>
      <c r="Q1876" t="s">
        <v>8289</v>
      </c>
      <c r="R1876" t="str">
        <f t="shared" si="89"/>
        <v>June</v>
      </c>
    </row>
    <row r="1877" spans="1:18" ht="30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s="11">
        <f t="shared" si="87"/>
        <v>42528.899398148147</v>
      </c>
      <c r="L1877" t="b">
        <v>0</v>
      </c>
      <c r="M1877">
        <v>3</v>
      </c>
      <c r="N1877" t="b">
        <v>0</v>
      </c>
      <c r="O1877" s="13">
        <f t="shared" si="88"/>
        <v>5.1000000000000004E-3</v>
      </c>
      <c r="P1877" t="s">
        <v>8287</v>
      </c>
      <c r="Q1877" t="s">
        <v>8289</v>
      </c>
      <c r="R1877" t="str">
        <f t="shared" si="89"/>
        <v>June</v>
      </c>
    </row>
    <row r="1878" spans="1:18" ht="45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s="11">
        <f t="shared" si="87"/>
        <v>41776.284780092596</v>
      </c>
      <c r="L1878" t="b">
        <v>0</v>
      </c>
      <c r="M1878">
        <v>0</v>
      </c>
      <c r="N1878" t="b">
        <v>0</v>
      </c>
      <c r="O1878" s="13">
        <f t="shared" si="88"/>
        <v>0</v>
      </c>
      <c r="P1878" t="s">
        <v>8287</v>
      </c>
      <c r="Q1878" t="s">
        <v>8289</v>
      </c>
      <c r="R1878" t="str">
        <f t="shared" si="89"/>
        <v>May</v>
      </c>
    </row>
    <row r="1879" spans="1:18" ht="30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s="11">
        <f t="shared" si="87"/>
        <v>42035.029224537036</v>
      </c>
      <c r="L1879" t="b">
        <v>0</v>
      </c>
      <c r="M1879">
        <v>0</v>
      </c>
      <c r="N1879" t="b">
        <v>0</v>
      </c>
      <c r="O1879" s="13">
        <f t="shared" si="88"/>
        <v>0</v>
      </c>
      <c r="P1879" t="s">
        <v>8287</v>
      </c>
      <c r="Q1879" t="s">
        <v>8289</v>
      </c>
      <c r="R1879" t="str">
        <f t="shared" si="89"/>
        <v>January</v>
      </c>
    </row>
    <row r="1880" spans="1:18" ht="45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s="11">
        <f t="shared" si="87"/>
        <v>41773.008738425924</v>
      </c>
      <c r="L1880" t="b">
        <v>0</v>
      </c>
      <c r="M1880">
        <v>0</v>
      </c>
      <c r="N1880" t="b">
        <v>0</v>
      </c>
      <c r="O1880" s="13">
        <f t="shared" si="88"/>
        <v>0</v>
      </c>
      <c r="P1880" t="s">
        <v>8287</v>
      </c>
      <c r="Q1880" t="s">
        <v>8289</v>
      </c>
      <c r="R1880" t="str">
        <f t="shared" si="89"/>
        <v>May</v>
      </c>
    </row>
    <row r="1881" spans="1:18" ht="45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s="11">
        <f t="shared" si="87"/>
        <v>42413.649641203709</v>
      </c>
      <c r="L1881" t="b">
        <v>0</v>
      </c>
      <c r="M1881">
        <v>2</v>
      </c>
      <c r="N1881" t="b">
        <v>0</v>
      </c>
      <c r="O1881" s="13">
        <f t="shared" si="88"/>
        <v>1.1999999999999999E-3</v>
      </c>
      <c r="P1881" t="s">
        <v>8287</v>
      </c>
      <c r="Q1881" t="s">
        <v>8289</v>
      </c>
      <c r="R1881" t="str">
        <f t="shared" si="89"/>
        <v>February</v>
      </c>
    </row>
    <row r="1882" spans="1:18" ht="30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s="11">
        <f t="shared" si="87"/>
        <v>42430.566898148143</v>
      </c>
      <c r="L1882" t="b">
        <v>0</v>
      </c>
      <c r="M1882">
        <v>24</v>
      </c>
      <c r="N1882" t="b">
        <v>0</v>
      </c>
      <c r="O1882" s="13">
        <f t="shared" si="88"/>
        <v>0.20080000000000001</v>
      </c>
      <c r="P1882" t="s">
        <v>8287</v>
      </c>
      <c r="Q1882" t="s">
        <v>8289</v>
      </c>
      <c r="R1882" t="str">
        <f t="shared" si="89"/>
        <v>March</v>
      </c>
    </row>
    <row r="1883" spans="1:18" ht="45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s="11">
        <f t="shared" si="87"/>
        <v>42043.152650462958</v>
      </c>
      <c r="L1883" t="b">
        <v>0</v>
      </c>
      <c r="M1883">
        <v>70</v>
      </c>
      <c r="N1883" t="b">
        <v>1</v>
      </c>
      <c r="O1883" s="13">
        <f t="shared" si="88"/>
        <v>1.726845</v>
      </c>
      <c r="P1883" t="s">
        <v>8279</v>
      </c>
      <c r="Q1883" t="s">
        <v>8283</v>
      </c>
      <c r="R1883" t="str">
        <f t="shared" si="89"/>
        <v>February</v>
      </c>
    </row>
    <row r="1884" spans="1:18" ht="45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s="11">
        <f t="shared" si="87"/>
        <v>41067.949212962965</v>
      </c>
      <c r="L1884" t="b">
        <v>0</v>
      </c>
      <c r="M1884">
        <v>81</v>
      </c>
      <c r="N1884" t="b">
        <v>1</v>
      </c>
      <c r="O1884" s="13">
        <f t="shared" si="88"/>
        <v>1.008955223880597</v>
      </c>
      <c r="P1884" t="s">
        <v>8279</v>
      </c>
      <c r="Q1884" t="s">
        <v>8283</v>
      </c>
      <c r="R1884" t="str">
        <f t="shared" si="89"/>
        <v>June</v>
      </c>
    </row>
    <row r="1885" spans="1:18" ht="45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s="11">
        <f t="shared" si="87"/>
        <v>40977.948009259257</v>
      </c>
      <c r="L1885" t="b">
        <v>0</v>
      </c>
      <c r="M1885">
        <v>32</v>
      </c>
      <c r="N1885" t="b">
        <v>1</v>
      </c>
      <c r="O1885" s="13">
        <f t="shared" si="88"/>
        <v>1.0480480480480481</v>
      </c>
      <c r="P1885" t="s">
        <v>8279</v>
      </c>
      <c r="Q1885" t="s">
        <v>8283</v>
      </c>
      <c r="R1885" t="str">
        <f t="shared" si="89"/>
        <v>March</v>
      </c>
    </row>
    <row r="1886" spans="1:18" ht="45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s="11">
        <f t="shared" si="87"/>
        <v>41205.198321759257</v>
      </c>
      <c r="L1886" t="b">
        <v>0</v>
      </c>
      <c r="M1886">
        <v>26</v>
      </c>
      <c r="N1886" t="b">
        <v>1</v>
      </c>
      <c r="O1886" s="13">
        <f t="shared" si="88"/>
        <v>1.351</v>
      </c>
      <c r="P1886" t="s">
        <v>8279</v>
      </c>
      <c r="Q1886" t="s">
        <v>8283</v>
      </c>
      <c r="R1886" t="str">
        <f t="shared" si="89"/>
        <v>October</v>
      </c>
    </row>
    <row r="1887" spans="1:18" ht="45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s="11">
        <f t="shared" si="87"/>
        <v>41099.093865740739</v>
      </c>
      <c r="L1887" t="b">
        <v>0</v>
      </c>
      <c r="M1887">
        <v>105</v>
      </c>
      <c r="N1887" t="b">
        <v>1</v>
      </c>
      <c r="O1887" s="13">
        <f t="shared" si="88"/>
        <v>1.1632786885245903</v>
      </c>
      <c r="P1887" t="s">
        <v>8279</v>
      </c>
      <c r="Q1887" t="s">
        <v>8283</v>
      </c>
      <c r="R1887" t="str">
        <f t="shared" si="89"/>
        <v>July</v>
      </c>
    </row>
    <row r="1888" spans="1:18" ht="45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s="11">
        <f t="shared" si="87"/>
        <v>41925.906689814816</v>
      </c>
      <c r="L1888" t="b">
        <v>0</v>
      </c>
      <c r="M1888">
        <v>29</v>
      </c>
      <c r="N1888" t="b">
        <v>1</v>
      </c>
      <c r="O1888" s="13">
        <f t="shared" si="88"/>
        <v>1.0208333333333333</v>
      </c>
      <c r="P1888" t="s">
        <v>8279</v>
      </c>
      <c r="Q1888" t="s">
        <v>8283</v>
      </c>
      <c r="R1888" t="str">
        <f t="shared" si="89"/>
        <v>October</v>
      </c>
    </row>
    <row r="1889" spans="1:18" ht="45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s="11">
        <f t="shared" si="87"/>
        <v>42323.800138888888</v>
      </c>
      <c r="L1889" t="b">
        <v>0</v>
      </c>
      <c r="M1889">
        <v>8</v>
      </c>
      <c r="N1889" t="b">
        <v>1</v>
      </c>
      <c r="O1889" s="13">
        <f t="shared" si="88"/>
        <v>1.1116666666666666</v>
      </c>
      <c r="P1889" t="s">
        <v>8279</v>
      </c>
      <c r="Q1889" t="s">
        <v>8283</v>
      </c>
      <c r="R1889" t="str">
        <f t="shared" si="89"/>
        <v>November</v>
      </c>
    </row>
    <row r="1890" spans="1:18" ht="45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s="11">
        <f t="shared" si="87"/>
        <v>40299.239953703705</v>
      </c>
      <c r="L1890" t="b">
        <v>0</v>
      </c>
      <c r="M1890">
        <v>89</v>
      </c>
      <c r="N1890" t="b">
        <v>1</v>
      </c>
      <c r="O1890" s="13">
        <f t="shared" si="88"/>
        <v>1.6608000000000001</v>
      </c>
      <c r="P1890" t="s">
        <v>8279</v>
      </c>
      <c r="Q1890" t="s">
        <v>8283</v>
      </c>
      <c r="R1890" t="str">
        <f t="shared" si="89"/>
        <v>May</v>
      </c>
    </row>
    <row r="1891" spans="1:18" ht="45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s="11">
        <f t="shared" si="87"/>
        <v>41299.793356481481</v>
      </c>
      <c r="L1891" t="b">
        <v>0</v>
      </c>
      <c r="M1891">
        <v>44</v>
      </c>
      <c r="N1891" t="b">
        <v>1</v>
      </c>
      <c r="O1891" s="13">
        <f t="shared" si="88"/>
        <v>1.0660000000000001</v>
      </c>
      <c r="P1891" t="s">
        <v>8279</v>
      </c>
      <c r="Q1891" t="s">
        <v>8283</v>
      </c>
      <c r="R1891" t="str">
        <f t="shared" si="89"/>
        <v>January</v>
      </c>
    </row>
    <row r="1892" spans="1:18" ht="45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s="11">
        <f t="shared" si="87"/>
        <v>41228.786203703705</v>
      </c>
      <c r="L1892" t="b">
        <v>0</v>
      </c>
      <c r="M1892">
        <v>246</v>
      </c>
      <c r="N1892" t="b">
        <v>1</v>
      </c>
      <c r="O1892" s="13">
        <f t="shared" si="88"/>
        <v>1.4458441666666668</v>
      </c>
      <c r="P1892" t="s">
        <v>8279</v>
      </c>
      <c r="Q1892" t="s">
        <v>8283</v>
      </c>
      <c r="R1892" t="str">
        <f t="shared" si="89"/>
        <v>November</v>
      </c>
    </row>
    <row r="1893" spans="1:18" ht="45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s="11">
        <f t="shared" si="87"/>
        <v>40335.798078703701</v>
      </c>
      <c r="L1893" t="b">
        <v>0</v>
      </c>
      <c r="M1893">
        <v>120</v>
      </c>
      <c r="N1893" t="b">
        <v>1</v>
      </c>
      <c r="O1893" s="13">
        <f t="shared" si="88"/>
        <v>1.0555000000000001</v>
      </c>
      <c r="P1893" t="s">
        <v>8279</v>
      </c>
      <c r="Q1893" t="s">
        <v>8283</v>
      </c>
      <c r="R1893" t="str">
        <f t="shared" si="89"/>
        <v>June</v>
      </c>
    </row>
    <row r="1894" spans="1:18" ht="30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s="11">
        <f t="shared" si="87"/>
        <v>40671.637511574074</v>
      </c>
      <c r="L1894" t="b">
        <v>0</v>
      </c>
      <c r="M1894">
        <v>26</v>
      </c>
      <c r="N1894" t="b">
        <v>1</v>
      </c>
      <c r="O1894" s="13">
        <f t="shared" si="88"/>
        <v>1.3660000000000001</v>
      </c>
      <c r="P1894" t="s">
        <v>8279</v>
      </c>
      <c r="Q1894" t="s">
        <v>8283</v>
      </c>
      <c r="R1894" t="str">
        <f t="shared" si="89"/>
        <v>May</v>
      </c>
    </row>
    <row r="1895" spans="1:18" ht="45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s="11">
        <f t="shared" si="87"/>
        <v>40632.94195601852</v>
      </c>
      <c r="L1895" t="b">
        <v>0</v>
      </c>
      <c r="M1895">
        <v>45</v>
      </c>
      <c r="N1895" t="b">
        <v>1</v>
      </c>
      <c r="O1895" s="13">
        <f t="shared" si="88"/>
        <v>1.04</v>
      </c>
      <c r="P1895" t="s">
        <v>8279</v>
      </c>
      <c r="Q1895" t="s">
        <v>8283</v>
      </c>
      <c r="R1895" t="str">
        <f t="shared" si="89"/>
        <v>March</v>
      </c>
    </row>
    <row r="1896" spans="1:18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s="11">
        <f t="shared" si="87"/>
        <v>40920.90489583333</v>
      </c>
      <c r="L1896" t="b">
        <v>0</v>
      </c>
      <c r="M1896">
        <v>20</v>
      </c>
      <c r="N1896" t="b">
        <v>1</v>
      </c>
      <c r="O1896" s="13">
        <f t="shared" si="88"/>
        <v>1.145</v>
      </c>
      <c r="P1896" t="s">
        <v>8279</v>
      </c>
      <c r="Q1896" t="s">
        <v>8283</v>
      </c>
      <c r="R1896" t="str">
        <f t="shared" si="89"/>
        <v>January</v>
      </c>
    </row>
    <row r="1897" spans="1:18" ht="45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s="11">
        <f t="shared" si="87"/>
        <v>42267.746782407412</v>
      </c>
      <c r="L1897" t="b">
        <v>0</v>
      </c>
      <c r="M1897">
        <v>47</v>
      </c>
      <c r="N1897" t="b">
        <v>1</v>
      </c>
      <c r="O1897" s="13">
        <f t="shared" si="88"/>
        <v>1.0171957671957672</v>
      </c>
      <c r="P1897" t="s">
        <v>8279</v>
      </c>
      <c r="Q1897" t="s">
        <v>8283</v>
      </c>
      <c r="R1897" t="str">
        <f t="shared" si="89"/>
        <v>September</v>
      </c>
    </row>
    <row r="1898" spans="1:18" ht="45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s="11">
        <f t="shared" si="87"/>
        <v>40981.710243055553</v>
      </c>
      <c r="L1898" t="b">
        <v>0</v>
      </c>
      <c r="M1898">
        <v>13</v>
      </c>
      <c r="N1898" t="b">
        <v>1</v>
      </c>
      <c r="O1898" s="13">
        <f t="shared" si="88"/>
        <v>1.2394678492239468</v>
      </c>
      <c r="P1898" t="s">
        <v>8279</v>
      </c>
      <c r="Q1898" t="s">
        <v>8283</v>
      </c>
      <c r="R1898" t="str">
        <f t="shared" si="89"/>
        <v>March</v>
      </c>
    </row>
    <row r="1899" spans="1:18" ht="45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s="11">
        <f t="shared" si="87"/>
        <v>41680.583402777775</v>
      </c>
      <c r="L1899" t="b">
        <v>0</v>
      </c>
      <c r="M1899">
        <v>183</v>
      </c>
      <c r="N1899" t="b">
        <v>1</v>
      </c>
      <c r="O1899" s="13">
        <f t="shared" si="88"/>
        <v>1.0245669291338582</v>
      </c>
      <c r="P1899" t="s">
        <v>8279</v>
      </c>
      <c r="Q1899" t="s">
        <v>8283</v>
      </c>
      <c r="R1899" t="str">
        <f t="shared" si="89"/>
        <v>February</v>
      </c>
    </row>
    <row r="1900" spans="1:18" ht="45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s="11">
        <f t="shared" si="87"/>
        <v>42366.192974537036</v>
      </c>
      <c r="L1900" t="b">
        <v>0</v>
      </c>
      <c r="M1900">
        <v>21</v>
      </c>
      <c r="N1900" t="b">
        <v>1</v>
      </c>
      <c r="O1900" s="13">
        <f t="shared" si="88"/>
        <v>1.4450000000000001</v>
      </c>
      <c r="P1900" t="s">
        <v>8279</v>
      </c>
      <c r="Q1900" t="s">
        <v>8283</v>
      </c>
      <c r="R1900" t="str">
        <f t="shared" si="89"/>
        <v>December</v>
      </c>
    </row>
    <row r="1901" spans="1:18" ht="45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s="11">
        <f t="shared" si="87"/>
        <v>42058.941736111112</v>
      </c>
      <c r="L1901" t="b">
        <v>0</v>
      </c>
      <c r="M1901">
        <v>42</v>
      </c>
      <c r="N1901" t="b">
        <v>1</v>
      </c>
      <c r="O1901" s="13">
        <f t="shared" si="88"/>
        <v>1.3333333333333333</v>
      </c>
      <c r="P1901" t="s">
        <v>8279</v>
      </c>
      <c r="Q1901" t="s">
        <v>8283</v>
      </c>
      <c r="R1901" t="str">
        <f t="shared" si="89"/>
        <v>February</v>
      </c>
    </row>
    <row r="1902" spans="1:18" ht="45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s="11">
        <f t="shared" si="87"/>
        <v>41160.871886574074</v>
      </c>
      <c r="L1902" t="b">
        <v>0</v>
      </c>
      <c r="M1902">
        <v>54</v>
      </c>
      <c r="N1902" t="b">
        <v>1</v>
      </c>
      <c r="O1902" s="13">
        <f t="shared" si="88"/>
        <v>1.0936440000000001</v>
      </c>
      <c r="P1902" t="s">
        <v>8279</v>
      </c>
      <c r="Q1902" t="s">
        <v>8283</v>
      </c>
      <c r="R1902" t="str">
        <f t="shared" si="89"/>
        <v>September</v>
      </c>
    </row>
    <row r="1903" spans="1:18" ht="45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s="11">
        <f t="shared" si="87"/>
        <v>42116.54315972222</v>
      </c>
      <c r="L1903" t="b">
        <v>0</v>
      </c>
      <c r="M1903">
        <v>25</v>
      </c>
      <c r="N1903" t="b">
        <v>0</v>
      </c>
      <c r="O1903" s="13">
        <f t="shared" si="88"/>
        <v>2.696969696969697E-2</v>
      </c>
      <c r="P1903" t="s">
        <v>8273</v>
      </c>
      <c r="Q1903" t="s">
        <v>8302</v>
      </c>
      <c r="R1903" t="str">
        <f t="shared" si="89"/>
        <v>April</v>
      </c>
    </row>
    <row r="1904" spans="1:18" ht="45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s="11">
        <f t="shared" si="87"/>
        <v>42037.789895833332</v>
      </c>
      <c r="L1904" t="b">
        <v>0</v>
      </c>
      <c r="M1904">
        <v>3</v>
      </c>
      <c r="N1904" t="b">
        <v>0</v>
      </c>
      <c r="O1904" s="13">
        <f t="shared" si="88"/>
        <v>1.2E-2</v>
      </c>
      <c r="P1904" t="s">
        <v>8273</v>
      </c>
      <c r="Q1904" t="s">
        <v>8302</v>
      </c>
      <c r="R1904" t="str">
        <f t="shared" si="89"/>
        <v>February</v>
      </c>
    </row>
    <row r="1905" spans="1:18" ht="45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s="11">
        <f t="shared" si="87"/>
        <v>42702.770729166667</v>
      </c>
      <c r="L1905" t="b">
        <v>0</v>
      </c>
      <c r="M1905">
        <v>41</v>
      </c>
      <c r="N1905" t="b">
        <v>0</v>
      </c>
      <c r="O1905" s="13">
        <f t="shared" si="88"/>
        <v>0.46600000000000003</v>
      </c>
      <c r="P1905" t="s">
        <v>8273</v>
      </c>
      <c r="Q1905" t="s">
        <v>8302</v>
      </c>
      <c r="R1905" t="str">
        <f t="shared" si="89"/>
        <v>November</v>
      </c>
    </row>
    <row r="1906" spans="1:18" ht="45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s="11">
        <f t="shared" si="87"/>
        <v>42326.685428240744</v>
      </c>
      <c r="L1906" t="b">
        <v>0</v>
      </c>
      <c r="M1906">
        <v>2</v>
      </c>
      <c r="N1906" t="b">
        <v>0</v>
      </c>
      <c r="O1906" s="13">
        <f t="shared" si="88"/>
        <v>1E-3</v>
      </c>
      <c r="P1906" t="s">
        <v>8273</v>
      </c>
      <c r="Q1906" t="s">
        <v>8302</v>
      </c>
      <c r="R1906" t="str">
        <f t="shared" si="89"/>
        <v>November</v>
      </c>
    </row>
    <row r="1907" spans="1:18" ht="45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s="11">
        <f t="shared" si="87"/>
        <v>41859.925856481481</v>
      </c>
      <c r="L1907" t="b">
        <v>0</v>
      </c>
      <c r="M1907">
        <v>4</v>
      </c>
      <c r="N1907" t="b">
        <v>0</v>
      </c>
      <c r="O1907" s="13">
        <f t="shared" si="88"/>
        <v>1.6800000000000001E-3</v>
      </c>
      <c r="P1907" t="s">
        <v>8273</v>
      </c>
      <c r="Q1907" t="s">
        <v>8302</v>
      </c>
      <c r="R1907" t="str">
        <f t="shared" si="89"/>
        <v>August</v>
      </c>
    </row>
    <row r="1908" spans="1:18" ht="45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s="11">
        <f t="shared" si="87"/>
        <v>42514.671099537038</v>
      </c>
      <c r="L1908" t="b">
        <v>0</v>
      </c>
      <c r="M1908">
        <v>99</v>
      </c>
      <c r="N1908" t="b">
        <v>0</v>
      </c>
      <c r="O1908" s="13">
        <f t="shared" si="88"/>
        <v>0.42759999999999998</v>
      </c>
      <c r="P1908" t="s">
        <v>8273</v>
      </c>
      <c r="Q1908" t="s">
        <v>8302</v>
      </c>
      <c r="R1908" t="str">
        <f t="shared" si="89"/>
        <v>May</v>
      </c>
    </row>
    <row r="1909" spans="1:18" ht="45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s="11">
        <f t="shared" si="87"/>
        <v>41767.587094907409</v>
      </c>
      <c r="L1909" t="b">
        <v>0</v>
      </c>
      <c r="M1909">
        <v>4</v>
      </c>
      <c r="N1909" t="b">
        <v>0</v>
      </c>
      <c r="O1909" s="13">
        <f t="shared" si="88"/>
        <v>2.8333333333333335E-3</v>
      </c>
      <c r="P1909" t="s">
        <v>8273</v>
      </c>
      <c r="Q1909" t="s">
        <v>8302</v>
      </c>
      <c r="R1909" t="str">
        <f t="shared" si="89"/>
        <v>May</v>
      </c>
    </row>
    <row r="1910" spans="1:18" ht="45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s="11">
        <f t="shared" si="87"/>
        <v>42703.917824074073</v>
      </c>
      <c r="L1910" t="b">
        <v>0</v>
      </c>
      <c r="M1910">
        <v>4</v>
      </c>
      <c r="N1910" t="b">
        <v>0</v>
      </c>
      <c r="O1910" s="13">
        <f t="shared" si="88"/>
        <v>1.7319999999999999E-2</v>
      </c>
      <c r="P1910" t="s">
        <v>8273</v>
      </c>
      <c r="Q1910" t="s">
        <v>8302</v>
      </c>
      <c r="R1910" t="str">
        <f t="shared" si="89"/>
        <v>November</v>
      </c>
    </row>
    <row r="1911" spans="1:18" ht="45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s="11">
        <f t="shared" si="87"/>
        <v>41905.429155092592</v>
      </c>
      <c r="L1911" t="b">
        <v>0</v>
      </c>
      <c r="M1911">
        <v>38</v>
      </c>
      <c r="N1911" t="b">
        <v>0</v>
      </c>
      <c r="O1911" s="13">
        <f t="shared" si="88"/>
        <v>0.14111428571428572</v>
      </c>
      <c r="P1911" t="s">
        <v>8273</v>
      </c>
      <c r="Q1911" t="s">
        <v>8302</v>
      </c>
      <c r="R1911" t="str">
        <f t="shared" si="89"/>
        <v>September</v>
      </c>
    </row>
    <row r="1912" spans="1:18" ht="45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s="11">
        <f t="shared" si="87"/>
        <v>42264.963159722218</v>
      </c>
      <c r="L1912" t="b">
        <v>0</v>
      </c>
      <c r="M1912">
        <v>285</v>
      </c>
      <c r="N1912" t="b">
        <v>0</v>
      </c>
      <c r="O1912" s="13">
        <f t="shared" si="88"/>
        <v>0.39395294117647056</v>
      </c>
      <c r="P1912" t="s">
        <v>8273</v>
      </c>
      <c r="Q1912" t="s">
        <v>8302</v>
      </c>
      <c r="R1912" t="str">
        <f t="shared" si="89"/>
        <v>September</v>
      </c>
    </row>
    <row r="1913" spans="1:18" ht="45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s="11">
        <f t="shared" si="87"/>
        <v>41830.033958333333</v>
      </c>
      <c r="L1913" t="b">
        <v>0</v>
      </c>
      <c r="M1913">
        <v>1</v>
      </c>
      <c r="N1913" t="b">
        <v>0</v>
      </c>
      <c r="O1913" s="13">
        <f t="shared" si="88"/>
        <v>2.3529411764705883E-4</v>
      </c>
      <c r="P1913" t="s">
        <v>8273</v>
      </c>
      <c r="Q1913" t="s">
        <v>8302</v>
      </c>
      <c r="R1913" t="str">
        <f t="shared" si="89"/>
        <v>July</v>
      </c>
    </row>
    <row r="1914" spans="1:18" ht="45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s="11">
        <f t="shared" si="87"/>
        <v>42129.226388888885</v>
      </c>
      <c r="L1914" t="b">
        <v>0</v>
      </c>
      <c r="M1914">
        <v>42</v>
      </c>
      <c r="N1914" t="b">
        <v>0</v>
      </c>
      <c r="O1914" s="13">
        <f t="shared" si="88"/>
        <v>0.59299999999999997</v>
      </c>
      <c r="P1914" t="s">
        <v>8273</v>
      </c>
      <c r="Q1914" t="s">
        <v>8302</v>
      </c>
      <c r="R1914" t="str">
        <f t="shared" si="89"/>
        <v>May</v>
      </c>
    </row>
    <row r="1915" spans="1:18" ht="30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s="11">
        <f t="shared" si="87"/>
        <v>41890.511319444442</v>
      </c>
      <c r="L1915" t="b">
        <v>0</v>
      </c>
      <c r="M1915">
        <v>26</v>
      </c>
      <c r="N1915" t="b">
        <v>0</v>
      </c>
      <c r="O1915" s="13">
        <f t="shared" si="88"/>
        <v>1.3270833333333334E-2</v>
      </c>
      <c r="P1915" t="s">
        <v>8273</v>
      </c>
      <c r="Q1915" t="s">
        <v>8302</v>
      </c>
      <c r="R1915" t="str">
        <f t="shared" si="89"/>
        <v>September</v>
      </c>
    </row>
    <row r="1916" spans="1:18" ht="45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s="11">
        <f t="shared" si="87"/>
        <v>41929.174456018518</v>
      </c>
      <c r="L1916" t="b">
        <v>0</v>
      </c>
      <c r="M1916">
        <v>2</v>
      </c>
      <c r="N1916" t="b">
        <v>0</v>
      </c>
      <c r="O1916" s="13">
        <f t="shared" si="88"/>
        <v>9.0090090090090086E-2</v>
      </c>
      <c r="P1916" t="s">
        <v>8273</v>
      </c>
      <c r="Q1916" t="s">
        <v>8302</v>
      </c>
      <c r="R1916" t="str">
        <f t="shared" si="89"/>
        <v>October</v>
      </c>
    </row>
    <row r="1917" spans="1:18" ht="45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s="11">
        <f t="shared" si="87"/>
        <v>41864.04886574074</v>
      </c>
      <c r="L1917" t="b">
        <v>0</v>
      </c>
      <c r="M1917">
        <v>4</v>
      </c>
      <c r="N1917" t="b">
        <v>0</v>
      </c>
      <c r="O1917" s="13">
        <f t="shared" si="88"/>
        <v>1.6E-2</v>
      </c>
      <c r="P1917" t="s">
        <v>8273</v>
      </c>
      <c r="Q1917" t="s">
        <v>8302</v>
      </c>
      <c r="R1917" t="str">
        <f t="shared" si="89"/>
        <v>August</v>
      </c>
    </row>
    <row r="1918" spans="1:18" ht="30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s="11">
        <f t="shared" si="87"/>
        <v>42656.717303240745</v>
      </c>
      <c r="L1918" t="b">
        <v>0</v>
      </c>
      <c r="M1918">
        <v>6</v>
      </c>
      <c r="N1918" t="b">
        <v>0</v>
      </c>
      <c r="O1918" s="13">
        <f t="shared" si="88"/>
        <v>5.1000000000000004E-3</v>
      </c>
      <c r="P1918" t="s">
        <v>8273</v>
      </c>
      <c r="Q1918" t="s">
        <v>8302</v>
      </c>
      <c r="R1918" t="str">
        <f t="shared" si="89"/>
        <v>October</v>
      </c>
    </row>
    <row r="1919" spans="1:18" ht="30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s="11">
        <f t="shared" si="87"/>
        <v>42746.270057870366</v>
      </c>
      <c r="L1919" t="b">
        <v>0</v>
      </c>
      <c r="M1919">
        <v>70</v>
      </c>
      <c r="N1919" t="b">
        <v>0</v>
      </c>
      <c r="O1919" s="13">
        <f t="shared" si="88"/>
        <v>0.52570512820512816</v>
      </c>
      <c r="P1919" t="s">
        <v>8273</v>
      </c>
      <c r="Q1919" t="s">
        <v>8302</v>
      </c>
      <c r="R1919" t="str">
        <f t="shared" si="89"/>
        <v>January</v>
      </c>
    </row>
    <row r="1920" spans="1:18" ht="45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s="11">
        <f t="shared" si="87"/>
        <v>41828.789942129632</v>
      </c>
      <c r="L1920" t="b">
        <v>0</v>
      </c>
      <c r="M1920">
        <v>9</v>
      </c>
      <c r="N1920" t="b">
        <v>0</v>
      </c>
      <c r="O1920" s="13">
        <f t="shared" si="88"/>
        <v>1.04E-2</v>
      </c>
      <c r="P1920" t="s">
        <v>8273</v>
      </c>
      <c r="Q1920" t="s">
        <v>8302</v>
      </c>
      <c r="R1920" t="str">
        <f t="shared" si="89"/>
        <v>July</v>
      </c>
    </row>
    <row r="1921" spans="1:18" ht="45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s="11">
        <f t="shared" si="87"/>
        <v>42113.875567129631</v>
      </c>
      <c r="L1921" t="b">
        <v>0</v>
      </c>
      <c r="M1921">
        <v>8</v>
      </c>
      <c r="N1921" t="b">
        <v>0</v>
      </c>
      <c r="O1921" s="13">
        <f t="shared" si="88"/>
        <v>0.47399999999999998</v>
      </c>
      <c r="P1921" t="s">
        <v>8273</v>
      </c>
      <c r="Q1921" t="s">
        <v>8302</v>
      </c>
      <c r="R1921" t="str">
        <f t="shared" si="89"/>
        <v>April</v>
      </c>
    </row>
    <row r="1922" spans="1:18" ht="30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s="11">
        <f t="shared" si="87"/>
        <v>42270.875706018516</v>
      </c>
      <c r="L1922" t="b">
        <v>0</v>
      </c>
      <c r="M1922">
        <v>105</v>
      </c>
      <c r="N1922" t="b">
        <v>0</v>
      </c>
      <c r="O1922" s="13">
        <f t="shared" si="88"/>
        <v>0.43030000000000002</v>
      </c>
      <c r="P1922" t="s">
        <v>8273</v>
      </c>
      <c r="Q1922" t="s">
        <v>8302</v>
      </c>
      <c r="R1922" t="str">
        <f t="shared" si="89"/>
        <v>September</v>
      </c>
    </row>
    <row r="1923" spans="1:18" ht="30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s="11">
        <f t="shared" ref="K1923:K1986" si="90">(J1923/86400)+DATE(1970,1,1)</f>
        <v>41074.221562500003</v>
      </c>
      <c r="L1923" t="b">
        <v>0</v>
      </c>
      <c r="M1923">
        <v>38</v>
      </c>
      <c r="N1923" t="b">
        <v>1</v>
      </c>
      <c r="O1923" s="13">
        <f t="shared" ref="O1923:O1986" si="91">E1923/D1923</f>
        <v>1.3680000000000001</v>
      </c>
      <c r="P1923" t="s">
        <v>8279</v>
      </c>
      <c r="Q1923" t="s">
        <v>8283</v>
      </c>
      <c r="R1923" t="str">
        <f t="shared" ref="R1923:R1986" si="92">TEXT(K1923,"mmmm")</f>
        <v>June</v>
      </c>
    </row>
    <row r="1924" spans="1:18" ht="45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s="11">
        <f t="shared" si="90"/>
        <v>41590.255868055552</v>
      </c>
      <c r="L1924" t="b">
        <v>0</v>
      </c>
      <c r="M1924">
        <v>64</v>
      </c>
      <c r="N1924" t="b">
        <v>1</v>
      </c>
      <c r="O1924" s="13">
        <f t="shared" si="91"/>
        <v>1.1555</v>
      </c>
      <c r="P1924" t="s">
        <v>8279</v>
      </c>
      <c r="Q1924" t="s">
        <v>8283</v>
      </c>
      <c r="R1924" t="str">
        <f t="shared" si="92"/>
        <v>November</v>
      </c>
    </row>
    <row r="1925" spans="1:18" ht="30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s="11">
        <f t="shared" si="90"/>
        <v>40772.848749999997</v>
      </c>
      <c r="L1925" t="b">
        <v>0</v>
      </c>
      <c r="M1925">
        <v>13</v>
      </c>
      <c r="N1925" t="b">
        <v>1</v>
      </c>
      <c r="O1925" s="13">
        <f t="shared" si="91"/>
        <v>2.4079999999999999</v>
      </c>
      <c r="P1925" t="s">
        <v>8279</v>
      </c>
      <c r="Q1925" t="s">
        <v>8283</v>
      </c>
      <c r="R1925" t="str">
        <f t="shared" si="92"/>
        <v>August</v>
      </c>
    </row>
    <row r="1926" spans="1:18" ht="45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s="11">
        <f t="shared" si="90"/>
        <v>41626.761053240742</v>
      </c>
      <c r="L1926" t="b">
        <v>0</v>
      </c>
      <c r="M1926">
        <v>33</v>
      </c>
      <c r="N1926" t="b">
        <v>1</v>
      </c>
      <c r="O1926" s="13">
        <f t="shared" si="91"/>
        <v>1.1439999999999999</v>
      </c>
      <c r="P1926" t="s">
        <v>8279</v>
      </c>
      <c r="Q1926" t="s">
        <v>8283</v>
      </c>
      <c r="R1926" t="str">
        <f t="shared" si="92"/>
        <v>December</v>
      </c>
    </row>
    <row r="1927" spans="1:18" ht="30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s="11">
        <f t="shared" si="90"/>
        <v>41535.90148148148</v>
      </c>
      <c r="L1927" t="b">
        <v>0</v>
      </c>
      <c r="M1927">
        <v>52</v>
      </c>
      <c r="N1927" t="b">
        <v>1</v>
      </c>
      <c r="O1927" s="13">
        <f t="shared" si="91"/>
        <v>1.1033333333333333</v>
      </c>
      <c r="P1927" t="s">
        <v>8279</v>
      </c>
      <c r="Q1927" t="s">
        <v>8283</v>
      </c>
      <c r="R1927" t="str">
        <f t="shared" si="92"/>
        <v>September</v>
      </c>
    </row>
    <row r="1928" spans="1:18" ht="45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s="11">
        <f t="shared" si="90"/>
        <v>40456.954351851848</v>
      </c>
      <c r="L1928" t="b">
        <v>0</v>
      </c>
      <c r="M1928">
        <v>107</v>
      </c>
      <c r="N1928" t="b">
        <v>1</v>
      </c>
      <c r="O1928" s="13">
        <f t="shared" si="91"/>
        <v>1.9537933333333333</v>
      </c>
      <c r="P1928" t="s">
        <v>8279</v>
      </c>
      <c r="Q1928" t="s">
        <v>8283</v>
      </c>
      <c r="R1928" t="str">
        <f t="shared" si="92"/>
        <v>October</v>
      </c>
    </row>
    <row r="1929" spans="1:18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s="11">
        <f t="shared" si="90"/>
        <v>40960.861562500002</v>
      </c>
      <c r="L1929" t="b">
        <v>0</v>
      </c>
      <c r="M1929">
        <v>11</v>
      </c>
      <c r="N1929" t="b">
        <v>1</v>
      </c>
      <c r="O1929" s="13">
        <f t="shared" si="91"/>
        <v>1.0333333333333334</v>
      </c>
      <c r="P1929" t="s">
        <v>8279</v>
      </c>
      <c r="Q1929" t="s">
        <v>8283</v>
      </c>
      <c r="R1929" t="str">
        <f t="shared" si="92"/>
        <v>February</v>
      </c>
    </row>
    <row r="1930" spans="1:18" ht="30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s="11">
        <f t="shared" si="90"/>
        <v>41371.6480787037</v>
      </c>
      <c r="L1930" t="b">
        <v>0</v>
      </c>
      <c r="M1930">
        <v>34</v>
      </c>
      <c r="N1930" t="b">
        <v>1</v>
      </c>
      <c r="O1930" s="13">
        <f t="shared" si="91"/>
        <v>1.031372549019608</v>
      </c>
      <c r="P1930" t="s">
        <v>8279</v>
      </c>
      <c r="Q1930" t="s">
        <v>8283</v>
      </c>
      <c r="R1930" t="str">
        <f t="shared" si="92"/>
        <v>April</v>
      </c>
    </row>
    <row r="1931" spans="1:18" ht="45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s="11">
        <f t="shared" si="90"/>
        <v>40687.021597222221</v>
      </c>
      <c r="L1931" t="b">
        <v>0</v>
      </c>
      <c r="M1931">
        <v>75</v>
      </c>
      <c r="N1931" t="b">
        <v>1</v>
      </c>
      <c r="O1931" s="13">
        <f t="shared" si="91"/>
        <v>1.003125</v>
      </c>
      <c r="P1931" t="s">
        <v>8279</v>
      </c>
      <c r="Q1931" t="s">
        <v>8283</v>
      </c>
      <c r="R1931" t="str">
        <f t="shared" si="92"/>
        <v>May</v>
      </c>
    </row>
    <row r="1932" spans="1:18" ht="30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s="11">
        <f t="shared" si="90"/>
        <v>41402.558819444443</v>
      </c>
      <c r="L1932" t="b">
        <v>0</v>
      </c>
      <c r="M1932">
        <v>26</v>
      </c>
      <c r="N1932" t="b">
        <v>1</v>
      </c>
      <c r="O1932" s="13">
        <f t="shared" si="91"/>
        <v>1.27</v>
      </c>
      <c r="P1932" t="s">
        <v>8279</v>
      </c>
      <c r="Q1932" t="s">
        <v>8283</v>
      </c>
      <c r="R1932" t="str">
        <f t="shared" si="92"/>
        <v>May</v>
      </c>
    </row>
    <row r="1933" spans="1:18" ht="30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s="11">
        <f t="shared" si="90"/>
        <v>41037.892465277779</v>
      </c>
      <c r="L1933" t="b">
        <v>0</v>
      </c>
      <c r="M1933">
        <v>50</v>
      </c>
      <c r="N1933" t="b">
        <v>1</v>
      </c>
      <c r="O1933" s="13">
        <f t="shared" si="91"/>
        <v>1.20601</v>
      </c>
      <c r="P1933" t="s">
        <v>8279</v>
      </c>
      <c r="Q1933" t="s">
        <v>8283</v>
      </c>
      <c r="R1933" t="str">
        <f t="shared" si="92"/>
        <v>May</v>
      </c>
    </row>
    <row r="1934" spans="1:18" ht="45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s="11">
        <f t="shared" si="90"/>
        <v>40911.809872685189</v>
      </c>
      <c r="L1934" t="b">
        <v>0</v>
      </c>
      <c r="M1934">
        <v>80</v>
      </c>
      <c r="N1934" t="b">
        <v>1</v>
      </c>
      <c r="O1934" s="13">
        <f t="shared" si="91"/>
        <v>1.0699047619047619</v>
      </c>
      <c r="P1934" t="s">
        <v>8279</v>
      </c>
      <c r="Q1934" t="s">
        <v>8283</v>
      </c>
      <c r="R1934" t="str">
        <f t="shared" si="92"/>
        <v>January</v>
      </c>
    </row>
    <row r="1935" spans="1:18" ht="45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s="11">
        <f t="shared" si="90"/>
        <v>41879.130868055552</v>
      </c>
      <c r="L1935" t="b">
        <v>0</v>
      </c>
      <c r="M1935">
        <v>110</v>
      </c>
      <c r="N1935" t="b">
        <v>1</v>
      </c>
      <c r="O1935" s="13">
        <f t="shared" si="91"/>
        <v>1.7243333333333333</v>
      </c>
      <c r="P1935" t="s">
        <v>8279</v>
      </c>
      <c r="Q1935" t="s">
        <v>8283</v>
      </c>
      <c r="R1935" t="str">
        <f t="shared" si="92"/>
        <v>August</v>
      </c>
    </row>
    <row r="1936" spans="1:18" ht="45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s="11">
        <f t="shared" si="90"/>
        <v>40865.867141203707</v>
      </c>
      <c r="L1936" t="b">
        <v>0</v>
      </c>
      <c r="M1936">
        <v>77</v>
      </c>
      <c r="N1936" t="b">
        <v>1</v>
      </c>
      <c r="O1936" s="13">
        <f t="shared" si="91"/>
        <v>1.2362</v>
      </c>
      <c r="P1936" t="s">
        <v>8279</v>
      </c>
      <c r="Q1936" t="s">
        <v>8283</v>
      </c>
      <c r="R1936" t="str">
        <f t="shared" si="92"/>
        <v>November</v>
      </c>
    </row>
    <row r="1937" spans="1:18" ht="45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s="11">
        <f t="shared" si="90"/>
        <v>41773.932534722218</v>
      </c>
      <c r="L1937" t="b">
        <v>0</v>
      </c>
      <c r="M1937">
        <v>50</v>
      </c>
      <c r="N1937" t="b">
        <v>1</v>
      </c>
      <c r="O1937" s="13">
        <f t="shared" si="91"/>
        <v>1.0840000000000001</v>
      </c>
      <c r="P1937" t="s">
        <v>8279</v>
      </c>
      <c r="Q1937" t="s">
        <v>8283</v>
      </c>
      <c r="R1937" t="str">
        <f t="shared" si="92"/>
        <v>May</v>
      </c>
    </row>
    <row r="1938" spans="1:18" ht="45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s="11">
        <f t="shared" si="90"/>
        <v>40852.889699074076</v>
      </c>
      <c r="L1938" t="b">
        <v>0</v>
      </c>
      <c r="M1938">
        <v>145</v>
      </c>
      <c r="N1938" t="b">
        <v>1</v>
      </c>
      <c r="O1938" s="13">
        <f t="shared" si="91"/>
        <v>1.1652013333333333</v>
      </c>
      <c r="P1938" t="s">
        <v>8279</v>
      </c>
      <c r="Q1938" t="s">
        <v>8283</v>
      </c>
      <c r="R1938" t="str">
        <f t="shared" si="92"/>
        <v>November</v>
      </c>
    </row>
    <row r="1939" spans="1:18" ht="45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s="11">
        <f t="shared" si="90"/>
        <v>41059.118993055556</v>
      </c>
      <c r="L1939" t="b">
        <v>0</v>
      </c>
      <c r="M1939">
        <v>29</v>
      </c>
      <c r="N1939" t="b">
        <v>1</v>
      </c>
      <c r="O1939" s="13">
        <f t="shared" si="91"/>
        <v>1.8724499999999999</v>
      </c>
      <c r="P1939" t="s">
        <v>8279</v>
      </c>
      <c r="Q1939" t="s">
        <v>8283</v>
      </c>
      <c r="R1939" t="str">
        <f t="shared" si="92"/>
        <v>May</v>
      </c>
    </row>
    <row r="1940" spans="1:18" ht="45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s="11">
        <f t="shared" si="90"/>
        <v>41426.259618055556</v>
      </c>
      <c r="L1940" t="b">
        <v>0</v>
      </c>
      <c r="M1940">
        <v>114</v>
      </c>
      <c r="N1940" t="b">
        <v>1</v>
      </c>
      <c r="O1940" s="13">
        <f t="shared" si="91"/>
        <v>1.1593333333333333</v>
      </c>
      <c r="P1940" t="s">
        <v>8279</v>
      </c>
      <c r="Q1940" t="s">
        <v>8283</v>
      </c>
      <c r="R1940" t="str">
        <f t="shared" si="92"/>
        <v>June</v>
      </c>
    </row>
    <row r="1941" spans="1:18" ht="45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s="11">
        <f t="shared" si="90"/>
        <v>41313.985046296293</v>
      </c>
      <c r="L1941" t="b">
        <v>0</v>
      </c>
      <c r="M1941">
        <v>96</v>
      </c>
      <c r="N1941" t="b">
        <v>1</v>
      </c>
      <c r="O1941" s="13">
        <f t="shared" si="91"/>
        <v>1.107</v>
      </c>
      <c r="P1941" t="s">
        <v>8279</v>
      </c>
      <c r="Q1941" t="s">
        <v>8283</v>
      </c>
      <c r="R1941" t="str">
        <f t="shared" si="92"/>
        <v>February</v>
      </c>
    </row>
    <row r="1942" spans="1:18" ht="45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s="11">
        <f t="shared" si="90"/>
        <v>40670.507326388892</v>
      </c>
      <c r="L1942" t="b">
        <v>0</v>
      </c>
      <c r="M1942">
        <v>31</v>
      </c>
      <c r="N1942" t="b">
        <v>1</v>
      </c>
      <c r="O1942" s="13">
        <f t="shared" si="91"/>
        <v>1.7092307692307693</v>
      </c>
      <c r="P1942" t="s">
        <v>8279</v>
      </c>
      <c r="Q1942" t="s">
        <v>8283</v>
      </c>
      <c r="R1942" t="str">
        <f t="shared" si="92"/>
        <v>May</v>
      </c>
    </row>
    <row r="1943" spans="1:18" ht="45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s="11">
        <f t="shared" si="90"/>
        <v>41744.290868055556</v>
      </c>
      <c r="L1943" t="b">
        <v>1</v>
      </c>
      <c r="M1943">
        <v>4883</v>
      </c>
      <c r="N1943" t="b">
        <v>1</v>
      </c>
      <c r="O1943" s="13">
        <f t="shared" si="91"/>
        <v>1.2611835600000001</v>
      </c>
      <c r="P1943" t="s">
        <v>8273</v>
      </c>
      <c r="Q1943" t="s">
        <v>8303</v>
      </c>
      <c r="R1943" t="str">
        <f t="shared" si="92"/>
        <v>April</v>
      </c>
    </row>
    <row r="1944" spans="1:18" ht="45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s="11">
        <f t="shared" si="90"/>
        <v>40638.828009259261</v>
      </c>
      <c r="L1944" t="b">
        <v>1</v>
      </c>
      <c r="M1944">
        <v>95</v>
      </c>
      <c r="N1944" t="b">
        <v>1</v>
      </c>
      <c r="O1944" s="13">
        <f t="shared" si="91"/>
        <v>1.3844033333333334</v>
      </c>
      <c r="P1944" t="s">
        <v>8273</v>
      </c>
      <c r="Q1944" t="s">
        <v>8303</v>
      </c>
      <c r="R1944" t="str">
        <f t="shared" si="92"/>
        <v>April</v>
      </c>
    </row>
    <row r="1945" spans="1:18" ht="45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s="11">
        <f t="shared" si="90"/>
        <v>42548.269861111112</v>
      </c>
      <c r="L1945" t="b">
        <v>1</v>
      </c>
      <c r="M1945">
        <v>2478</v>
      </c>
      <c r="N1945" t="b">
        <v>1</v>
      </c>
      <c r="O1945" s="13">
        <f t="shared" si="91"/>
        <v>17.052499999999998</v>
      </c>
      <c r="P1945" t="s">
        <v>8273</v>
      </c>
      <c r="Q1945" t="s">
        <v>8303</v>
      </c>
      <c r="R1945" t="str">
        <f t="shared" si="92"/>
        <v>June</v>
      </c>
    </row>
    <row r="1946" spans="1:18" ht="45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s="11">
        <f t="shared" si="90"/>
        <v>41730.584374999999</v>
      </c>
      <c r="L1946" t="b">
        <v>1</v>
      </c>
      <c r="M1946">
        <v>1789</v>
      </c>
      <c r="N1946" t="b">
        <v>1</v>
      </c>
      <c r="O1946" s="13">
        <f t="shared" si="91"/>
        <v>7.8805550000000002</v>
      </c>
      <c r="P1946" t="s">
        <v>8273</v>
      </c>
      <c r="Q1946" t="s">
        <v>8303</v>
      </c>
      <c r="R1946" t="str">
        <f t="shared" si="92"/>
        <v>April</v>
      </c>
    </row>
    <row r="1947" spans="1:18" ht="45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s="11">
        <f t="shared" si="90"/>
        <v>42157.251828703702</v>
      </c>
      <c r="L1947" t="b">
        <v>1</v>
      </c>
      <c r="M1947">
        <v>680</v>
      </c>
      <c r="N1947" t="b">
        <v>1</v>
      </c>
      <c r="O1947" s="13">
        <f t="shared" si="91"/>
        <v>3.4801799999999998</v>
      </c>
      <c r="P1947" t="s">
        <v>8273</v>
      </c>
      <c r="Q1947" t="s">
        <v>8303</v>
      </c>
      <c r="R1947" t="str">
        <f t="shared" si="92"/>
        <v>June</v>
      </c>
    </row>
    <row r="1948" spans="1:18" ht="45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s="11">
        <f t="shared" si="90"/>
        <v>41689.150011574078</v>
      </c>
      <c r="L1948" t="b">
        <v>1</v>
      </c>
      <c r="M1948">
        <v>70</v>
      </c>
      <c r="N1948" t="b">
        <v>1</v>
      </c>
      <c r="O1948" s="13">
        <f t="shared" si="91"/>
        <v>1.4974666666666667</v>
      </c>
      <c r="P1948" t="s">
        <v>8273</v>
      </c>
      <c r="Q1948" t="s">
        <v>8303</v>
      </c>
      <c r="R1948" t="str">
        <f t="shared" si="92"/>
        <v>February</v>
      </c>
    </row>
    <row r="1949" spans="1:18" ht="45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s="11">
        <f t="shared" si="90"/>
        <v>40102.918055555558</v>
      </c>
      <c r="L1949" t="b">
        <v>1</v>
      </c>
      <c r="M1949">
        <v>23</v>
      </c>
      <c r="N1949" t="b">
        <v>1</v>
      </c>
      <c r="O1949" s="13">
        <f t="shared" si="91"/>
        <v>1.0063375000000001</v>
      </c>
      <c r="P1949" t="s">
        <v>8273</v>
      </c>
      <c r="Q1949" t="s">
        <v>8303</v>
      </c>
      <c r="R1949" t="str">
        <f t="shared" si="92"/>
        <v>October</v>
      </c>
    </row>
    <row r="1950" spans="1:18" ht="30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s="11">
        <f t="shared" si="90"/>
        <v>42473.604270833333</v>
      </c>
      <c r="L1950" t="b">
        <v>1</v>
      </c>
      <c r="M1950">
        <v>4245</v>
      </c>
      <c r="N1950" t="b">
        <v>1</v>
      </c>
      <c r="O1950" s="13">
        <f t="shared" si="91"/>
        <v>8.0021100000000001</v>
      </c>
      <c r="P1950" t="s">
        <v>8273</v>
      </c>
      <c r="Q1950" t="s">
        <v>8303</v>
      </c>
      <c r="R1950" t="str">
        <f t="shared" si="92"/>
        <v>April</v>
      </c>
    </row>
    <row r="1951" spans="1:18" ht="45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s="11">
        <f t="shared" si="90"/>
        <v>41800.423043981486</v>
      </c>
      <c r="L1951" t="b">
        <v>1</v>
      </c>
      <c r="M1951">
        <v>943</v>
      </c>
      <c r="N1951" t="b">
        <v>1</v>
      </c>
      <c r="O1951" s="13">
        <f t="shared" si="91"/>
        <v>1.0600260000000001</v>
      </c>
      <c r="P1951" t="s">
        <v>8273</v>
      </c>
      <c r="Q1951" t="s">
        <v>8303</v>
      </c>
      <c r="R1951" t="str">
        <f t="shared" si="92"/>
        <v>June</v>
      </c>
    </row>
    <row r="1952" spans="1:18" ht="45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s="11">
        <f t="shared" si="90"/>
        <v>40624.181400462963</v>
      </c>
      <c r="L1952" t="b">
        <v>1</v>
      </c>
      <c r="M1952">
        <v>1876</v>
      </c>
      <c r="N1952" t="b">
        <v>1</v>
      </c>
      <c r="O1952" s="13">
        <f t="shared" si="91"/>
        <v>2.0051866666666669</v>
      </c>
      <c r="P1952" t="s">
        <v>8273</v>
      </c>
      <c r="Q1952" t="s">
        <v>8303</v>
      </c>
      <c r="R1952" t="str">
        <f t="shared" si="92"/>
        <v>March</v>
      </c>
    </row>
    <row r="1953" spans="1:18" ht="45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s="11">
        <f t="shared" si="90"/>
        <v>42651.420567129629</v>
      </c>
      <c r="L1953" t="b">
        <v>1</v>
      </c>
      <c r="M1953">
        <v>834</v>
      </c>
      <c r="N1953" t="b">
        <v>1</v>
      </c>
      <c r="O1953" s="13">
        <f t="shared" si="91"/>
        <v>2.1244399999999999</v>
      </c>
      <c r="P1953" t="s">
        <v>8273</v>
      </c>
      <c r="Q1953" t="s">
        <v>8303</v>
      </c>
      <c r="R1953" t="str">
        <f t="shared" si="92"/>
        <v>October</v>
      </c>
    </row>
    <row r="1954" spans="1:18" ht="45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s="11">
        <f t="shared" si="90"/>
        <v>41526.60665509259</v>
      </c>
      <c r="L1954" t="b">
        <v>1</v>
      </c>
      <c r="M1954">
        <v>682</v>
      </c>
      <c r="N1954" t="b">
        <v>1</v>
      </c>
      <c r="O1954" s="13">
        <f t="shared" si="91"/>
        <v>1.9847237142857144</v>
      </c>
      <c r="P1954" t="s">
        <v>8273</v>
      </c>
      <c r="Q1954" t="s">
        <v>8303</v>
      </c>
      <c r="R1954" t="str">
        <f t="shared" si="92"/>
        <v>September</v>
      </c>
    </row>
    <row r="1955" spans="1:18" ht="45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s="11">
        <f t="shared" si="90"/>
        <v>40941.199826388889</v>
      </c>
      <c r="L1955" t="b">
        <v>1</v>
      </c>
      <c r="M1955">
        <v>147</v>
      </c>
      <c r="N1955" t="b">
        <v>1</v>
      </c>
      <c r="O1955" s="13">
        <f t="shared" si="91"/>
        <v>2.2594666666666665</v>
      </c>
      <c r="P1955" t="s">
        <v>8273</v>
      </c>
      <c r="Q1955" t="s">
        <v>8303</v>
      </c>
      <c r="R1955" t="str">
        <f t="shared" si="92"/>
        <v>February</v>
      </c>
    </row>
    <row r="1956" spans="1:18" ht="30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s="11">
        <f t="shared" si="90"/>
        <v>42394.580740740741</v>
      </c>
      <c r="L1956" t="b">
        <v>1</v>
      </c>
      <c r="M1956">
        <v>415</v>
      </c>
      <c r="N1956" t="b">
        <v>1</v>
      </c>
      <c r="O1956" s="13">
        <f t="shared" si="91"/>
        <v>6.9894800000000004</v>
      </c>
      <c r="P1956" t="s">
        <v>8273</v>
      </c>
      <c r="Q1956" t="s">
        <v>8303</v>
      </c>
      <c r="R1956" t="str">
        <f t="shared" si="92"/>
        <v>January</v>
      </c>
    </row>
    <row r="1957" spans="1:18" ht="45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s="11">
        <f t="shared" si="90"/>
        <v>41020.271770833337</v>
      </c>
      <c r="L1957" t="b">
        <v>1</v>
      </c>
      <c r="M1957">
        <v>290</v>
      </c>
      <c r="N1957" t="b">
        <v>1</v>
      </c>
      <c r="O1957" s="13">
        <f t="shared" si="91"/>
        <v>3.9859528571428569</v>
      </c>
      <c r="P1957" t="s">
        <v>8273</v>
      </c>
      <c r="Q1957" t="s">
        <v>8303</v>
      </c>
      <c r="R1957" t="str">
        <f t="shared" si="92"/>
        <v>April</v>
      </c>
    </row>
    <row r="1958" spans="1:18" ht="45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s="11">
        <f t="shared" si="90"/>
        <v>42067.923668981486</v>
      </c>
      <c r="L1958" t="b">
        <v>1</v>
      </c>
      <c r="M1958">
        <v>365</v>
      </c>
      <c r="N1958" t="b">
        <v>1</v>
      </c>
      <c r="O1958" s="13">
        <f t="shared" si="91"/>
        <v>2.9403333333333332</v>
      </c>
      <c r="P1958" t="s">
        <v>8273</v>
      </c>
      <c r="Q1958" t="s">
        <v>8303</v>
      </c>
      <c r="R1958" t="str">
        <f t="shared" si="92"/>
        <v>March</v>
      </c>
    </row>
    <row r="1959" spans="1:18" ht="30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s="11">
        <f t="shared" si="90"/>
        <v>41179.098530092597</v>
      </c>
      <c r="L1959" t="b">
        <v>1</v>
      </c>
      <c r="M1959">
        <v>660</v>
      </c>
      <c r="N1959" t="b">
        <v>1</v>
      </c>
      <c r="O1959" s="13">
        <f t="shared" si="91"/>
        <v>1.6750470000000002</v>
      </c>
      <c r="P1959" t="s">
        <v>8273</v>
      </c>
      <c r="Q1959" t="s">
        <v>8303</v>
      </c>
      <c r="R1959" t="str">
        <f t="shared" si="92"/>
        <v>September</v>
      </c>
    </row>
    <row r="1960" spans="1:18" ht="45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s="11">
        <f t="shared" si="90"/>
        <v>41326.987974537034</v>
      </c>
      <c r="L1960" t="b">
        <v>1</v>
      </c>
      <c r="M1960">
        <v>1356</v>
      </c>
      <c r="N1960" t="b">
        <v>1</v>
      </c>
      <c r="O1960" s="13">
        <f t="shared" si="91"/>
        <v>14.355717142857143</v>
      </c>
      <c r="P1960" t="s">
        <v>8273</v>
      </c>
      <c r="Q1960" t="s">
        <v>8303</v>
      </c>
      <c r="R1960" t="str">
        <f t="shared" si="92"/>
        <v>February</v>
      </c>
    </row>
    <row r="1961" spans="1:18" ht="45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s="11">
        <f t="shared" si="90"/>
        <v>41871.845601851848</v>
      </c>
      <c r="L1961" t="b">
        <v>1</v>
      </c>
      <c r="M1961">
        <v>424</v>
      </c>
      <c r="N1961" t="b">
        <v>1</v>
      </c>
      <c r="O1961" s="13">
        <f t="shared" si="91"/>
        <v>1.5673440000000001</v>
      </c>
      <c r="P1961" t="s">
        <v>8273</v>
      </c>
      <c r="Q1961" t="s">
        <v>8303</v>
      </c>
      <c r="R1961" t="str">
        <f t="shared" si="92"/>
        <v>August</v>
      </c>
    </row>
    <row r="1962" spans="1:18" ht="45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s="11">
        <f t="shared" si="90"/>
        <v>41964.362743055557</v>
      </c>
      <c r="L1962" t="b">
        <v>1</v>
      </c>
      <c r="M1962">
        <v>33</v>
      </c>
      <c r="N1962" t="b">
        <v>1</v>
      </c>
      <c r="O1962" s="13">
        <f t="shared" si="91"/>
        <v>1.1790285714285715</v>
      </c>
      <c r="P1962" t="s">
        <v>8273</v>
      </c>
      <c r="Q1962" t="s">
        <v>8303</v>
      </c>
      <c r="R1962" t="str">
        <f t="shared" si="92"/>
        <v>November</v>
      </c>
    </row>
    <row r="1963" spans="1:18" ht="45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s="11">
        <f t="shared" si="90"/>
        <v>41148.194641203707</v>
      </c>
      <c r="L1963" t="b">
        <v>1</v>
      </c>
      <c r="M1963">
        <v>1633</v>
      </c>
      <c r="N1963" t="b">
        <v>1</v>
      </c>
      <c r="O1963" s="13">
        <f t="shared" si="91"/>
        <v>11.053811999999999</v>
      </c>
      <c r="P1963" t="s">
        <v>8273</v>
      </c>
      <c r="Q1963" t="s">
        <v>8303</v>
      </c>
      <c r="R1963" t="str">
        <f t="shared" si="92"/>
        <v>August</v>
      </c>
    </row>
    <row r="1964" spans="1:18" ht="45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s="11">
        <f t="shared" si="90"/>
        <v>41742.780509259261</v>
      </c>
      <c r="L1964" t="b">
        <v>1</v>
      </c>
      <c r="M1964">
        <v>306</v>
      </c>
      <c r="N1964" t="b">
        <v>1</v>
      </c>
      <c r="O1964" s="13">
        <f t="shared" si="91"/>
        <v>1.9292499999999999</v>
      </c>
      <c r="P1964" t="s">
        <v>8273</v>
      </c>
      <c r="Q1964" t="s">
        <v>8303</v>
      </c>
      <c r="R1964" t="str">
        <f t="shared" si="92"/>
        <v>April</v>
      </c>
    </row>
    <row r="1965" spans="1:18" ht="45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s="11">
        <f t="shared" si="90"/>
        <v>41863.429791666669</v>
      </c>
      <c r="L1965" t="b">
        <v>1</v>
      </c>
      <c r="M1965">
        <v>205</v>
      </c>
      <c r="N1965" t="b">
        <v>1</v>
      </c>
      <c r="O1965" s="13">
        <f t="shared" si="91"/>
        <v>1.268842105263158</v>
      </c>
      <c r="P1965" t="s">
        <v>8273</v>
      </c>
      <c r="Q1965" t="s">
        <v>8303</v>
      </c>
      <c r="R1965" t="str">
        <f t="shared" si="92"/>
        <v>August</v>
      </c>
    </row>
    <row r="1966" spans="1:18" ht="45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s="11">
        <f t="shared" si="90"/>
        <v>42452.272824074069</v>
      </c>
      <c r="L1966" t="b">
        <v>1</v>
      </c>
      <c r="M1966">
        <v>1281</v>
      </c>
      <c r="N1966" t="b">
        <v>1</v>
      </c>
      <c r="O1966" s="13">
        <f t="shared" si="91"/>
        <v>2.5957748878923765</v>
      </c>
      <c r="P1966" t="s">
        <v>8273</v>
      </c>
      <c r="Q1966" t="s">
        <v>8303</v>
      </c>
      <c r="R1966" t="str">
        <f t="shared" si="92"/>
        <v>March</v>
      </c>
    </row>
    <row r="1967" spans="1:18" ht="45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s="11">
        <f t="shared" si="90"/>
        <v>40898.089236111111</v>
      </c>
      <c r="L1967" t="b">
        <v>1</v>
      </c>
      <c r="M1967">
        <v>103</v>
      </c>
      <c r="N1967" t="b">
        <v>1</v>
      </c>
      <c r="O1967" s="13">
        <f t="shared" si="91"/>
        <v>2.6227999999999998</v>
      </c>
      <c r="P1967" t="s">
        <v>8273</v>
      </c>
      <c r="Q1967" t="s">
        <v>8303</v>
      </c>
      <c r="R1967" t="str">
        <f t="shared" si="92"/>
        <v>December</v>
      </c>
    </row>
    <row r="1968" spans="1:18" ht="45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s="11">
        <f t="shared" si="90"/>
        <v>41835.540486111109</v>
      </c>
      <c r="L1968" t="b">
        <v>1</v>
      </c>
      <c r="M1968">
        <v>1513</v>
      </c>
      <c r="N1968" t="b">
        <v>1</v>
      </c>
      <c r="O1968" s="13">
        <f t="shared" si="91"/>
        <v>2.0674309000000002</v>
      </c>
      <c r="P1968" t="s">
        <v>8273</v>
      </c>
      <c r="Q1968" t="s">
        <v>8303</v>
      </c>
      <c r="R1968" t="str">
        <f t="shared" si="92"/>
        <v>July</v>
      </c>
    </row>
    <row r="1969" spans="1:18" ht="45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s="11">
        <f t="shared" si="90"/>
        <v>41730.663530092592</v>
      </c>
      <c r="L1969" t="b">
        <v>1</v>
      </c>
      <c r="M1969">
        <v>405</v>
      </c>
      <c r="N1969" t="b">
        <v>1</v>
      </c>
      <c r="O1969" s="13">
        <f t="shared" si="91"/>
        <v>3.7012999999999998</v>
      </c>
      <c r="P1969" t="s">
        <v>8273</v>
      </c>
      <c r="Q1969" t="s">
        <v>8303</v>
      </c>
      <c r="R1969" t="str">
        <f t="shared" si="92"/>
        <v>April</v>
      </c>
    </row>
    <row r="1970" spans="1:18" ht="30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s="11">
        <f t="shared" si="90"/>
        <v>42676.586979166663</v>
      </c>
      <c r="L1970" t="b">
        <v>1</v>
      </c>
      <c r="M1970">
        <v>510</v>
      </c>
      <c r="N1970" t="b">
        <v>1</v>
      </c>
      <c r="O1970" s="13">
        <f t="shared" si="91"/>
        <v>2.8496600000000001</v>
      </c>
      <c r="P1970" t="s">
        <v>8273</v>
      </c>
      <c r="Q1970" t="s">
        <v>8303</v>
      </c>
      <c r="R1970" t="str">
        <f t="shared" si="92"/>
        <v>November</v>
      </c>
    </row>
    <row r="1971" spans="1:18" ht="45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s="11">
        <f t="shared" si="90"/>
        <v>42557.792453703703</v>
      </c>
      <c r="L1971" t="b">
        <v>1</v>
      </c>
      <c r="M1971">
        <v>1887</v>
      </c>
      <c r="N1971" t="b">
        <v>1</v>
      </c>
      <c r="O1971" s="13">
        <f t="shared" si="91"/>
        <v>5.7907999999999999</v>
      </c>
      <c r="P1971" t="s">
        <v>8273</v>
      </c>
      <c r="Q1971" t="s">
        <v>8303</v>
      </c>
      <c r="R1971" t="str">
        <f t="shared" si="92"/>
        <v>July</v>
      </c>
    </row>
    <row r="1972" spans="1:18" ht="45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s="11">
        <f t="shared" si="90"/>
        <v>41324.193298611113</v>
      </c>
      <c r="L1972" t="b">
        <v>1</v>
      </c>
      <c r="M1972">
        <v>701</v>
      </c>
      <c r="N1972" t="b">
        <v>1</v>
      </c>
      <c r="O1972" s="13">
        <f t="shared" si="91"/>
        <v>11.318</v>
      </c>
      <c r="P1972" t="s">
        <v>8273</v>
      </c>
      <c r="Q1972" t="s">
        <v>8303</v>
      </c>
      <c r="R1972" t="str">
        <f t="shared" si="92"/>
        <v>February</v>
      </c>
    </row>
    <row r="1973" spans="1:18" ht="45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s="11">
        <f t="shared" si="90"/>
        <v>41561.500706018516</v>
      </c>
      <c r="L1973" t="b">
        <v>1</v>
      </c>
      <c r="M1973">
        <v>3863</v>
      </c>
      <c r="N1973" t="b">
        <v>1</v>
      </c>
      <c r="O1973" s="13">
        <f t="shared" si="91"/>
        <v>2.6302771750000002</v>
      </c>
      <c r="P1973" t="s">
        <v>8273</v>
      </c>
      <c r="Q1973" t="s">
        <v>8303</v>
      </c>
      <c r="R1973" t="str">
        <f t="shared" si="92"/>
        <v>October</v>
      </c>
    </row>
    <row r="1974" spans="1:18" ht="45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s="11">
        <f t="shared" si="90"/>
        <v>41201.012083333335</v>
      </c>
      <c r="L1974" t="b">
        <v>1</v>
      </c>
      <c r="M1974">
        <v>238</v>
      </c>
      <c r="N1974" t="b">
        <v>1</v>
      </c>
      <c r="O1974" s="13">
        <f t="shared" si="91"/>
        <v>6.7447999999999997</v>
      </c>
      <c r="P1974" t="s">
        <v>8273</v>
      </c>
      <c r="Q1974" t="s">
        <v>8303</v>
      </c>
      <c r="R1974" t="str">
        <f t="shared" si="92"/>
        <v>October</v>
      </c>
    </row>
    <row r="1975" spans="1:18" ht="45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s="11">
        <f t="shared" si="90"/>
        <v>42549.722962962958</v>
      </c>
      <c r="L1975" t="b">
        <v>1</v>
      </c>
      <c r="M1975">
        <v>2051</v>
      </c>
      <c r="N1975" t="b">
        <v>1</v>
      </c>
      <c r="O1975" s="13">
        <f t="shared" si="91"/>
        <v>2.5683081313131315</v>
      </c>
      <c r="P1975" t="s">
        <v>8273</v>
      </c>
      <c r="Q1975" t="s">
        <v>8303</v>
      </c>
      <c r="R1975" t="str">
        <f t="shared" si="92"/>
        <v>June</v>
      </c>
    </row>
    <row r="1976" spans="1:18" ht="45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s="11">
        <f t="shared" si="90"/>
        <v>41445.334131944444</v>
      </c>
      <c r="L1976" t="b">
        <v>1</v>
      </c>
      <c r="M1976">
        <v>402</v>
      </c>
      <c r="N1976" t="b">
        <v>1</v>
      </c>
      <c r="O1976" s="13">
        <f t="shared" si="91"/>
        <v>3.7549600000000001</v>
      </c>
      <c r="P1976" t="s">
        <v>8273</v>
      </c>
      <c r="Q1976" t="s">
        <v>8303</v>
      </c>
      <c r="R1976" t="str">
        <f t="shared" si="92"/>
        <v>June</v>
      </c>
    </row>
    <row r="1977" spans="1:18" ht="30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s="11">
        <f t="shared" si="90"/>
        <v>41313.755219907405</v>
      </c>
      <c r="L1977" t="b">
        <v>1</v>
      </c>
      <c r="M1977">
        <v>253</v>
      </c>
      <c r="N1977" t="b">
        <v>1</v>
      </c>
      <c r="O1977" s="13">
        <f t="shared" si="91"/>
        <v>2.0870837499999997</v>
      </c>
      <c r="P1977" t="s">
        <v>8273</v>
      </c>
      <c r="Q1977" t="s">
        <v>8303</v>
      </c>
      <c r="R1977" t="str">
        <f t="shared" si="92"/>
        <v>February</v>
      </c>
    </row>
    <row r="1978" spans="1:18" ht="30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s="11">
        <f t="shared" si="90"/>
        <v>41438.899594907409</v>
      </c>
      <c r="L1978" t="b">
        <v>1</v>
      </c>
      <c r="M1978">
        <v>473</v>
      </c>
      <c r="N1978" t="b">
        <v>1</v>
      </c>
      <c r="O1978" s="13">
        <f t="shared" si="91"/>
        <v>3.4660000000000002</v>
      </c>
      <c r="P1978" t="s">
        <v>8273</v>
      </c>
      <c r="Q1978" t="s">
        <v>8303</v>
      </c>
      <c r="R1978" t="str">
        <f t="shared" si="92"/>
        <v>June</v>
      </c>
    </row>
    <row r="1979" spans="1:18" ht="30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s="11">
        <f t="shared" si="90"/>
        <v>42311.216898148152</v>
      </c>
      <c r="L1979" t="b">
        <v>1</v>
      </c>
      <c r="M1979">
        <v>821</v>
      </c>
      <c r="N1979" t="b">
        <v>1</v>
      </c>
      <c r="O1979" s="13">
        <f t="shared" si="91"/>
        <v>4.0232999999999999</v>
      </c>
      <c r="P1979" t="s">
        <v>8273</v>
      </c>
      <c r="Q1979" t="s">
        <v>8303</v>
      </c>
      <c r="R1979" t="str">
        <f t="shared" si="92"/>
        <v>November</v>
      </c>
    </row>
    <row r="1980" spans="1:18" ht="45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s="11">
        <f t="shared" si="90"/>
        <v>41039.225601851853</v>
      </c>
      <c r="L1980" t="b">
        <v>1</v>
      </c>
      <c r="M1980">
        <v>388</v>
      </c>
      <c r="N1980" t="b">
        <v>1</v>
      </c>
      <c r="O1980" s="13">
        <f t="shared" si="91"/>
        <v>10.2684514</v>
      </c>
      <c r="P1980" t="s">
        <v>8273</v>
      </c>
      <c r="Q1980" t="s">
        <v>8303</v>
      </c>
      <c r="R1980" t="str">
        <f t="shared" si="92"/>
        <v>May</v>
      </c>
    </row>
    <row r="1981" spans="1:18" ht="30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s="11">
        <f t="shared" si="90"/>
        <v>42290.460023148145</v>
      </c>
      <c r="L1981" t="b">
        <v>1</v>
      </c>
      <c r="M1981">
        <v>813</v>
      </c>
      <c r="N1981" t="b">
        <v>1</v>
      </c>
      <c r="O1981" s="13">
        <f t="shared" si="91"/>
        <v>1.14901155</v>
      </c>
      <c r="P1981" t="s">
        <v>8273</v>
      </c>
      <c r="Q1981" t="s">
        <v>8303</v>
      </c>
      <c r="R1981" t="str">
        <f t="shared" si="92"/>
        <v>October</v>
      </c>
    </row>
    <row r="1982" spans="1:18" ht="30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s="11">
        <f t="shared" si="90"/>
        <v>42423.542384259257</v>
      </c>
      <c r="L1982" t="b">
        <v>1</v>
      </c>
      <c r="M1982">
        <v>1945</v>
      </c>
      <c r="N1982" t="b">
        <v>1</v>
      </c>
      <c r="O1982" s="13">
        <f t="shared" si="91"/>
        <v>3.5482402000000004</v>
      </c>
      <c r="P1982" t="s">
        <v>8273</v>
      </c>
      <c r="Q1982" t="s">
        <v>8303</v>
      </c>
      <c r="R1982" t="str">
        <f t="shared" si="92"/>
        <v>February</v>
      </c>
    </row>
    <row r="1983" spans="1:18" ht="45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s="11">
        <f t="shared" si="90"/>
        <v>41799.725289351853</v>
      </c>
      <c r="L1983" t="b">
        <v>0</v>
      </c>
      <c r="M1983">
        <v>12</v>
      </c>
      <c r="N1983" t="b">
        <v>0</v>
      </c>
      <c r="O1983" s="13">
        <f t="shared" si="91"/>
        <v>5.0799999999999998E-2</v>
      </c>
      <c r="P1983" t="s">
        <v>8292</v>
      </c>
      <c r="Q1983" t="s">
        <v>8304</v>
      </c>
      <c r="R1983" t="str">
        <f t="shared" si="92"/>
        <v>June</v>
      </c>
    </row>
    <row r="1984" spans="1:18" ht="30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s="11">
        <f t="shared" si="90"/>
        <v>42678.586655092593</v>
      </c>
      <c r="L1984" t="b">
        <v>0</v>
      </c>
      <c r="M1984">
        <v>0</v>
      </c>
      <c r="N1984" t="b">
        <v>0</v>
      </c>
      <c r="O1984" s="13">
        <f t="shared" si="91"/>
        <v>0</v>
      </c>
      <c r="P1984" t="s">
        <v>8292</v>
      </c>
      <c r="Q1984" t="s">
        <v>8304</v>
      </c>
      <c r="R1984" t="str">
        <f t="shared" si="92"/>
        <v>November</v>
      </c>
    </row>
    <row r="1985" spans="1:18" ht="45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s="11">
        <f t="shared" si="90"/>
        <v>42593.011782407411</v>
      </c>
      <c r="L1985" t="b">
        <v>0</v>
      </c>
      <c r="M1985">
        <v>16</v>
      </c>
      <c r="N1985" t="b">
        <v>0</v>
      </c>
      <c r="O1985" s="13">
        <f t="shared" si="91"/>
        <v>4.2999999999999997E-2</v>
      </c>
      <c r="P1985" t="s">
        <v>8292</v>
      </c>
      <c r="Q1985" t="s">
        <v>8304</v>
      </c>
      <c r="R1985" t="str">
        <f t="shared" si="92"/>
        <v>August</v>
      </c>
    </row>
    <row r="1986" spans="1:18" ht="60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s="11">
        <f t="shared" si="90"/>
        <v>41913.790289351848</v>
      </c>
      <c r="L1986" t="b">
        <v>0</v>
      </c>
      <c r="M1986">
        <v>7</v>
      </c>
      <c r="N1986" t="b">
        <v>0</v>
      </c>
      <c r="O1986" s="13">
        <f t="shared" si="91"/>
        <v>0.21146666666666666</v>
      </c>
      <c r="P1986" t="s">
        <v>8292</v>
      </c>
      <c r="Q1986" t="s">
        <v>8304</v>
      </c>
      <c r="R1986" t="str">
        <f t="shared" si="92"/>
        <v>October</v>
      </c>
    </row>
    <row r="1987" spans="1:18" ht="45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s="11">
        <f t="shared" ref="K1987:K2050" si="93">(J1987/86400)+DATE(1970,1,1)</f>
        <v>42555.698738425926</v>
      </c>
      <c r="L1987" t="b">
        <v>0</v>
      </c>
      <c r="M1987">
        <v>4</v>
      </c>
      <c r="N1987" t="b">
        <v>0</v>
      </c>
      <c r="O1987" s="13">
        <f t="shared" ref="O1987:O2050" si="94">E1987/D1987</f>
        <v>3.1875000000000001E-2</v>
      </c>
      <c r="P1987" t="s">
        <v>8292</v>
      </c>
      <c r="Q1987" t="s">
        <v>8304</v>
      </c>
      <c r="R1987" t="str">
        <f t="shared" ref="R1987:R2050" si="95">TEXT(K1987,"mmmm")</f>
        <v>July</v>
      </c>
    </row>
    <row r="1988" spans="1:18" ht="45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s="11">
        <f t="shared" si="93"/>
        <v>42413.433831018519</v>
      </c>
      <c r="L1988" t="b">
        <v>0</v>
      </c>
      <c r="M1988">
        <v>1</v>
      </c>
      <c r="N1988" t="b">
        <v>0</v>
      </c>
      <c r="O1988" s="13">
        <f t="shared" si="94"/>
        <v>5.0000000000000001E-4</v>
      </c>
      <c r="P1988" t="s">
        <v>8292</v>
      </c>
      <c r="Q1988" t="s">
        <v>8304</v>
      </c>
      <c r="R1988" t="str">
        <f t="shared" si="95"/>
        <v>February</v>
      </c>
    </row>
    <row r="1989" spans="1:18" ht="30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s="11">
        <f t="shared" si="93"/>
        <v>42034.639768518522</v>
      </c>
      <c r="L1989" t="b">
        <v>0</v>
      </c>
      <c r="M1989">
        <v>28</v>
      </c>
      <c r="N1989" t="b">
        <v>0</v>
      </c>
      <c r="O1989" s="13">
        <f t="shared" si="94"/>
        <v>0.42472727272727273</v>
      </c>
      <c r="P1989" t="s">
        <v>8292</v>
      </c>
      <c r="Q1989" t="s">
        <v>8304</v>
      </c>
      <c r="R1989" t="str">
        <f t="shared" si="95"/>
        <v>January</v>
      </c>
    </row>
    <row r="1990" spans="1:18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s="11">
        <f t="shared" si="93"/>
        <v>42206.763217592597</v>
      </c>
      <c r="L1990" t="b">
        <v>0</v>
      </c>
      <c r="M1990">
        <v>1</v>
      </c>
      <c r="N1990" t="b">
        <v>0</v>
      </c>
      <c r="O1990" s="13">
        <f t="shared" si="94"/>
        <v>4.1666666666666666E-3</v>
      </c>
      <c r="P1990" t="s">
        <v>8292</v>
      </c>
      <c r="Q1990" t="s">
        <v>8304</v>
      </c>
      <c r="R1990" t="str">
        <f t="shared" si="95"/>
        <v>July</v>
      </c>
    </row>
    <row r="1991" spans="1:18" ht="45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s="11">
        <f t="shared" si="93"/>
        <v>42685.680648148147</v>
      </c>
      <c r="L1991" t="b">
        <v>0</v>
      </c>
      <c r="M1991">
        <v>1</v>
      </c>
      <c r="N1991" t="b">
        <v>0</v>
      </c>
      <c r="O1991" s="13">
        <f t="shared" si="94"/>
        <v>0.01</v>
      </c>
      <c r="P1991" t="s">
        <v>8292</v>
      </c>
      <c r="Q1991" t="s">
        <v>8304</v>
      </c>
      <c r="R1991" t="str">
        <f t="shared" si="95"/>
        <v>November</v>
      </c>
    </row>
    <row r="1992" spans="1:18" ht="45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s="11">
        <f t="shared" si="93"/>
        <v>42398.195972222224</v>
      </c>
      <c r="L1992" t="b">
        <v>0</v>
      </c>
      <c r="M1992">
        <v>5</v>
      </c>
      <c r="N1992" t="b">
        <v>0</v>
      </c>
      <c r="O1992" s="13">
        <f t="shared" si="94"/>
        <v>0.16966666666666666</v>
      </c>
      <c r="P1992" t="s">
        <v>8292</v>
      </c>
      <c r="Q1992" t="s">
        <v>8304</v>
      </c>
      <c r="R1992" t="str">
        <f t="shared" si="95"/>
        <v>January</v>
      </c>
    </row>
    <row r="1993" spans="1:18" ht="30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s="11">
        <f t="shared" si="93"/>
        <v>42167.89335648148</v>
      </c>
      <c r="L1993" t="b">
        <v>0</v>
      </c>
      <c r="M1993">
        <v>3</v>
      </c>
      <c r="N1993" t="b">
        <v>0</v>
      </c>
      <c r="O1993" s="13">
        <f t="shared" si="94"/>
        <v>7.0000000000000007E-2</v>
      </c>
      <c r="P1993" t="s">
        <v>8292</v>
      </c>
      <c r="Q1993" t="s">
        <v>8304</v>
      </c>
      <c r="R1993" t="str">
        <f t="shared" si="95"/>
        <v>June</v>
      </c>
    </row>
    <row r="1994" spans="1:18" ht="30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s="11">
        <f t="shared" si="93"/>
        <v>42023.143414351856</v>
      </c>
      <c r="L1994" t="b">
        <v>0</v>
      </c>
      <c r="M1994">
        <v>2</v>
      </c>
      <c r="N1994" t="b">
        <v>0</v>
      </c>
      <c r="O1994" s="13">
        <f t="shared" si="94"/>
        <v>1.3333333333333333E-3</v>
      </c>
      <c r="P1994" t="s">
        <v>8292</v>
      </c>
      <c r="Q1994" t="s">
        <v>8304</v>
      </c>
      <c r="R1994" t="str">
        <f t="shared" si="95"/>
        <v>January</v>
      </c>
    </row>
    <row r="1995" spans="1:18" ht="45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s="11">
        <f t="shared" si="93"/>
        <v>42329.588391203702</v>
      </c>
      <c r="L1995" t="b">
        <v>0</v>
      </c>
      <c r="M1995">
        <v>0</v>
      </c>
      <c r="N1995" t="b">
        <v>0</v>
      </c>
      <c r="O1995" s="13">
        <f t="shared" si="94"/>
        <v>0</v>
      </c>
      <c r="P1995" t="s">
        <v>8292</v>
      </c>
      <c r="Q1995" t="s">
        <v>8304</v>
      </c>
      <c r="R1995" t="str">
        <f t="shared" si="95"/>
        <v>November</v>
      </c>
    </row>
    <row r="1996" spans="1:18" ht="45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s="11">
        <f t="shared" si="93"/>
        <v>42651.006273148145</v>
      </c>
      <c r="L1996" t="b">
        <v>0</v>
      </c>
      <c r="M1996">
        <v>0</v>
      </c>
      <c r="N1996" t="b">
        <v>0</v>
      </c>
      <c r="O1996" s="13">
        <f t="shared" si="94"/>
        <v>0</v>
      </c>
      <c r="P1996" t="s">
        <v>8292</v>
      </c>
      <c r="Q1996" t="s">
        <v>8304</v>
      </c>
      <c r="R1996" t="str">
        <f t="shared" si="95"/>
        <v>October</v>
      </c>
    </row>
    <row r="1997" spans="1:18" ht="45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s="11">
        <f t="shared" si="93"/>
        <v>42181.902037037042</v>
      </c>
      <c r="L1997" t="b">
        <v>0</v>
      </c>
      <c r="M1997">
        <v>3</v>
      </c>
      <c r="N1997" t="b">
        <v>0</v>
      </c>
      <c r="O1997" s="13">
        <f t="shared" si="94"/>
        <v>7.8E-2</v>
      </c>
      <c r="P1997" t="s">
        <v>8292</v>
      </c>
      <c r="Q1997" t="s">
        <v>8304</v>
      </c>
      <c r="R1997" t="str">
        <f t="shared" si="95"/>
        <v>June</v>
      </c>
    </row>
    <row r="1998" spans="1:18" ht="45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s="11">
        <f t="shared" si="93"/>
        <v>41800.819571759261</v>
      </c>
      <c r="L1998" t="b">
        <v>0</v>
      </c>
      <c r="M1998">
        <v>0</v>
      </c>
      <c r="N1998" t="b">
        <v>0</v>
      </c>
      <c r="O1998" s="13">
        <f t="shared" si="94"/>
        <v>0</v>
      </c>
      <c r="P1998" t="s">
        <v>8292</v>
      </c>
      <c r="Q1998" t="s">
        <v>8304</v>
      </c>
      <c r="R1998" t="str">
        <f t="shared" si="95"/>
        <v>June</v>
      </c>
    </row>
    <row r="1999" spans="1:18" ht="45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s="11">
        <f t="shared" si="93"/>
        <v>41847.930694444447</v>
      </c>
      <c r="L1999" t="b">
        <v>0</v>
      </c>
      <c r="M1999">
        <v>0</v>
      </c>
      <c r="N1999" t="b">
        <v>0</v>
      </c>
      <c r="O1999" s="13">
        <f t="shared" si="94"/>
        <v>0</v>
      </c>
      <c r="P1999" t="s">
        <v>8292</v>
      </c>
      <c r="Q1999" t="s">
        <v>8304</v>
      </c>
      <c r="R1999" t="str">
        <f t="shared" si="95"/>
        <v>July</v>
      </c>
    </row>
    <row r="2000" spans="1:18" ht="45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s="11">
        <f t="shared" si="93"/>
        <v>41807.118495370371</v>
      </c>
      <c r="L2000" t="b">
        <v>0</v>
      </c>
      <c r="M2000">
        <v>3</v>
      </c>
      <c r="N2000" t="b">
        <v>0</v>
      </c>
      <c r="O2000" s="13">
        <f t="shared" si="94"/>
        <v>0.26200000000000001</v>
      </c>
      <c r="P2000" t="s">
        <v>8292</v>
      </c>
      <c r="Q2000" t="s">
        <v>8304</v>
      </c>
      <c r="R2000" t="str">
        <f t="shared" si="95"/>
        <v>June</v>
      </c>
    </row>
    <row r="2001" spans="1:18" ht="30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s="11">
        <f t="shared" si="93"/>
        <v>41926.482731481483</v>
      </c>
      <c r="L2001" t="b">
        <v>0</v>
      </c>
      <c r="M2001">
        <v>7</v>
      </c>
      <c r="N2001" t="b">
        <v>0</v>
      </c>
      <c r="O2001" s="13">
        <f t="shared" si="94"/>
        <v>7.6129032258064515E-3</v>
      </c>
      <c r="P2001" t="s">
        <v>8292</v>
      </c>
      <c r="Q2001" t="s">
        <v>8304</v>
      </c>
      <c r="R2001" t="str">
        <f t="shared" si="95"/>
        <v>October</v>
      </c>
    </row>
    <row r="2002" spans="1:18" ht="45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s="11">
        <f t="shared" si="93"/>
        <v>42345.951539351852</v>
      </c>
      <c r="L2002" t="b">
        <v>0</v>
      </c>
      <c r="M2002">
        <v>25</v>
      </c>
      <c r="N2002" t="b">
        <v>0</v>
      </c>
      <c r="O2002" s="13">
        <f t="shared" si="94"/>
        <v>0.125</v>
      </c>
      <c r="P2002" t="s">
        <v>8292</v>
      </c>
      <c r="Q2002" t="s">
        <v>8304</v>
      </c>
      <c r="R2002" t="str">
        <f t="shared" si="95"/>
        <v>December</v>
      </c>
    </row>
    <row r="2003" spans="1:18" ht="30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s="11">
        <f t="shared" si="93"/>
        <v>42136.209675925929</v>
      </c>
      <c r="L2003" t="b">
        <v>1</v>
      </c>
      <c r="M2003">
        <v>1637</v>
      </c>
      <c r="N2003" t="b">
        <v>1</v>
      </c>
      <c r="O2003" s="13">
        <f t="shared" si="94"/>
        <v>3.8212909090909091</v>
      </c>
      <c r="P2003" t="s">
        <v>8273</v>
      </c>
      <c r="Q2003" t="s">
        <v>8303</v>
      </c>
      <c r="R2003" t="str">
        <f t="shared" si="95"/>
        <v>May</v>
      </c>
    </row>
    <row r="2004" spans="1:18" ht="45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s="11">
        <f t="shared" si="93"/>
        <v>42728.71230324074</v>
      </c>
      <c r="L2004" t="b">
        <v>1</v>
      </c>
      <c r="M2004">
        <v>1375</v>
      </c>
      <c r="N2004" t="b">
        <v>1</v>
      </c>
      <c r="O2004" s="13">
        <f t="shared" si="94"/>
        <v>2.1679422000000002</v>
      </c>
      <c r="P2004" t="s">
        <v>8273</v>
      </c>
      <c r="Q2004" t="s">
        <v>8303</v>
      </c>
      <c r="R2004" t="str">
        <f t="shared" si="95"/>
        <v>December</v>
      </c>
    </row>
    <row r="2005" spans="1:18" ht="45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s="11">
        <f t="shared" si="93"/>
        <v>40347.125601851854</v>
      </c>
      <c r="L2005" t="b">
        <v>1</v>
      </c>
      <c r="M2005">
        <v>17</v>
      </c>
      <c r="N2005" t="b">
        <v>1</v>
      </c>
      <c r="O2005" s="13">
        <f t="shared" si="94"/>
        <v>3.12</v>
      </c>
      <c r="P2005" t="s">
        <v>8273</v>
      </c>
      <c r="Q2005" t="s">
        <v>8303</v>
      </c>
      <c r="R2005" t="str">
        <f t="shared" si="95"/>
        <v>June</v>
      </c>
    </row>
    <row r="2006" spans="1:18" ht="45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s="11">
        <f t="shared" si="93"/>
        <v>41800.604895833334</v>
      </c>
      <c r="L2006" t="b">
        <v>1</v>
      </c>
      <c r="M2006">
        <v>354</v>
      </c>
      <c r="N2006" t="b">
        <v>1</v>
      </c>
      <c r="O2006" s="13">
        <f t="shared" si="94"/>
        <v>2.3442048</v>
      </c>
      <c r="P2006" t="s">
        <v>8273</v>
      </c>
      <c r="Q2006" t="s">
        <v>8303</v>
      </c>
      <c r="R2006" t="str">
        <f t="shared" si="95"/>
        <v>June</v>
      </c>
    </row>
    <row r="2007" spans="1:18" ht="45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s="11">
        <f t="shared" si="93"/>
        <v>41535.812708333331</v>
      </c>
      <c r="L2007" t="b">
        <v>1</v>
      </c>
      <c r="M2007">
        <v>191</v>
      </c>
      <c r="N2007" t="b">
        <v>1</v>
      </c>
      <c r="O2007" s="13">
        <f t="shared" si="94"/>
        <v>1.236801</v>
      </c>
      <c r="P2007" t="s">
        <v>8273</v>
      </c>
      <c r="Q2007" t="s">
        <v>8303</v>
      </c>
      <c r="R2007" t="str">
        <f t="shared" si="95"/>
        <v>September</v>
      </c>
    </row>
    <row r="2008" spans="1:18" ht="45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s="11">
        <f t="shared" si="93"/>
        <v>41941.500520833331</v>
      </c>
      <c r="L2008" t="b">
        <v>1</v>
      </c>
      <c r="M2008">
        <v>303</v>
      </c>
      <c r="N2008" t="b">
        <v>1</v>
      </c>
      <c r="O2008" s="13">
        <f t="shared" si="94"/>
        <v>2.4784000000000002</v>
      </c>
      <c r="P2008" t="s">
        <v>8273</v>
      </c>
      <c r="Q2008" t="s">
        <v>8303</v>
      </c>
      <c r="R2008" t="str">
        <f t="shared" si="95"/>
        <v>October</v>
      </c>
    </row>
    <row r="2009" spans="1:18" ht="45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s="11">
        <f t="shared" si="93"/>
        <v>40347.837800925925</v>
      </c>
      <c r="L2009" t="b">
        <v>1</v>
      </c>
      <c r="M2009">
        <v>137</v>
      </c>
      <c r="N2009" t="b">
        <v>1</v>
      </c>
      <c r="O2009" s="13">
        <f t="shared" si="94"/>
        <v>1.157092</v>
      </c>
      <c r="P2009" t="s">
        <v>8273</v>
      </c>
      <c r="Q2009" t="s">
        <v>8303</v>
      </c>
      <c r="R2009" t="str">
        <f t="shared" si="95"/>
        <v>June</v>
      </c>
    </row>
    <row r="2010" spans="1:18" ht="45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s="11">
        <f t="shared" si="93"/>
        <v>40761.604421296295</v>
      </c>
      <c r="L2010" t="b">
        <v>1</v>
      </c>
      <c r="M2010">
        <v>41</v>
      </c>
      <c r="N2010" t="b">
        <v>1</v>
      </c>
      <c r="O2010" s="13">
        <f t="shared" si="94"/>
        <v>1.1707484768810599</v>
      </c>
      <c r="P2010" t="s">
        <v>8273</v>
      </c>
      <c r="Q2010" t="s">
        <v>8303</v>
      </c>
      <c r="R2010" t="str">
        <f t="shared" si="95"/>
        <v>August</v>
      </c>
    </row>
    <row r="2011" spans="1:18" ht="45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s="11">
        <f t="shared" si="93"/>
        <v>42661.323414351849</v>
      </c>
      <c r="L2011" t="b">
        <v>1</v>
      </c>
      <c r="M2011">
        <v>398</v>
      </c>
      <c r="N2011" t="b">
        <v>1</v>
      </c>
      <c r="O2011" s="13">
        <f t="shared" si="94"/>
        <v>3.05158</v>
      </c>
      <c r="P2011" t="s">
        <v>8273</v>
      </c>
      <c r="Q2011" t="s">
        <v>8303</v>
      </c>
      <c r="R2011" t="str">
        <f t="shared" si="95"/>
        <v>October</v>
      </c>
    </row>
    <row r="2012" spans="1:18" ht="30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s="11">
        <f t="shared" si="93"/>
        <v>42570.996423611112</v>
      </c>
      <c r="L2012" t="b">
        <v>1</v>
      </c>
      <c r="M2012">
        <v>1737</v>
      </c>
      <c r="N2012" t="b">
        <v>1</v>
      </c>
      <c r="O2012" s="13">
        <f t="shared" si="94"/>
        <v>3.2005299999999997</v>
      </c>
      <c r="P2012" t="s">
        <v>8273</v>
      </c>
      <c r="Q2012" t="s">
        <v>8303</v>
      </c>
      <c r="R2012" t="str">
        <f t="shared" si="95"/>
        <v>July</v>
      </c>
    </row>
    <row r="2013" spans="1:18" ht="45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s="11">
        <f t="shared" si="93"/>
        <v>42347.358483796299</v>
      </c>
      <c r="L2013" t="b">
        <v>1</v>
      </c>
      <c r="M2013">
        <v>971</v>
      </c>
      <c r="N2013" t="b">
        <v>1</v>
      </c>
      <c r="O2013" s="13">
        <f t="shared" si="94"/>
        <v>8.1956399999999991</v>
      </c>
      <c r="P2013" t="s">
        <v>8273</v>
      </c>
      <c r="Q2013" t="s">
        <v>8303</v>
      </c>
      <c r="R2013" t="str">
        <f t="shared" si="95"/>
        <v>December</v>
      </c>
    </row>
    <row r="2014" spans="1:18" ht="45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s="11">
        <f t="shared" si="93"/>
        <v>42010.822233796294</v>
      </c>
      <c r="L2014" t="b">
        <v>1</v>
      </c>
      <c r="M2014">
        <v>183</v>
      </c>
      <c r="N2014" t="b">
        <v>1</v>
      </c>
      <c r="O2014" s="13">
        <f t="shared" si="94"/>
        <v>2.3490000000000002</v>
      </c>
      <c r="P2014" t="s">
        <v>8273</v>
      </c>
      <c r="Q2014" t="s">
        <v>8303</v>
      </c>
      <c r="R2014" t="str">
        <f t="shared" si="95"/>
        <v>January</v>
      </c>
    </row>
    <row r="2015" spans="1:18" ht="45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s="11">
        <f t="shared" si="93"/>
        <v>42499.960810185185</v>
      </c>
      <c r="L2015" t="b">
        <v>1</v>
      </c>
      <c r="M2015">
        <v>4562</v>
      </c>
      <c r="N2015" t="b">
        <v>1</v>
      </c>
      <c r="O2015" s="13">
        <f t="shared" si="94"/>
        <v>4.9491375</v>
      </c>
      <c r="P2015" t="s">
        <v>8273</v>
      </c>
      <c r="Q2015" t="s">
        <v>8303</v>
      </c>
      <c r="R2015" t="str">
        <f t="shared" si="95"/>
        <v>May</v>
      </c>
    </row>
    <row r="2016" spans="1:18" ht="45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s="11">
        <f t="shared" si="93"/>
        <v>41324.214571759258</v>
      </c>
      <c r="L2016" t="b">
        <v>1</v>
      </c>
      <c r="M2016">
        <v>26457</v>
      </c>
      <c r="N2016" t="b">
        <v>1</v>
      </c>
      <c r="O2016" s="13">
        <f t="shared" si="94"/>
        <v>78.137822333333332</v>
      </c>
      <c r="P2016" t="s">
        <v>8273</v>
      </c>
      <c r="Q2016" t="s">
        <v>8303</v>
      </c>
      <c r="R2016" t="str">
        <f t="shared" si="95"/>
        <v>February</v>
      </c>
    </row>
    <row r="2017" spans="1:18" ht="45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s="11">
        <f t="shared" si="93"/>
        <v>40765.876886574071</v>
      </c>
      <c r="L2017" t="b">
        <v>1</v>
      </c>
      <c r="M2017">
        <v>162</v>
      </c>
      <c r="N2017" t="b">
        <v>1</v>
      </c>
      <c r="O2017" s="13">
        <f t="shared" si="94"/>
        <v>1.1300013888888889</v>
      </c>
      <c r="P2017" t="s">
        <v>8273</v>
      </c>
      <c r="Q2017" t="s">
        <v>8303</v>
      </c>
      <c r="R2017" t="str">
        <f t="shared" si="95"/>
        <v>August</v>
      </c>
    </row>
    <row r="2018" spans="1:18" ht="30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s="11">
        <f t="shared" si="93"/>
        <v>41312.880775462967</v>
      </c>
      <c r="L2018" t="b">
        <v>1</v>
      </c>
      <c r="M2018">
        <v>479</v>
      </c>
      <c r="N2018" t="b">
        <v>1</v>
      </c>
      <c r="O2018" s="13">
        <f t="shared" si="94"/>
        <v>9.2154220000000002</v>
      </c>
      <c r="P2018" t="s">
        <v>8273</v>
      </c>
      <c r="Q2018" t="s">
        <v>8303</v>
      </c>
      <c r="R2018" t="str">
        <f t="shared" si="95"/>
        <v>February</v>
      </c>
    </row>
    <row r="2019" spans="1:18" ht="45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s="11">
        <f t="shared" si="93"/>
        <v>40961.057349537034</v>
      </c>
      <c r="L2019" t="b">
        <v>1</v>
      </c>
      <c r="M2019">
        <v>426</v>
      </c>
      <c r="N2019" t="b">
        <v>1</v>
      </c>
      <c r="O2019" s="13">
        <f t="shared" si="94"/>
        <v>1.2510239999999999</v>
      </c>
      <c r="P2019" t="s">
        <v>8273</v>
      </c>
      <c r="Q2019" t="s">
        <v>8303</v>
      </c>
      <c r="R2019" t="str">
        <f t="shared" si="95"/>
        <v>February</v>
      </c>
    </row>
    <row r="2020" spans="1:18" ht="45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s="11">
        <f t="shared" si="93"/>
        <v>42199.365844907406</v>
      </c>
      <c r="L2020" t="b">
        <v>1</v>
      </c>
      <c r="M2020">
        <v>450</v>
      </c>
      <c r="N2020" t="b">
        <v>1</v>
      </c>
      <c r="O2020" s="13">
        <f t="shared" si="94"/>
        <v>1.0224343076923077</v>
      </c>
      <c r="P2020" t="s">
        <v>8273</v>
      </c>
      <c r="Q2020" t="s">
        <v>8303</v>
      </c>
      <c r="R2020" t="str">
        <f t="shared" si="95"/>
        <v>July</v>
      </c>
    </row>
    <row r="2021" spans="1:18" ht="45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s="11">
        <f t="shared" si="93"/>
        <v>42605.70857638889</v>
      </c>
      <c r="L2021" t="b">
        <v>1</v>
      </c>
      <c r="M2021">
        <v>1780</v>
      </c>
      <c r="N2021" t="b">
        <v>1</v>
      </c>
      <c r="O2021" s="13">
        <f t="shared" si="94"/>
        <v>4.8490975000000001</v>
      </c>
      <c r="P2021" t="s">
        <v>8273</v>
      </c>
      <c r="Q2021" t="s">
        <v>8303</v>
      </c>
      <c r="R2021" t="str">
        <f t="shared" si="95"/>
        <v>August</v>
      </c>
    </row>
    <row r="2022" spans="1:18" ht="45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s="11">
        <f t="shared" si="93"/>
        <v>41737.097500000003</v>
      </c>
      <c r="L2022" t="b">
        <v>1</v>
      </c>
      <c r="M2022">
        <v>122</v>
      </c>
      <c r="N2022" t="b">
        <v>1</v>
      </c>
      <c r="O2022" s="13">
        <f t="shared" si="94"/>
        <v>1.9233333333333333</v>
      </c>
      <c r="P2022" t="s">
        <v>8273</v>
      </c>
      <c r="Q2022" t="s">
        <v>8303</v>
      </c>
      <c r="R2022" t="str">
        <f t="shared" si="95"/>
        <v>April</v>
      </c>
    </row>
    <row r="2023" spans="1:18" ht="45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s="11">
        <f t="shared" si="93"/>
        <v>41861.070567129631</v>
      </c>
      <c r="L2023" t="b">
        <v>1</v>
      </c>
      <c r="M2023">
        <v>95</v>
      </c>
      <c r="N2023" t="b">
        <v>1</v>
      </c>
      <c r="O2023" s="13">
        <f t="shared" si="94"/>
        <v>2.8109999999999999</v>
      </c>
      <c r="P2023" t="s">
        <v>8273</v>
      </c>
      <c r="Q2023" t="s">
        <v>8303</v>
      </c>
      <c r="R2023" t="str">
        <f t="shared" si="95"/>
        <v>August</v>
      </c>
    </row>
    <row r="2024" spans="1:18" ht="45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s="11">
        <f t="shared" si="93"/>
        <v>42502.569120370375</v>
      </c>
      <c r="L2024" t="b">
        <v>1</v>
      </c>
      <c r="M2024">
        <v>325</v>
      </c>
      <c r="N2024" t="b">
        <v>1</v>
      </c>
      <c r="O2024" s="13">
        <f t="shared" si="94"/>
        <v>1.2513700000000001</v>
      </c>
      <c r="P2024" t="s">
        <v>8273</v>
      </c>
      <c r="Q2024" t="s">
        <v>8303</v>
      </c>
      <c r="R2024" t="str">
        <f t="shared" si="95"/>
        <v>May</v>
      </c>
    </row>
    <row r="2025" spans="1:18" ht="45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s="11">
        <f t="shared" si="93"/>
        <v>42136.420752314814</v>
      </c>
      <c r="L2025" t="b">
        <v>1</v>
      </c>
      <c r="M2025">
        <v>353</v>
      </c>
      <c r="N2025" t="b">
        <v>1</v>
      </c>
      <c r="O2025" s="13">
        <f t="shared" si="94"/>
        <v>1.61459</v>
      </c>
      <c r="P2025" t="s">
        <v>8273</v>
      </c>
      <c r="Q2025" t="s">
        <v>8303</v>
      </c>
      <c r="R2025" t="str">
        <f t="shared" si="95"/>
        <v>May</v>
      </c>
    </row>
    <row r="2026" spans="1:18" ht="45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s="11">
        <f t="shared" si="93"/>
        <v>41099.966944444444</v>
      </c>
      <c r="L2026" t="b">
        <v>1</v>
      </c>
      <c r="M2026">
        <v>105</v>
      </c>
      <c r="N2026" t="b">
        <v>1</v>
      </c>
      <c r="O2026" s="13">
        <f t="shared" si="94"/>
        <v>5.8535000000000004</v>
      </c>
      <c r="P2026" t="s">
        <v>8273</v>
      </c>
      <c r="Q2026" t="s">
        <v>8303</v>
      </c>
      <c r="R2026" t="str">
        <f t="shared" si="95"/>
        <v>July</v>
      </c>
    </row>
    <row r="2027" spans="1:18" ht="45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s="11">
        <f t="shared" si="93"/>
        <v>42136.184560185182</v>
      </c>
      <c r="L2027" t="b">
        <v>1</v>
      </c>
      <c r="M2027">
        <v>729</v>
      </c>
      <c r="N2027" t="b">
        <v>1</v>
      </c>
      <c r="O2027" s="13">
        <f t="shared" si="94"/>
        <v>2.0114999999999998</v>
      </c>
      <c r="P2027" t="s">
        <v>8273</v>
      </c>
      <c r="Q2027" t="s">
        <v>8303</v>
      </c>
      <c r="R2027" t="str">
        <f t="shared" si="95"/>
        <v>May</v>
      </c>
    </row>
    <row r="2028" spans="1:18" ht="30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s="11">
        <f t="shared" si="93"/>
        <v>41704.735937500001</v>
      </c>
      <c r="L2028" t="b">
        <v>1</v>
      </c>
      <c r="M2028">
        <v>454</v>
      </c>
      <c r="N2028" t="b">
        <v>1</v>
      </c>
      <c r="O2028" s="13">
        <f t="shared" si="94"/>
        <v>1.3348307999999998</v>
      </c>
      <c r="P2028" t="s">
        <v>8273</v>
      </c>
      <c r="Q2028" t="s">
        <v>8303</v>
      </c>
      <c r="R2028" t="str">
        <f t="shared" si="95"/>
        <v>March</v>
      </c>
    </row>
    <row r="2029" spans="1:18" ht="45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s="11">
        <f t="shared" si="93"/>
        <v>42048.813877314809</v>
      </c>
      <c r="L2029" t="b">
        <v>1</v>
      </c>
      <c r="M2029">
        <v>539</v>
      </c>
      <c r="N2029" t="b">
        <v>1</v>
      </c>
      <c r="O2029" s="13">
        <f t="shared" si="94"/>
        <v>1.2024900000000001</v>
      </c>
      <c r="P2029" t="s">
        <v>8273</v>
      </c>
      <c r="Q2029" t="s">
        <v>8303</v>
      </c>
      <c r="R2029" t="str">
        <f t="shared" si="95"/>
        <v>February</v>
      </c>
    </row>
    <row r="2030" spans="1:18" ht="30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s="11">
        <f t="shared" si="93"/>
        <v>40215.919050925928</v>
      </c>
      <c r="L2030" t="b">
        <v>1</v>
      </c>
      <c r="M2030">
        <v>79</v>
      </c>
      <c r="N2030" t="b">
        <v>1</v>
      </c>
      <c r="O2030" s="13">
        <f t="shared" si="94"/>
        <v>1.2616666666666667</v>
      </c>
      <c r="P2030" t="s">
        <v>8273</v>
      </c>
      <c r="Q2030" t="s">
        <v>8303</v>
      </c>
      <c r="R2030" t="str">
        <f t="shared" si="95"/>
        <v>February</v>
      </c>
    </row>
    <row r="2031" spans="1:18" ht="30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s="11">
        <f t="shared" si="93"/>
        <v>41848.021770833337</v>
      </c>
      <c r="L2031" t="b">
        <v>1</v>
      </c>
      <c r="M2031">
        <v>94</v>
      </c>
      <c r="N2031" t="b">
        <v>1</v>
      </c>
      <c r="O2031" s="13">
        <f t="shared" si="94"/>
        <v>3.6120000000000001</v>
      </c>
      <c r="P2031" t="s">
        <v>8273</v>
      </c>
      <c r="Q2031" t="s">
        <v>8303</v>
      </c>
      <c r="R2031" t="str">
        <f t="shared" si="95"/>
        <v>July</v>
      </c>
    </row>
    <row r="2032" spans="1:18" ht="45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s="11">
        <f t="shared" si="93"/>
        <v>41212.996481481481</v>
      </c>
      <c r="L2032" t="b">
        <v>1</v>
      </c>
      <c r="M2032">
        <v>625</v>
      </c>
      <c r="N2032" t="b">
        <v>1</v>
      </c>
      <c r="O2032" s="13">
        <f t="shared" si="94"/>
        <v>2.26239013671875</v>
      </c>
      <c r="P2032" t="s">
        <v>8273</v>
      </c>
      <c r="Q2032" t="s">
        <v>8303</v>
      </c>
      <c r="R2032" t="str">
        <f t="shared" si="95"/>
        <v>October</v>
      </c>
    </row>
    <row r="2033" spans="1:18" ht="30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s="11">
        <f t="shared" si="93"/>
        <v>41975.329317129625</v>
      </c>
      <c r="L2033" t="b">
        <v>1</v>
      </c>
      <c r="M2033">
        <v>508</v>
      </c>
      <c r="N2033" t="b">
        <v>1</v>
      </c>
      <c r="O2033" s="13">
        <f t="shared" si="94"/>
        <v>1.2035</v>
      </c>
      <c r="P2033" t="s">
        <v>8273</v>
      </c>
      <c r="Q2033" t="s">
        <v>8303</v>
      </c>
      <c r="R2033" t="str">
        <f t="shared" si="95"/>
        <v>December</v>
      </c>
    </row>
    <row r="2034" spans="1:18" ht="45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s="11">
        <f t="shared" si="93"/>
        <v>42689.565671296295</v>
      </c>
      <c r="L2034" t="b">
        <v>1</v>
      </c>
      <c r="M2034">
        <v>531</v>
      </c>
      <c r="N2034" t="b">
        <v>1</v>
      </c>
      <c r="O2034" s="13">
        <f t="shared" si="94"/>
        <v>3.0418799999999999</v>
      </c>
      <c r="P2034" t="s">
        <v>8273</v>
      </c>
      <c r="Q2034" t="s">
        <v>8303</v>
      </c>
      <c r="R2034" t="str">
        <f t="shared" si="95"/>
        <v>November</v>
      </c>
    </row>
    <row r="2035" spans="1:18" ht="45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s="11">
        <f t="shared" si="93"/>
        <v>41725.082384259258</v>
      </c>
      <c r="L2035" t="b">
        <v>1</v>
      </c>
      <c r="M2035">
        <v>158</v>
      </c>
      <c r="N2035" t="b">
        <v>1</v>
      </c>
      <c r="O2035" s="13">
        <f t="shared" si="94"/>
        <v>1.7867599999999999</v>
      </c>
      <c r="P2035" t="s">
        <v>8273</v>
      </c>
      <c r="Q2035" t="s">
        <v>8303</v>
      </c>
      <c r="R2035" t="str">
        <f t="shared" si="95"/>
        <v>March</v>
      </c>
    </row>
    <row r="2036" spans="1:18" ht="45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s="11">
        <f t="shared" si="93"/>
        <v>42076.130011574074</v>
      </c>
      <c r="L2036" t="b">
        <v>1</v>
      </c>
      <c r="M2036">
        <v>508</v>
      </c>
      <c r="N2036" t="b">
        <v>1</v>
      </c>
      <c r="O2036" s="13">
        <f t="shared" si="94"/>
        <v>3.868199871794872</v>
      </c>
      <c r="P2036" t="s">
        <v>8273</v>
      </c>
      <c r="Q2036" t="s">
        <v>8303</v>
      </c>
      <c r="R2036" t="str">
        <f t="shared" si="95"/>
        <v>March</v>
      </c>
    </row>
    <row r="2037" spans="1:18" ht="45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s="11">
        <f t="shared" si="93"/>
        <v>42311.625081018516</v>
      </c>
      <c r="L2037" t="b">
        <v>1</v>
      </c>
      <c r="M2037">
        <v>644</v>
      </c>
      <c r="N2037" t="b">
        <v>1</v>
      </c>
      <c r="O2037" s="13">
        <f t="shared" si="94"/>
        <v>2.1103642500000004</v>
      </c>
      <c r="P2037" t="s">
        <v>8273</v>
      </c>
      <c r="Q2037" t="s">
        <v>8303</v>
      </c>
      <c r="R2037" t="str">
        <f t="shared" si="95"/>
        <v>November</v>
      </c>
    </row>
    <row r="2038" spans="1:18" ht="45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s="11">
        <f t="shared" si="93"/>
        <v>41738.864803240736</v>
      </c>
      <c r="L2038" t="b">
        <v>1</v>
      </c>
      <c r="M2038">
        <v>848</v>
      </c>
      <c r="N2038" t="b">
        <v>1</v>
      </c>
      <c r="O2038" s="13">
        <f t="shared" si="94"/>
        <v>1.3166833333333334</v>
      </c>
      <c r="P2038" t="s">
        <v>8273</v>
      </c>
      <c r="Q2038" t="s">
        <v>8303</v>
      </c>
      <c r="R2038" t="str">
        <f t="shared" si="95"/>
        <v>April</v>
      </c>
    </row>
    <row r="2039" spans="1:18" ht="45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s="11">
        <f t="shared" si="93"/>
        <v>41578.210104166668</v>
      </c>
      <c r="L2039" t="b">
        <v>1</v>
      </c>
      <c r="M2039">
        <v>429</v>
      </c>
      <c r="N2039" t="b">
        <v>1</v>
      </c>
      <c r="O2039" s="13">
        <f t="shared" si="94"/>
        <v>3.0047639999999998</v>
      </c>
      <c r="P2039" t="s">
        <v>8273</v>
      </c>
      <c r="Q2039" t="s">
        <v>8303</v>
      </c>
      <c r="R2039" t="str">
        <f t="shared" si="95"/>
        <v>October</v>
      </c>
    </row>
    <row r="2040" spans="1:18" ht="45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s="11">
        <f t="shared" si="93"/>
        <v>41424.27107638889</v>
      </c>
      <c r="L2040" t="b">
        <v>1</v>
      </c>
      <c r="M2040">
        <v>204</v>
      </c>
      <c r="N2040" t="b">
        <v>1</v>
      </c>
      <c r="O2040" s="13">
        <f t="shared" si="94"/>
        <v>4.2051249999999998</v>
      </c>
      <c r="P2040" t="s">
        <v>8273</v>
      </c>
      <c r="Q2040" t="s">
        <v>8303</v>
      </c>
      <c r="R2040" t="str">
        <f t="shared" si="95"/>
        <v>May</v>
      </c>
    </row>
    <row r="2041" spans="1:18" ht="30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s="11">
        <f t="shared" si="93"/>
        <v>42675.438946759255</v>
      </c>
      <c r="L2041" t="b">
        <v>1</v>
      </c>
      <c r="M2041">
        <v>379</v>
      </c>
      <c r="N2041" t="b">
        <v>1</v>
      </c>
      <c r="O2041" s="13">
        <f t="shared" si="94"/>
        <v>1.362168</v>
      </c>
      <c r="P2041" t="s">
        <v>8273</v>
      </c>
      <c r="Q2041" t="s">
        <v>8303</v>
      </c>
      <c r="R2041" t="str">
        <f t="shared" si="95"/>
        <v>November</v>
      </c>
    </row>
    <row r="2042" spans="1:18" ht="30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s="11">
        <f t="shared" si="93"/>
        <v>41578.927118055552</v>
      </c>
      <c r="L2042" t="b">
        <v>1</v>
      </c>
      <c r="M2042">
        <v>271</v>
      </c>
      <c r="N2042" t="b">
        <v>1</v>
      </c>
      <c r="O2042" s="13">
        <f t="shared" si="94"/>
        <v>2.4817133333333334</v>
      </c>
      <c r="P2042" t="s">
        <v>8273</v>
      </c>
      <c r="Q2042" t="s">
        <v>8303</v>
      </c>
      <c r="R2042" t="str">
        <f t="shared" si="95"/>
        <v>October</v>
      </c>
    </row>
    <row r="2043" spans="1:18" ht="45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s="11">
        <f t="shared" si="93"/>
        <v>42654.525775462964</v>
      </c>
      <c r="L2043" t="b">
        <v>0</v>
      </c>
      <c r="M2043">
        <v>120</v>
      </c>
      <c r="N2043" t="b">
        <v>1</v>
      </c>
      <c r="O2043" s="13">
        <f t="shared" si="94"/>
        <v>1.8186315789473684</v>
      </c>
      <c r="P2043" t="s">
        <v>8273</v>
      </c>
      <c r="Q2043" t="s">
        <v>8303</v>
      </c>
      <c r="R2043" t="str">
        <f t="shared" si="95"/>
        <v>October</v>
      </c>
    </row>
    <row r="2044" spans="1:18" ht="45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s="11">
        <f t="shared" si="93"/>
        <v>42331.708032407405</v>
      </c>
      <c r="L2044" t="b">
        <v>0</v>
      </c>
      <c r="M2044">
        <v>140</v>
      </c>
      <c r="N2044" t="b">
        <v>1</v>
      </c>
      <c r="O2044" s="13">
        <f t="shared" si="94"/>
        <v>1.2353000000000001</v>
      </c>
      <c r="P2044" t="s">
        <v>8273</v>
      </c>
      <c r="Q2044" t="s">
        <v>8303</v>
      </c>
      <c r="R2044" t="str">
        <f t="shared" si="95"/>
        <v>November</v>
      </c>
    </row>
    <row r="2045" spans="1:18" ht="45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s="11">
        <f t="shared" si="93"/>
        <v>42661.176817129628</v>
      </c>
      <c r="L2045" t="b">
        <v>0</v>
      </c>
      <c r="M2045">
        <v>193</v>
      </c>
      <c r="N2045" t="b">
        <v>1</v>
      </c>
      <c r="O2045" s="13">
        <f t="shared" si="94"/>
        <v>5.0620938628158845</v>
      </c>
      <c r="P2045" t="s">
        <v>8273</v>
      </c>
      <c r="Q2045" t="s">
        <v>8303</v>
      </c>
      <c r="R2045" t="str">
        <f t="shared" si="95"/>
        <v>October</v>
      </c>
    </row>
    <row r="2046" spans="1:18" ht="45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s="11">
        <f t="shared" si="93"/>
        <v>42138.684189814812</v>
      </c>
      <c r="L2046" t="b">
        <v>0</v>
      </c>
      <c r="M2046">
        <v>180</v>
      </c>
      <c r="N2046" t="b">
        <v>1</v>
      </c>
      <c r="O2046" s="13">
        <f t="shared" si="94"/>
        <v>1.0821333333333334</v>
      </c>
      <c r="P2046" t="s">
        <v>8273</v>
      </c>
      <c r="Q2046" t="s">
        <v>8303</v>
      </c>
      <c r="R2046" t="str">
        <f t="shared" si="95"/>
        <v>May</v>
      </c>
    </row>
    <row r="2047" spans="1:18" ht="45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s="11">
        <f t="shared" si="93"/>
        <v>41069.088506944448</v>
      </c>
      <c r="L2047" t="b">
        <v>0</v>
      </c>
      <c r="M2047">
        <v>263</v>
      </c>
      <c r="N2047" t="b">
        <v>1</v>
      </c>
      <c r="O2047" s="13">
        <f t="shared" si="94"/>
        <v>8.1918387755102042</v>
      </c>
      <c r="P2047" t="s">
        <v>8273</v>
      </c>
      <c r="Q2047" t="s">
        <v>8303</v>
      </c>
      <c r="R2047" t="str">
        <f t="shared" si="95"/>
        <v>June</v>
      </c>
    </row>
    <row r="2048" spans="1:18" ht="45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s="11">
        <f t="shared" si="93"/>
        <v>41387.171805555554</v>
      </c>
      <c r="L2048" t="b">
        <v>0</v>
      </c>
      <c r="M2048">
        <v>217</v>
      </c>
      <c r="N2048" t="b">
        <v>1</v>
      </c>
      <c r="O2048" s="13">
        <f t="shared" si="94"/>
        <v>1.2110000000000001</v>
      </c>
      <c r="P2048" t="s">
        <v>8273</v>
      </c>
      <c r="Q2048" t="s">
        <v>8303</v>
      </c>
      <c r="R2048" t="str">
        <f t="shared" si="95"/>
        <v>April</v>
      </c>
    </row>
    <row r="2049" spans="1:18" ht="45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s="11">
        <f t="shared" si="93"/>
        <v>42081.903587962966</v>
      </c>
      <c r="L2049" t="b">
        <v>0</v>
      </c>
      <c r="M2049">
        <v>443</v>
      </c>
      <c r="N2049" t="b">
        <v>1</v>
      </c>
      <c r="O2049" s="13">
        <f t="shared" si="94"/>
        <v>1.0299897959183673</v>
      </c>
      <c r="P2049" t="s">
        <v>8273</v>
      </c>
      <c r="Q2049" t="s">
        <v>8303</v>
      </c>
      <c r="R2049" t="str">
        <f t="shared" si="95"/>
        <v>March</v>
      </c>
    </row>
    <row r="2050" spans="1:18" ht="45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s="11">
        <f t="shared" si="93"/>
        <v>41387.651516203703</v>
      </c>
      <c r="L2050" t="b">
        <v>0</v>
      </c>
      <c r="M2050">
        <v>1373</v>
      </c>
      <c r="N2050" t="b">
        <v>1</v>
      </c>
      <c r="O2050" s="13">
        <f t="shared" si="94"/>
        <v>1.4833229411764706</v>
      </c>
      <c r="P2050" t="s">
        <v>8273</v>
      </c>
      <c r="Q2050" t="s">
        <v>8303</v>
      </c>
      <c r="R2050" t="str">
        <f t="shared" si="95"/>
        <v>April</v>
      </c>
    </row>
    <row r="2051" spans="1:18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s="11">
        <f t="shared" ref="K2051:K2114" si="96">(J2051/86400)+DATE(1970,1,1)</f>
        <v>41575.527349537035</v>
      </c>
      <c r="L2051" t="b">
        <v>0</v>
      </c>
      <c r="M2051">
        <v>742</v>
      </c>
      <c r="N2051" t="b">
        <v>1</v>
      </c>
      <c r="O2051" s="13">
        <f t="shared" ref="O2051:O2114" si="97">E2051/D2051</f>
        <v>1.2019070000000001</v>
      </c>
      <c r="P2051" t="s">
        <v>8273</v>
      </c>
      <c r="Q2051" t="s">
        <v>8303</v>
      </c>
      <c r="R2051" t="str">
        <f t="shared" ref="R2051:R2114" si="98">TEXT(K2051,"mmmm")</f>
        <v>October</v>
      </c>
    </row>
    <row r="2052" spans="1:18" ht="45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s="11">
        <f t="shared" si="96"/>
        <v>42115.071504629625</v>
      </c>
      <c r="L2052" t="b">
        <v>0</v>
      </c>
      <c r="M2052">
        <v>170</v>
      </c>
      <c r="N2052" t="b">
        <v>1</v>
      </c>
      <c r="O2052" s="13">
        <f t="shared" si="97"/>
        <v>4.7327000000000004</v>
      </c>
      <c r="P2052" t="s">
        <v>8273</v>
      </c>
      <c r="Q2052" t="s">
        <v>8303</v>
      </c>
      <c r="R2052" t="str">
        <f t="shared" si="98"/>
        <v>April</v>
      </c>
    </row>
    <row r="2053" spans="1:18" ht="45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s="11">
        <f t="shared" si="96"/>
        <v>41604.022418981483</v>
      </c>
      <c r="L2053" t="b">
        <v>0</v>
      </c>
      <c r="M2053">
        <v>242</v>
      </c>
      <c r="N2053" t="b">
        <v>1</v>
      </c>
      <c r="O2053" s="13">
        <f t="shared" si="97"/>
        <v>1.303625</v>
      </c>
      <c r="P2053" t="s">
        <v>8273</v>
      </c>
      <c r="Q2053" t="s">
        <v>8303</v>
      </c>
      <c r="R2053" t="str">
        <f t="shared" si="98"/>
        <v>November</v>
      </c>
    </row>
    <row r="2054" spans="1:18" ht="45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s="11">
        <f t="shared" si="96"/>
        <v>42375.08394675926</v>
      </c>
      <c r="L2054" t="b">
        <v>0</v>
      </c>
      <c r="M2054">
        <v>541</v>
      </c>
      <c r="N2054" t="b">
        <v>1</v>
      </c>
      <c r="O2054" s="13">
        <f t="shared" si="97"/>
        <v>3.5304799999999998</v>
      </c>
      <c r="P2054" t="s">
        <v>8273</v>
      </c>
      <c r="Q2054" t="s">
        <v>8303</v>
      </c>
      <c r="R2054" t="str">
        <f t="shared" si="98"/>
        <v>January</v>
      </c>
    </row>
    <row r="2055" spans="1:18" ht="45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s="11">
        <f t="shared" si="96"/>
        <v>42303.617488425924</v>
      </c>
      <c r="L2055" t="b">
        <v>0</v>
      </c>
      <c r="M2055">
        <v>121</v>
      </c>
      <c r="N2055" t="b">
        <v>1</v>
      </c>
      <c r="O2055" s="13">
        <f t="shared" si="97"/>
        <v>1.0102</v>
      </c>
      <c r="P2055" t="s">
        <v>8273</v>
      </c>
      <c r="Q2055" t="s">
        <v>8303</v>
      </c>
      <c r="R2055" t="str">
        <f t="shared" si="98"/>
        <v>October</v>
      </c>
    </row>
    <row r="2056" spans="1:18" ht="45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s="11">
        <f t="shared" si="96"/>
        <v>41731.520949074074</v>
      </c>
      <c r="L2056" t="b">
        <v>0</v>
      </c>
      <c r="M2056">
        <v>621</v>
      </c>
      <c r="N2056" t="b">
        <v>1</v>
      </c>
      <c r="O2056" s="13">
        <f t="shared" si="97"/>
        <v>1.1359142857142857</v>
      </c>
      <c r="P2056" t="s">
        <v>8273</v>
      </c>
      <c r="Q2056" t="s">
        <v>8303</v>
      </c>
      <c r="R2056" t="str">
        <f t="shared" si="98"/>
        <v>April</v>
      </c>
    </row>
    <row r="2057" spans="1:18" ht="45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s="11">
        <f t="shared" si="96"/>
        <v>41946.674108796295</v>
      </c>
      <c r="L2057" t="b">
        <v>0</v>
      </c>
      <c r="M2057">
        <v>101</v>
      </c>
      <c r="N2057" t="b">
        <v>1</v>
      </c>
      <c r="O2057" s="13">
        <f t="shared" si="97"/>
        <v>1.6741666666666666</v>
      </c>
      <c r="P2057" t="s">
        <v>8273</v>
      </c>
      <c r="Q2057" t="s">
        <v>8303</v>
      </c>
      <c r="R2057" t="str">
        <f t="shared" si="98"/>
        <v>November</v>
      </c>
    </row>
    <row r="2058" spans="1:18" ht="45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s="11">
        <f t="shared" si="96"/>
        <v>41351.76090277778</v>
      </c>
      <c r="L2058" t="b">
        <v>0</v>
      </c>
      <c r="M2058">
        <v>554</v>
      </c>
      <c r="N2058" t="b">
        <v>1</v>
      </c>
      <c r="O2058" s="13">
        <f t="shared" si="97"/>
        <v>1.5345200000000001</v>
      </c>
      <c r="P2058" t="s">
        <v>8273</v>
      </c>
      <c r="Q2058" t="s">
        <v>8303</v>
      </c>
      <c r="R2058" t="str">
        <f t="shared" si="98"/>
        <v>March</v>
      </c>
    </row>
    <row r="2059" spans="1:18" ht="45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s="11">
        <f t="shared" si="96"/>
        <v>42396.494583333333</v>
      </c>
      <c r="L2059" t="b">
        <v>0</v>
      </c>
      <c r="M2059">
        <v>666</v>
      </c>
      <c r="N2059" t="b">
        <v>1</v>
      </c>
      <c r="O2059" s="13">
        <f t="shared" si="97"/>
        <v>2.022322</v>
      </c>
      <c r="P2059" t="s">
        <v>8273</v>
      </c>
      <c r="Q2059" t="s">
        <v>8303</v>
      </c>
      <c r="R2059" t="str">
        <f t="shared" si="98"/>
        <v>January</v>
      </c>
    </row>
    <row r="2060" spans="1:18" ht="30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s="11">
        <f t="shared" si="96"/>
        <v>42026.370717592596</v>
      </c>
      <c r="L2060" t="b">
        <v>0</v>
      </c>
      <c r="M2060">
        <v>410</v>
      </c>
      <c r="N2060" t="b">
        <v>1</v>
      </c>
      <c r="O2060" s="13">
        <f t="shared" si="97"/>
        <v>1.6828125</v>
      </c>
      <c r="P2060" t="s">
        <v>8273</v>
      </c>
      <c r="Q2060" t="s">
        <v>8303</v>
      </c>
      <c r="R2060" t="str">
        <f t="shared" si="98"/>
        <v>January</v>
      </c>
    </row>
    <row r="2061" spans="1:18" ht="45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s="11">
        <f t="shared" si="96"/>
        <v>42361.602476851855</v>
      </c>
      <c r="L2061" t="b">
        <v>0</v>
      </c>
      <c r="M2061">
        <v>375</v>
      </c>
      <c r="N2061" t="b">
        <v>1</v>
      </c>
      <c r="O2061" s="13">
        <f t="shared" si="97"/>
        <v>1.4345666666666668</v>
      </c>
      <c r="P2061" t="s">
        <v>8273</v>
      </c>
      <c r="Q2061" t="s">
        <v>8303</v>
      </c>
      <c r="R2061" t="str">
        <f t="shared" si="98"/>
        <v>December</v>
      </c>
    </row>
    <row r="2062" spans="1:18" ht="45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s="11">
        <f t="shared" si="96"/>
        <v>41783.642939814818</v>
      </c>
      <c r="L2062" t="b">
        <v>0</v>
      </c>
      <c r="M2062">
        <v>1364</v>
      </c>
      <c r="N2062" t="b">
        <v>1</v>
      </c>
      <c r="O2062" s="13">
        <f t="shared" si="97"/>
        <v>1.964</v>
      </c>
      <c r="P2062" t="s">
        <v>8273</v>
      </c>
      <c r="Q2062" t="s">
        <v>8303</v>
      </c>
      <c r="R2062" t="str">
        <f t="shared" si="98"/>
        <v>May</v>
      </c>
    </row>
    <row r="2063" spans="1:18" ht="45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s="11">
        <f t="shared" si="96"/>
        <v>42705.764513888891</v>
      </c>
      <c r="L2063" t="b">
        <v>0</v>
      </c>
      <c r="M2063">
        <v>35</v>
      </c>
      <c r="N2063" t="b">
        <v>1</v>
      </c>
      <c r="O2063" s="13">
        <f t="shared" si="97"/>
        <v>1.0791999999999999</v>
      </c>
      <c r="P2063" t="s">
        <v>8273</v>
      </c>
      <c r="Q2063" t="s">
        <v>8303</v>
      </c>
      <c r="R2063" t="str">
        <f t="shared" si="98"/>
        <v>December</v>
      </c>
    </row>
    <row r="2064" spans="1:18" ht="45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s="11">
        <f t="shared" si="96"/>
        <v>42423.3830787037</v>
      </c>
      <c r="L2064" t="b">
        <v>0</v>
      </c>
      <c r="M2064">
        <v>203</v>
      </c>
      <c r="N2064" t="b">
        <v>1</v>
      </c>
      <c r="O2064" s="13">
        <f t="shared" si="97"/>
        <v>1.14977</v>
      </c>
      <c r="P2064" t="s">
        <v>8273</v>
      </c>
      <c r="Q2064" t="s">
        <v>8303</v>
      </c>
      <c r="R2064" t="str">
        <f t="shared" si="98"/>
        <v>February</v>
      </c>
    </row>
    <row r="2065" spans="1:18" ht="30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s="11">
        <f t="shared" si="96"/>
        <v>42472.73265046296</v>
      </c>
      <c r="L2065" t="b">
        <v>0</v>
      </c>
      <c r="M2065">
        <v>49</v>
      </c>
      <c r="N2065" t="b">
        <v>1</v>
      </c>
      <c r="O2065" s="13">
        <f t="shared" si="97"/>
        <v>1.4804999999999999</v>
      </c>
      <c r="P2065" t="s">
        <v>8273</v>
      </c>
      <c r="Q2065" t="s">
        <v>8303</v>
      </c>
      <c r="R2065" t="str">
        <f t="shared" si="98"/>
        <v>April</v>
      </c>
    </row>
    <row r="2066" spans="1:18" ht="45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s="11">
        <f t="shared" si="96"/>
        <v>41389.364849537036</v>
      </c>
      <c r="L2066" t="b">
        <v>0</v>
      </c>
      <c r="M2066">
        <v>5812</v>
      </c>
      <c r="N2066" t="b">
        <v>1</v>
      </c>
      <c r="O2066" s="13">
        <f t="shared" si="97"/>
        <v>1.9116676082790633</v>
      </c>
      <c r="P2066" t="s">
        <v>8273</v>
      </c>
      <c r="Q2066" t="s">
        <v>8303</v>
      </c>
      <c r="R2066" t="str">
        <f t="shared" si="98"/>
        <v>April</v>
      </c>
    </row>
    <row r="2067" spans="1:18" ht="45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s="11">
        <f t="shared" si="96"/>
        <v>41603.333668981482</v>
      </c>
      <c r="L2067" t="b">
        <v>0</v>
      </c>
      <c r="M2067">
        <v>1556</v>
      </c>
      <c r="N2067" t="b">
        <v>1</v>
      </c>
      <c r="O2067" s="13">
        <f t="shared" si="97"/>
        <v>1.99215125</v>
      </c>
      <c r="P2067" t="s">
        <v>8273</v>
      </c>
      <c r="Q2067" t="s">
        <v>8303</v>
      </c>
      <c r="R2067" t="str">
        <f t="shared" si="98"/>
        <v>November</v>
      </c>
    </row>
    <row r="2068" spans="1:18" ht="45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s="11">
        <f t="shared" si="96"/>
        <v>41844.771793981483</v>
      </c>
      <c r="L2068" t="b">
        <v>0</v>
      </c>
      <c r="M2068">
        <v>65</v>
      </c>
      <c r="N2068" t="b">
        <v>1</v>
      </c>
      <c r="O2068" s="13">
        <f t="shared" si="97"/>
        <v>2.1859999999999999</v>
      </c>
      <c r="P2068" t="s">
        <v>8273</v>
      </c>
      <c r="Q2068" t="s">
        <v>8303</v>
      </c>
      <c r="R2068" t="str">
        <f t="shared" si="98"/>
        <v>July</v>
      </c>
    </row>
    <row r="2069" spans="1:18" ht="30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s="11">
        <f t="shared" si="96"/>
        <v>42115.853888888887</v>
      </c>
      <c r="L2069" t="b">
        <v>0</v>
      </c>
      <c r="M2069">
        <v>10</v>
      </c>
      <c r="N2069" t="b">
        <v>1</v>
      </c>
      <c r="O2069" s="13">
        <f t="shared" si="97"/>
        <v>1.2686868686868686</v>
      </c>
      <c r="P2069" t="s">
        <v>8273</v>
      </c>
      <c r="Q2069" t="s">
        <v>8303</v>
      </c>
      <c r="R2069" t="str">
        <f t="shared" si="98"/>
        <v>April</v>
      </c>
    </row>
    <row r="2070" spans="1:18" ht="45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s="11">
        <f t="shared" si="96"/>
        <v>42633.841608796298</v>
      </c>
      <c r="L2070" t="b">
        <v>0</v>
      </c>
      <c r="M2070">
        <v>76</v>
      </c>
      <c r="N2070" t="b">
        <v>1</v>
      </c>
      <c r="O2070" s="13">
        <f t="shared" si="97"/>
        <v>1.0522388</v>
      </c>
      <c r="P2070" t="s">
        <v>8273</v>
      </c>
      <c r="Q2070" t="s">
        <v>8303</v>
      </c>
      <c r="R2070" t="str">
        <f t="shared" si="98"/>
        <v>September</v>
      </c>
    </row>
    <row r="2071" spans="1:18" ht="45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s="11">
        <f t="shared" si="96"/>
        <v>42340.972118055557</v>
      </c>
      <c r="L2071" t="b">
        <v>0</v>
      </c>
      <c r="M2071">
        <v>263</v>
      </c>
      <c r="N2071" t="b">
        <v>1</v>
      </c>
      <c r="O2071" s="13">
        <f t="shared" si="97"/>
        <v>1.2840666000000001</v>
      </c>
      <c r="P2071" t="s">
        <v>8273</v>
      </c>
      <c r="Q2071" t="s">
        <v>8303</v>
      </c>
      <c r="R2071" t="str">
        <f t="shared" si="98"/>
        <v>December</v>
      </c>
    </row>
    <row r="2072" spans="1:18" ht="45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s="11">
        <f t="shared" si="96"/>
        <v>42519.6565162037</v>
      </c>
      <c r="L2072" t="b">
        <v>0</v>
      </c>
      <c r="M2072">
        <v>1530</v>
      </c>
      <c r="N2072" t="b">
        <v>1</v>
      </c>
      <c r="O2072" s="13">
        <f t="shared" si="97"/>
        <v>3.1732719999999999</v>
      </c>
      <c r="P2072" t="s">
        <v>8273</v>
      </c>
      <c r="Q2072" t="s">
        <v>8303</v>
      </c>
      <c r="R2072" t="str">
        <f t="shared" si="98"/>
        <v>May</v>
      </c>
    </row>
    <row r="2073" spans="1:18" ht="45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s="11">
        <f t="shared" si="96"/>
        <v>42600.278749999998</v>
      </c>
      <c r="L2073" t="b">
        <v>0</v>
      </c>
      <c r="M2073">
        <v>278</v>
      </c>
      <c r="N2073" t="b">
        <v>1</v>
      </c>
      <c r="O2073" s="13">
        <f t="shared" si="97"/>
        <v>2.8073000000000001</v>
      </c>
      <c r="P2073" t="s">
        <v>8273</v>
      </c>
      <c r="Q2073" t="s">
        <v>8303</v>
      </c>
      <c r="R2073" t="str">
        <f t="shared" si="98"/>
        <v>August</v>
      </c>
    </row>
    <row r="2074" spans="1:18" ht="45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s="11">
        <f t="shared" si="96"/>
        <v>42467.581388888888</v>
      </c>
      <c r="L2074" t="b">
        <v>0</v>
      </c>
      <c r="M2074">
        <v>350</v>
      </c>
      <c r="N2074" t="b">
        <v>1</v>
      </c>
      <c r="O2074" s="13">
        <f t="shared" si="97"/>
        <v>1.1073146853146854</v>
      </c>
      <c r="P2074" t="s">
        <v>8273</v>
      </c>
      <c r="Q2074" t="s">
        <v>8303</v>
      </c>
      <c r="R2074" t="str">
        <f t="shared" si="98"/>
        <v>April</v>
      </c>
    </row>
    <row r="2075" spans="1:18" ht="45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s="11">
        <f t="shared" si="96"/>
        <v>42087.668032407411</v>
      </c>
      <c r="L2075" t="b">
        <v>0</v>
      </c>
      <c r="M2075">
        <v>470</v>
      </c>
      <c r="N2075" t="b">
        <v>1</v>
      </c>
      <c r="O2075" s="13">
        <f t="shared" si="97"/>
        <v>1.5260429999999998</v>
      </c>
      <c r="P2075" t="s">
        <v>8273</v>
      </c>
      <c r="Q2075" t="s">
        <v>8303</v>
      </c>
      <c r="R2075" t="str">
        <f t="shared" si="98"/>
        <v>March</v>
      </c>
    </row>
    <row r="2076" spans="1:18" ht="30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s="11">
        <f t="shared" si="96"/>
        <v>42466.826180555552</v>
      </c>
      <c r="L2076" t="b">
        <v>0</v>
      </c>
      <c r="M2076">
        <v>3</v>
      </c>
      <c r="N2076" t="b">
        <v>1</v>
      </c>
      <c r="O2076" s="13">
        <f t="shared" si="97"/>
        <v>1.0249999999999999</v>
      </c>
      <c r="P2076" t="s">
        <v>8273</v>
      </c>
      <c r="Q2076" t="s">
        <v>8303</v>
      </c>
      <c r="R2076" t="str">
        <f t="shared" si="98"/>
        <v>April</v>
      </c>
    </row>
    <row r="2077" spans="1:18" ht="45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s="11">
        <f t="shared" si="96"/>
        <v>41450.681574074071</v>
      </c>
      <c r="L2077" t="b">
        <v>0</v>
      </c>
      <c r="M2077">
        <v>8200</v>
      </c>
      <c r="N2077" t="b">
        <v>1</v>
      </c>
      <c r="O2077" s="13">
        <f t="shared" si="97"/>
        <v>16.783738373837384</v>
      </c>
      <c r="P2077" t="s">
        <v>8273</v>
      </c>
      <c r="Q2077" t="s">
        <v>8303</v>
      </c>
      <c r="R2077" t="str">
        <f t="shared" si="98"/>
        <v>June</v>
      </c>
    </row>
    <row r="2078" spans="1:18" ht="30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s="11">
        <f t="shared" si="96"/>
        <v>41803.880659722221</v>
      </c>
      <c r="L2078" t="b">
        <v>0</v>
      </c>
      <c r="M2078">
        <v>8359</v>
      </c>
      <c r="N2078" t="b">
        <v>1</v>
      </c>
      <c r="O2078" s="13">
        <f t="shared" si="97"/>
        <v>5.4334915642458101</v>
      </c>
      <c r="P2078" t="s">
        <v>8273</v>
      </c>
      <c r="Q2078" t="s">
        <v>8303</v>
      </c>
      <c r="R2078" t="str">
        <f t="shared" si="98"/>
        <v>June</v>
      </c>
    </row>
    <row r="2079" spans="1:18" ht="45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s="11">
        <f t="shared" si="96"/>
        <v>42103.042546296296</v>
      </c>
      <c r="L2079" t="b">
        <v>0</v>
      </c>
      <c r="M2079">
        <v>188</v>
      </c>
      <c r="N2079" t="b">
        <v>1</v>
      </c>
      <c r="O2079" s="13">
        <f t="shared" si="97"/>
        <v>1.1550800000000001</v>
      </c>
      <c r="P2079" t="s">
        <v>8273</v>
      </c>
      <c r="Q2079" t="s">
        <v>8303</v>
      </c>
      <c r="R2079" t="str">
        <f t="shared" si="98"/>
        <v>April</v>
      </c>
    </row>
    <row r="2080" spans="1:18" ht="45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s="11">
        <f t="shared" si="96"/>
        <v>42692.771493055552</v>
      </c>
      <c r="L2080" t="b">
        <v>0</v>
      </c>
      <c r="M2080">
        <v>48</v>
      </c>
      <c r="N2080" t="b">
        <v>1</v>
      </c>
      <c r="O2080" s="13">
        <f t="shared" si="97"/>
        <v>1.3120499999999999</v>
      </c>
      <c r="P2080" t="s">
        <v>8273</v>
      </c>
      <c r="Q2080" t="s">
        <v>8303</v>
      </c>
      <c r="R2080" t="str">
        <f t="shared" si="98"/>
        <v>November</v>
      </c>
    </row>
    <row r="2081" spans="1:18" ht="45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s="11">
        <f t="shared" si="96"/>
        <v>42150.71056712963</v>
      </c>
      <c r="L2081" t="b">
        <v>0</v>
      </c>
      <c r="M2081">
        <v>607</v>
      </c>
      <c r="N2081" t="b">
        <v>1</v>
      </c>
      <c r="O2081" s="13">
        <f t="shared" si="97"/>
        <v>2.8816999999999999</v>
      </c>
      <c r="P2081" t="s">
        <v>8273</v>
      </c>
      <c r="Q2081" t="s">
        <v>8303</v>
      </c>
      <c r="R2081" t="str">
        <f t="shared" si="98"/>
        <v>May</v>
      </c>
    </row>
    <row r="2082" spans="1:18" ht="45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s="11">
        <f t="shared" si="96"/>
        <v>42289.957175925927</v>
      </c>
      <c r="L2082" t="b">
        <v>0</v>
      </c>
      <c r="M2082">
        <v>50</v>
      </c>
      <c r="N2082" t="b">
        <v>1</v>
      </c>
      <c r="O2082" s="13">
        <f t="shared" si="97"/>
        <v>5.0780000000000003</v>
      </c>
      <c r="P2082" t="s">
        <v>8273</v>
      </c>
      <c r="Q2082" t="s">
        <v>8303</v>
      </c>
      <c r="R2082" t="str">
        <f t="shared" si="98"/>
        <v>October</v>
      </c>
    </row>
    <row r="2083" spans="1:18" ht="45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s="11">
        <f t="shared" si="96"/>
        <v>41004.15688657407</v>
      </c>
      <c r="L2083" t="b">
        <v>0</v>
      </c>
      <c r="M2083">
        <v>55</v>
      </c>
      <c r="N2083" t="b">
        <v>1</v>
      </c>
      <c r="O2083" s="13">
        <f t="shared" si="97"/>
        <v>1.1457142857142857</v>
      </c>
      <c r="P2083" t="s">
        <v>8279</v>
      </c>
      <c r="Q2083" t="s">
        <v>8283</v>
      </c>
      <c r="R2083" t="str">
        <f t="shared" si="98"/>
        <v>April</v>
      </c>
    </row>
    <row r="2084" spans="1:18" ht="45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s="11">
        <f t="shared" si="96"/>
        <v>40811.120324074072</v>
      </c>
      <c r="L2084" t="b">
        <v>0</v>
      </c>
      <c r="M2084">
        <v>38</v>
      </c>
      <c r="N2084" t="b">
        <v>1</v>
      </c>
      <c r="O2084" s="13">
        <f t="shared" si="97"/>
        <v>1.1073333333333333</v>
      </c>
      <c r="P2084" t="s">
        <v>8279</v>
      </c>
      <c r="Q2084" t="s">
        <v>8283</v>
      </c>
      <c r="R2084" t="str">
        <f t="shared" si="98"/>
        <v>September</v>
      </c>
    </row>
    <row r="2085" spans="1:18" ht="45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s="11">
        <f t="shared" si="96"/>
        <v>41034.72216435185</v>
      </c>
      <c r="L2085" t="b">
        <v>0</v>
      </c>
      <c r="M2085">
        <v>25</v>
      </c>
      <c r="N2085" t="b">
        <v>1</v>
      </c>
      <c r="O2085" s="13">
        <f t="shared" si="97"/>
        <v>1.1333333333333333</v>
      </c>
      <c r="P2085" t="s">
        <v>8279</v>
      </c>
      <c r="Q2085" t="s">
        <v>8283</v>
      </c>
      <c r="R2085" t="str">
        <f t="shared" si="98"/>
        <v>May</v>
      </c>
    </row>
    <row r="2086" spans="1:18" ht="45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s="11">
        <f t="shared" si="96"/>
        <v>41731.833124999997</v>
      </c>
      <c r="L2086" t="b">
        <v>0</v>
      </c>
      <c r="M2086">
        <v>46</v>
      </c>
      <c r="N2086" t="b">
        <v>1</v>
      </c>
      <c r="O2086" s="13">
        <f t="shared" si="97"/>
        <v>1.0833333333333333</v>
      </c>
      <c r="P2086" t="s">
        <v>8279</v>
      </c>
      <c r="Q2086" t="s">
        <v>8283</v>
      </c>
      <c r="R2086" t="str">
        <f t="shared" si="98"/>
        <v>April</v>
      </c>
    </row>
    <row r="2087" spans="1:18" ht="45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s="11">
        <f t="shared" si="96"/>
        <v>41075.835497685184</v>
      </c>
      <c r="L2087" t="b">
        <v>0</v>
      </c>
      <c r="M2087">
        <v>83</v>
      </c>
      <c r="N2087" t="b">
        <v>1</v>
      </c>
      <c r="O2087" s="13">
        <f t="shared" si="97"/>
        <v>1.2353333333333334</v>
      </c>
      <c r="P2087" t="s">
        <v>8279</v>
      </c>
      <c r="Q2087" t="s">
        <v>8283</v>
      </c>
      <c r="R2087" t="str">
        <f t="shared" si="98"/>
        <v>June</v>
      </c>
    </row>
    <row r="2088" spans="1:18" ht="45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s="11">
        <f t="shared" si="96"/>
        <v>40860.67050925926</v>
      </c>
      <c r="L2088" t="b">
        <v>0</v>
      </c>
      <c r="M2088">
        <v>35</v>
      </c>
      <c r="N2088" t="b">
        <v>1</v>
      </c>
      <c r="O2088" s="13">
        <f t="shared" si="97"/>
        <v>1.0069999999999999</v>
      </c>
      <c r="P2088" t="s">
        <v>8279</v>
      </c>
      <c r="Q2088" t="s">
        <v>8283</v>
      </c>
      <c r="R2088" t="str">
        <f t="shared" si="98"/>
        <v>November</v>
      </c>
    </row>
    <row r="2089" spans="1:18" ht="45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s="11">
        <f t="shared" si="96"/>
        <v>40764.204375000001</v>
      </c>
      <c r="L2089" t="b">
        <v>0</v>
      </c>
      <c r="M2089">
        <v>25</v>
      </c>
      <c r="N2089" t="b">
        <v>1</v>
      </c>
      <c r="O2089" s="13">
        <f t="shared" si="97"/>
        <v>1.0353333333333334</v>
      </c>
      <c r="P2089" t="s">
        <v>8279</v>
      </c>
      <c r="Q2089" t="s">
        <v>8283</v>
      </c>
      <c r="R2089" t="str">
        <f t="shared" si="98"/>
        <v>August</v>
      </c>
    </row>
    <row r="2090" spans="1:18" ht="45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s="11">
        <f t="shared" si="96"/>
        <v>40395.714722222227</v>
      </c>
      <c r="L2090" t="b">
        <v>0</v>
      </c>
      <c r="M2090">
        <v>75</v>
      </c>
      <c r="N2090" t="b">
        <v>1</v>
      </c>
      <c r="O2090" s="13">
        <f t="shared" si="97"/>
        <v>1.1551066666666667</v>
      </c>
      <c r="P2090" t="s">
        <v>8279</v>
      </c>
      <c r="Q2090" t="s">
        <v>8283</v>
      </c>
      <c r="R2090" t="str">
        <f t="shared" si="98"/>
        <v>August</v>
      </c>
    </row>
    <row r="2091" spans="1:18" ht="30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s="11">
        <f t="shared" si="96"/>
        <v>41453.076319444444</v>
      </c>
      <c r="L2091" t="b">
        <v>0</v>
      </c>
      <c r="M2091">
        <v>62</v>
      </c>
      <c r="N2091" t="b">
        <v>1</v>
      </c>
      <c r="O2091" s="13">
        <f t="shared" si="97"/>
        <v>1.2040040000000001</v>
      </c>
      <c r="P2091" t="s">
        <v>8279</v>
      </c>
      <c r="Q2091" t="s">
        <v>8283</v>
      </c>
      <c r="R2091" t="str">
        <f t="shared" si="98"/>
        <v>June</v>
      </c>
    </row>
    <row r="2092" spans="1:18" ht="45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s="11">
        <f t="shared" si="96"/>
        <v>41299.381423611107</v>
      </c>
      <c r="L2092" t="b">
        <v>0</v>
      </c>
      <c r="M2092">
        <v>160</v>
      </c>
      <c r="N2092" t="b">
        <v>1</v>
      </c>
      <c r="O2092" s="13">
        <f t="shared" si="97"/>
        <v>1.1504037499999999</v>
      </c>
      <c r="P2092" t="s">
        <v>8279</v>
      </c>
      <c r="Q2092" t="s">
        <v>8283</v>
      </c>
      <c r="R2092" t="str">
        <f t="shared" si="98"/>
        <v>January</v>
      </c>
    </row>
    <row r="2093" spans="1:18" ht="45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s="11">
        <f t="shared" si="96"/>
        <v>40555.322662037041</v>
      </c>
      <c r="L2093" t="b">
        <v>0</v>
      </c>
      <c r="M2093">
        <v>246</v>
      </c>
      <c r="N2093" t="b">
        <v>1</v>
      </c>
      <c r="O2093" s="13">
        <f t="shared" si="97"/>
        <v>1.2046777777777777</v>
      </c>
      <c r="P2093" t="s">
        <v>8279</v>
      </c>
      <c r="Q2093" t="s">
        <v>8283</v>
      </c>
      <c r="R2093" t="str">
        <f t="shared" si="98"/>
        <v>January</v>
      </c>
    </row>
    <row r="2094" spans="1:18" ht="45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s="11">
        <f t="shared" si="96"/>
        <v>40763.707546296297</v>
      </c>
      <c r="L2094" t="b">
        <v>0</v>
      </c>
      <c r="M2094">
        <v>55</v>
      </c>
      <c r="N2094" t="b">
        <v>1</v>
      </c>
      <c r="O2094" s="13">
        <f t="shared" si="97"/>
        <v>1.0128333333333333</v>
      </c>
      <c r="P2094" t="s">
        <v>8279</v>
      </c>
      <c r="Q2094" t="s">
        <v>8283</v>
      </c>
      <c r="R2094" t="str">
        <f t="shared" si="98"/>
        <v>August</v>
      </c>
    </row>
    <row r="2095" spans="1:18" ht="45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s="11">
        <f t="shared" si="96"/>
        <v>41205.854537037041</v>
      </c>
      <c r="L2095" t="b">
        <v>0</v>
      </c>
      <c r="M2095">
        <v>23</v>
      </c>
      <c r="N2095" t="b">
        <v>1</v>
      </c>
      <c r="O2095" s="13">
        <f t="shared" si="97"/>
        <v>1.0246666666666666</v>
      </c>
      <c r="P2095" t="s">
        <v>8279</v>
      </c>
      <c r="Q2095" t="s">
        <v>8283</v>
      </c>
      <c r="R2095" t="str">
        <f t="shared" si="98"/>
        <v>October</v>
      </c>
    </row>
    <row r="2096" spans="1:18" ht="45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s="11">
        <f t="shared" si="96"/>
        <v>40939.02002314815</v>
      </c>
      <c r="L2096" t="b">
        <v>0</v>
      </c>
      <c r="M2096">
        <v>72</v>
      </c>
      <c r="N2096" t="b">
        <v>1</v>
      </c>
      <c r="O2096" s="13">
        <f t="shared" si="97"/>
        <v>1.2054285714285715</v>
      </c>
      <c r="P2096" t="s">
        <v>8279</v>
      </c>
      <c r="Q2096" t="s">
        <v>8283</v>
      </c>
      <c r="R2096" t="str">
        <f t="shared" si="98"/>
        <v>January</v>
      </c>
    </row>
    <row r="2097" spans="1:18" ht="45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s="11">
        <f t="shared" si="96"/>
        <v>40758.733483796299</v>
      </c>
      <c r="L2097" t="b">
        <v>0</v>
      </c>
      <c r="M2097">
        <v>22</v>
      </c>
      <c r="N2097" t="b">
        <v>1</v>
      </c>
      <c r="O2097" s="13">
        <f t="shared" si="97"/>
        <v>1</v>
      </c>
      <c r="P2097" t="s">
        <v>8279</v>
      </c>
      <c r="Q2097" t="s">
        <v>8283</v>
      </c>
      <c r="R2097" t="str">
        <f t="shared" si="98"/>
        <v>August</v>
      </c>
    </row>
    <row r="2098" spans="1:18" ht="45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s="11">
        <f t="shared" si="96"/>
        <v>41192.758506944447</v>
      </c>
      <c r="L2098" t="b">
        <v>0</v>
      </c>
      <c r="M2098">
        <v>14</v>
      </c>
      <c r="N2098" t="b">
        <v>1</v>
      </c>
      <c r="O2098" s="13">
        <f t="shared" si="97"/>
        <v>1.0166666666666666</v>
      </c>
      <c r="P2098" t="s">
        <v>8279</v>
      </c>
      <c r="Q2098" t="s">
        <v>8283</v>
      </c>
      <c r="R2098" t="str">
        <f t="shared" si="98"/>
        <v>October</v>
      </c>
    </row>
    <row r="2099" spans="1:18" ht="45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s="11">
        <f t="shared" si="96"/>
        <v>40818.584895833337</v>
      </c>
      <c r="L2099" t="b">
        <v>0</v>
      </c>
      <c r="M2099">
        <v>38</v>
      </c>
      <c r="N2099" t="b">
        <v>1</v>
      </c>
      <c r="O2099" s="13">
        <f t="shared" si="97"/>
        <v>1</v>
      </c>
      <c r="P2099" t="s">
        <v>8279</v>
      </c>
      <c r="Q2099" t="s">
        <v>8283</v>
      </c>
      <c r="R2099" t="str">
        <f t="shared" si="98"/>
        <v>October</v>
      </c>
    </row>
    <row r="2100" spans="1:18" ht="45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s="11">
        <f t="shared" si="96"/>
        <v>40946.11383101852</v>
      </c>
      <c r="L2100" t="b">
        <v>0</v>
      </c>
      <c r="M2100">
        <v>32</v>
      </c>
      <c r="N2100" t="b">
        <v>1</v>
      </c>
      <c r="O2100" s="13">
        <f t="shared" si="97"/>
        <v>1.0033333333333334</v>
      </c>
      <c r="P2100" t="s">
        <v>8279</v>
      </c>
      <c r="Q2100" t="s">
        <v>8283</v>
      </c>
      <c r="R2100" t="str">
        <f t="shared" si="98"/>
        <v>February</v>
      </c>
    </row>
    <row r="2101" spans="1:18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s="11">
        <f t="shared" si="96"/>
        <v>42173.746342592596</v>
      </c>
      <c r="L2101" t="b">
        <v>0</v>
      </c>
      <c r="M2101">
        <v>63</v>
      </c>
      <c r="N2101" t="b">
        <v>1</v>
      </c>
      <c r="O2101" s="13">
        <f t="shared" si="97"/>
        <v>1.3236666666666668</v>
      </c>
      <c r="P2101" t="s">
        <v>8279</v>
      </c>
      <c r="Q2101" t="s">
        <v>8283</v>
      </c>
      <c r="R2101" t="str">
        <f t="shared" si="98"/>
        <v>June</v>
      </c>
    </row>
    <row r="2102" spans="1:18" ht="45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s="11">
        <f t="shared" si="96"/>
        <v>41074.834965277776</v>
      </c>
      <c r="L2102" t="b">
        <v>0</v>
      </c>
      <c r="M2102">
        <v>27</v>
      </c>
      <c r="N2102" t="b">
        <v>1</v>
      </c>
      <c r="O2102" s="13">
        <f t="shared" si="97"/>
        <v>1.3666666666666667</v>
      </c>
      <c r="P2102" t="s">
        <v>8279</v>
      </c>
      <c r="Q2102" t="s">
        <v>8283</v>
      </c>
      <c r="R2102" t="str">
        <f t="shared" si="98"/>
        <v>June</v>
      </c>
    </row>
    <row r="2103" spans="1:18" ht="45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s="11">
        <f t="shared" si="96"/>
        <v>40892.149467592593</v>
      </c>
      <c r="L2103" t="b">
        <v>0</v>
      </c>
      <c r="M2103">
        <v>44</v>
      </c>
      <c r="N2103" t="b">
        <v>1</v>
      </c>
      <c r="O2103" s="13">
        <f t="shared" si="97"/>
        <v>1.1325000000000001</v>
      </c>
      <c r="P2103" t="s">
        <v>8279</v>
      </c>
      <c r="Q2103" t="s">
        <v>8283</v>
      </c>
      <c r="R2103" t="str">
        <f t="shared" si="98"/>
        <v>December</v>
      </c>
    </row>
    <row r="2104" spans="1:18" ht="45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s="11">
        <f t="shared" si="96"/>
        <v>40638.868611111109</v>
      </c>
      <c r="L2104" t="b">
        <v>0</v>
      </c>
      <c r="M2104">
        <v>38</v>
      </c>
      <c r="N2104" t="b">
        <v>1</v>
      </c>
      <c r="O2104" s="13">
        <f t="shared" si="97"/>
        <v>1.36</v>
      </c>
      <c r="P2104" t="s">
        <v>8279</v>
      </c>
      <c r="Q2104" t="s">
        <v>8283</v>
      </c>
      <c r="R2104" t="str">
        <f t="shared" si="98"/>
        <v>April</v>
      </c>
    </row>
    <row r="2105" spans="1:18" ht="30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s="11">
        <f t="shared" si="96"/>
        <v>41192.754942129628</v>
      </c>
      <c r="L2105" t="b">
        <v>0</v>
      </c>
      <c r="M2105">
        <v>115</v>
      </c>
      <c r="N2105" t="b">
        <v>1</v>
      </c>
      <c r="O2105" s="13">
        <f t="shared" si="97"/>
        <v>1.4612318374694613</v>
      </c>
      <c r="P2105" t="s">
        <v>8279</v>
      </c>
      <c r="Q2105" t="s">
        <v>8283</v>
      </c>
      <c r="R2105" t="str">
        <f t="shared" si="98"/>
        <v>October</v>
      </c>
    </row>
    <row r="2106" spans="1:18" ht="45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s="11">
        <f t="shared" si="96"/>
        <v>41394.074467592596</v>
      </c>
      <c r="L2106" t="b">
        <v>0</v>
      </c>
      <c r="M2106">
        <v>37</v>
      </c>
      <c r="N2106" t="b">
        <v>1</v>
      </c>
      <c r="O2106" s="13">
        <f t="shared" si="97"/>
        <v>1.2949999999999999</v>
      </c>
      <c r="P2106" t="s">
        <v>8279</v>
      </c>
      <c r="Q2106" t="s">
        <v>8283</v>
      </c>
      <c r="R2106" t="str">
        <f t="shared" si="98"/>
        <v>April</v>
      </c>
    </row>
    <row r="2107" spans="1:18" ht="30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s="11">
        <f t="shared" si="96"/>
        <v>41951.788807870369</v>
      </c>
      <c r="L2107" t="b">
        <v>0</v>
      </c>
      <c r="M2107">
        <v>99</v>
      </c>
      <c r="N2107" t="b">
        <v>1</v>
      </c>
      <c r="O2107" s="13">
        <f t="shared" si="97"/>
        <v>2.54</v>
      </c>
      <c r="P2107" t="s">
        <v>8279</v>
      </c>
      <c r="Q2107" t="s">
        <v>8283</v>
      </c>
      <c r="R2107" t="str">
        <f t="shared" si="98"/>
        <v>November</v>
      </c>
    </row>
    <row r="2108" spans="1:18" ht="45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s="11">
        <f t="shared" si="96"/>
        <v>41270.21497685185</v>
      </c>
      <c r="L2108" t="b">
        <v>0</v>
      </c>
      <c r="M2108">
        <v>44</v>
      </c>
      <c r="N2108" t="b">
        <v>1</v>
      </c>
      <c r="O2108" s="13">
        <f t="shared" si="97"/>
        <v>1.0704545454545455</v>
      </c>
      <c r="P2108" t="s">
        <v>8279</v>
      </c>
      <c r="Q2108" t="s">
        <v>8283</v>
      </c>
      <c r="R2108" t="str">
        <f t="shared" si="98"/>
        <v>December</v>
      </c>
    </row>
    <row r="2109" spans="1:18" ht="45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s="11">
        <f t="shared" si="96"/>
        <v>41934.71056712963</v>
      </c>
      <c r="L2109" t="b">
        <v>0</v>
      </c>
      <c r="M2109">
        <v>58</v>
      </c>
      <c r="N2109" t="b">
        <v>1</v>
      </c>
      <c r="O2109" s="13">
        <f t="shared" si="97"/>
        <v>1.0773299999999999</v>
      </c>
      <c r="P2109" t="s">
        <v>8279</v>
      </c>
      <c r="Q2109" t="s">
        <v>8283</v>
      </c>
      <c r="R2109" t="str">
        <f t="shared" si="98"/>
        <v>October</v>
      </c>
    </row>
    <row r="2110" spans="1:18" ht="45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s="11">
        <f t="shared" si="96"/>
        <v>41135.175694444442</v>
      </c>
      <c r="L2110" t="b">
        <v>0</v>
      </c>
      <c r="M2110">
        <v>191</v>
      </c>
      <c r="N2110" t="b">
        <v>1</v>
      </c>
      <c r="O2110" s="13">
        <f t="shared" si="97"/>
        <v>1.0731250000000001</v>
      </c>
      <c r="P2110" t="s">
        <v>8279</v>
      </c>
      <c r="Q2110" t="s">
        <v>8283</v>
      </c>
      <c r="R2110" t="str">
        <f t="shared" si="98"/>
        <v>August</v>
      </c>
    </row>
    <row r="2111" spans="1:18" ht="30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s="11">
        <f t="shared" si="96"/>
        <v>42160.708530092597</v>
      </c>
      <c r="L2111" t="b">
        <v>0</v>
      </c>
      <c r="M2111">
        <v>40</v>
      </c>
      <c r="N2111" t="b">
        <v>1</v>
      </c>
      <c r="O2111" s="13">
        <f t="shared" si="97"/>
        <v>1.06525</v>
      </c>
      <c r="P2111" t="s">
        <v>8279</v>
      </c>
      <c r="Q2111" t="s">
        <v>8283</v>
      </c>
      <c r="R2111" t="str">
        <f t="shared" si="98"/>
        <v>June</v>
      </c>
    </row>
    <row r="2112" spans="1:18" ht="30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s="11">
        <f t="shared" si="96"/>
        <v>41759.670937499999</v>
      </c>
      <c r="L2112" t="b">
        <v>0</v>
      </c>
      <c r="M2112">
        <v>38</v>
      </c>
      <c r="N2112" t="b">
        <v>1</v>
      </c>
      <c r="O2112" s="13">
        <f t="shared" si="97"/>
        <v>1.0035000000000001</v>
      </c>
      <c r="P2112" t="s">
        <v>8279</v>
      </c>
      <c r="Q2112" t="s">
        <v>8283</v>
      </c>
      <c r="R2112" t="str">
        <f t="shared" si="98"/>
        <v>April</v>
      </c>
    </row>
    <row r="2113" spans="1:18" ht="45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s="11">
        <f t="shared" si="96"/>
        <v>40703.197048611109</v>
      </c>
      <c r="L2113" t="b">
        <v>0</v>
      </c>
      <c r="M2113">
        <v>39</v>
      </c>
      <c r="N2113" t="b">
        <v>1</v>
      </c>
      <c r="O2113" s="13">
        <f t="shared" si="97"/>
        <v>1.0649999999999999</v>
      </c>
      <c r="P2113" t="s">
        <v>8279</v>
      </c>
      <c r="Q2113" t="s">
        <v>8283</v>
      </c>
      <c r="R2113" t="str">
        <f t="shared" si="98"/>
        <v>June</v>
      </c>
    </row>
    <row r="2114" spans="1:18" ht="45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s="11">
        <f t="shared" si="96"/>
        <v>41365.928159722222</v>
      </c>
      <c r="L2114" t="b">
        <v>0</v>
      </c>
      <c r="M2114">
        <v>11</v>
      </c>
      <c r="N2114" t="b">
        <v>1</v>
      </c>
      <c r="O2114" s="13">
        <f t="shared" si="97"/>
        <v>1</v>
      </c>
      <c r="P2114" t="s">
        <v>8279</v>
      </c>
      <c r="Q2114" t="s">
        <v>8283</v>
      </c>
      <c r="R2114" t="str">
        <f t="shared" si="98"/>
        <v>April</v>
      </c>
    </row>
    <row r="2115" spans="1:18" ht="30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s="11">
        <f t="shared" ref="K2115:K2178" si="99">(J2115/86400)+DATE(1970,1,1)</f>
        <v>41870.86546296296</v>
      </c>
      <c r="L2115" t="b">
        <v>0</v>
      </c>
      <c r="M2115">
        <v>107</v>
      </c>
      <c r="N2115" t="b">
        <v>1</v>
      </c>
      <c r="O2115" s="13">
        <f t="shared" ref="O2115:O2178" si="100">E2115/D2115</f>
        <v>1.0485714285714285</v>
      </c>
      <c r="P2115" t="s">
        <v>8279</v>
      </c>
      <c r="Q2115" t="s">
        <v>8283</v>
      </c>
      <c r="R2115" t="str">
        <f t="shared" ref="R2115:R2178" si="101">TEXT(K2115,"mmmm")</f>
        <v>August</v>
      </c>
    </row>
    <row r="2116" spans="1:18" ht="45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s="11">
        <f t="shared" si="99"/>
        <v>40458.815625000003</v>
      </c>
      <c r="L2116" t="b">
        <v>0</v>
      </c>
      <c r="M2116">
        <v>147</v>
      </c>
      <c r="N2116" t="b">
        <v>1</v>
      </c>
      <c r="O2116" s="13">
        <f t="shared" si="100"/>
        <v>1.0469999999999999</v>
      </c>
      <c r="P2116" t="s">
        <v>8279</v>
      </c>
      <c r="Q2116" t="s">
        <v>8283</v>
      </c>
      <c r="R2116" t="str">
        <f t="shared" si="101"/>
        <v>October</v>
      </c>
    </row>
    <row r="2117" spans="1:18" ht="45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s="11">
        <f t="shared" si="99"/>
        <v>40564.081030092595</v>
      </c>
      <c r="L2117" t="b">
        <v>0</v>
      </c>
      <c r="M2117">
        <v>36</v>
      </c>
      <c r="N2117" t="b">
        <v>1</v>
      </c>
      <c r="O2117" s="13">
        <f t="shared" si="100"/>
        <v>2.2566666666666668</v>
      </c>
      <c r="P2117" t="s">
        <v>8279</v>
      </c>
      <c r="Q2117" t="s">
        <v>8283</v>
      </c>
      <c r="R2117" t="str">
        <f t="shared" si="101"/>
        <v>January</v>
      </c>
    </row>
    <row r="2118" spans="1:18" ht="45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s="11">
        <f t="shared" si="99"/>
        <v>41136.777812500004</v>
      </c>
      <c r="L2118" t="b">
        <v>0</v>
      </c>
      <c r="M2118">
        <v>92</v>
      </c>
      <c r="N2118" t="b">
        <v>1</v>
      </c>
      <c r="O2118" s="13">
        <f t="shared" si="100"/>
        <v>1.0090416666666666</v>
      </c>
      <c r="P2118" t="s">
        <v>8279</v>
      </c>
      <c r="Q2118" t="s">
        <v>8283</v>
      </c>
      <c r="R2118" t="str">
        <f t="shared" si="101"/>
        <v>August</v>
      </c>
    </row>
    <row r="2119" spans="1:18" ht="45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s="11">
        <f t="shared" si="99"/>
        <v>42290.059594907405</v>
      </c>
      <c r="L2119" t="b">
        <v>0</v>
      </c>
      <c r="M2119">
        <v>35</v>
      </c>
      <c r="N2119" t="b">
        <v>1</v>
      </c>
      <c r="O2119" s="13">
        <f t="shared" si="100"/>
        <v>1.4775</v>
      </c>
      <c r="P2119" t="s">
        <v>8279</v>
      </c>
      <c r="Q2119" t="s">
        <v>8283</v>
      </c>
      <c r="R2119" t="str">
        <f t="shared" si="101"/>
        <v>October</v>
      </c>
    </row>
    <row r="2120" spans="1:18" ht="30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s="11">
        <f t="shared" si="99"/>
        <v>40718.839537037034</v>
      </c>
      <c r="L2120" t="b">
        <v>0</v>
      </c>
      <c r="M2120">
        <v>17</v>
      </c>
      <c r="N2120" t="b">
        <v>1</v>
      </c>
      <c r="O2120" s="13">
        <f t="shared" si="100"/>
        <v>1.3461099999999999</v>
      </c>
      <c r="P2120" t="s">
        <v>8279</v>
      </c>
      <c r="Q2120" t="s">
        <v>8283</v>
      </c>
      <c r="R2120" t="str">
        <f t="shared" si="101"/>
        <v>June</v>
      </c>
    </row>
    <row r="2121" spans="1:18" ht="45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s="11">
        <f t="shared" si="99"/>
        <v>41107.130150462966</v>
      </c>
      <c r="L2121" t="b">
        <v>0</v>
      </c>
      <c r="M2121">
        <v>22</v>
      </c>
      <c r="N2121" t="b">
        <v>1</v>
      </c>
      <c r="O2121" s="13">
        <f t="shared" si="100"/>
        <v>1.0075000000000001</v>
      </c>
      <c r="P2121" t="s">
        <v>8279</v>
      </c>
      <c r="Q2121" t="s">
        <v>8283</v>
      </c>
      <c r="R2121" t="str">
        <f t="shared" si="101"/>
        <v>July</v>
      </c>
    </row>
    <row r="2122" spans="1:18" ht="45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s="11">
        <f t="shared" si="99"/>
        <v>41591.964537037034</v>
      </c>
      <c r="L2122" t="b">
        <v>0</v>
      </c>
      <c r="M2122">
        <v>69</v>
      </c>
      <c r="N2122" t="b">
        <v>1</v>
      </c>
      <c r="O2122" s="13">
        <f t="shared" si="100"/>
        <v>1.00880375</v>
      </c>
      <c r="P2122" t="s">
        <v>8279</v>
      </c>
      <c r="Q2122" t="s">
        <v>8283</v>
      </c>
      <c r="R2122" t="str">
        <f t="shared" si="101"/>
        <v>November</v>
      </c>
    </row>
    <row r="2123" spans="1:18" ht="30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s="11">
        <f t="shared" si="99"/>
        <v>42716.7424537037</v>
      </c>
      <c r="L2123" t="b">
        <v>0</v>
      </c>
      <c r="M2123">
        <v>10</v>
      </c>
      <c r="N2123" t="b">
        <v>0</v>
      </c>
      <c r="O2123" s="13">
        <f t="shared" si="100"/>
        <v>5.6800000000000002E-3</v>
      </c>
      <c r="P2123" t="s">
        <v>8287</v>
      </c>
      <c r="Q2123" t="s">
        <v>8288</v>
      </c>
      <c r="R2123" t="str">
        <f t="shared" si="101"/>
        <v>December</v>
      </c>
    </row>
    <row r="2124" spans="1:18" ht="30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s="11">
        <f t="shared" si="99"/>
        <v>42712.300567129627</v>
      </c>
      <c r="L2124" t="b">
        <v>0</v>
      </c>
      <c r="M2124">
        <v>3</v>
      </c>
      <c r="N2124" t="b">
        <v>0</v>
      </c>
      <c r="O2124" s="13">
        <f t="shared" si="100"/>
        <v>3.875E-3</v>
      </c>
      <c r="P2124" t="s">
        <v>8287</v>
      </c>
      <c r="Q2124" t="s">
        <v>8288</v>
      </c>
      <c r="R2124" t="str">
        <f t="shared" si="101"/>
        <v>December</v>
      </c>
    </row>
    <row r="2125" spans="1:18" ht="60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s="11">
        <f t="shared" si="99"/>
        <v>40198.424849537041</v>
      </c>
      <c r="L2125" t="b">
        <v>0</v>
      </c>
      <c r="M2125">
        <v>5</v>
      </c>
      <c r="N2125" t="b">
        <v>0</v>
      </c>
      <c r="O2125" s="13">
        <f t="shared" si="100"/>
        <v>0.1</v>
      </c>
      <c r="P2125" t="s">
        <v>8287</v>
      </c>
      <c r="Q2125" t="s">
        <v>8288</v>
      </c>
      <c r="R2125" t="str">
        <f t="shared" si="101"/>
        <v>January</v>
      </c>
    </row>
    <row r="2126" spans="1:18" ht="45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s="11">
        <f t="shared" si="99"/>
        <v>40464.028182870374</v>
      </c>
      <c r="L2126" t="b">
        <v>0</v>
      </c>
      <c r="M2126">
        <v>5</v>
      </c>
      <c r="N2126" t="b">
        <v>0</v>
      </c>
      <c r="O2126" s="13">
        <f t="shared" si="100"/>
        <v>0.10454545454545454</v>
      </c>
      <c r="P2126" t="s">
        <v>8287</v>
      </c>
      <c r="Q2126" t="s">
        <v>8288</v>
      </c>
      <c r="R2126" t="str">
        <f t="shared" si="101"/>
        <v>October</v>
      </c>
    </row>
    <row r="2127" spans="1:18" ht="45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s="11">
        <f t="shared" si="99"/>
        <v>42191.023530092592</v>
      </c>
      <c r="L2127" t="b">
        <v>0</v>
      </c>
      <c r="M2127">
        <v>27</v>
      </c>
      <c r="N2127" t="b">
        <v>0</v>
      </c>
      <c r="O2127" s="13">
        <f t="shared" si="100"/>
        <v>1.4200000000000001E-2</v>
      </c>
      <c r="P2127" t="s">
        <v>8287</v>
      </c>
      <c r="Q2127" t="s">
        <v>8288</v>
      </c>
      <c r="R2127" t="str">
        <f t="shared" si="101"/>
        <v>July</v>
      </c>
    </row>
    <row r="2128" spans="1:18" ht="45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s="11">
        <f t="shared" si="99"/>
        <v>41951.973229166666</v>
      </c>
      <c r="L2128" t="b">
        <v>0</v>
      </c>
      <c r="M2128">
        <v>2</v>
      </c>
      <c r="N2128" t="b">
        <v>0</v>
      </c>
      <c r="O2128" s="13">
        <f t="shared" si="100"/>
        <v>5.0000000000000001E-4</v>
      </c>
      <c r="P2128" t="s">
        <v>8287</v>
      </c>
      <c r="Q2128" t="s">
        <v>8288</v>
      </c>
      <c r="R2128" t="str">
        <f t="shared" si="101"/>
        <v>November</v>
      </c>
    </row>
    <row r="2129" spans="1:18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s="11">
        <f t="shared" si="99"/>
        <v>42045.505358796298</v>
      </c>
      <c r="L2129" t="b">
        <v>0</v>
      </c>
      <c r="M2129">
        <v>236</v>
      </c>
      <c r="N2129" t="b">
        <v>0</v>
      </c>
      <c r="O2129" s="13">
        <f t="shared" si="100"/>
        <v>0.28842857142857142</v>
      </c>
      <c r="P2129" t="s">
        <v>8287</v>
      </c>
      <c r="Q2129" t="s">
        <v>8288</v>
      </c>
      <c r="R2129" t="str">
        <f t="shared" si="101"/>
        <v>February</v>
      </c>
    </row>
    <row r="2130" spans="1:18" ht="45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s="11">
        <f t="shared" si="99"/>
        <v>41843.772789351853</v>
      </c>
      <c r="L2130" t="b">
        <v>0</v>
      </c>
      <c r="M2130">
        <v>1</v>
      </c>
      <c r="N2130" t="b">
        <v>0</v>
      </c>
      <c r="O2130" s="13">
        <f t="shared" si="100"/>
        <v>1.6666666666666668E-3</v>
      </c>
      <c r="P2130" t="s">
        <v>8287</v>
      </c>
      <c r="Q2130" t="s">
        <v>8288</v>
      </c>
      <c r="R2130" t="str">
        <f t="shared" si="101"/>
        <v>July</v>
      </c>
    </row>
    <row r="2131" spans="1:18" ht="45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s="11">
        <f t="shared" si="99"/>
        <v>42409.024305555555</v>
      </c>
      <c r="L2131" t="b">
        <v>0</v>
      </c>
      <c r="M2131">
        <v>12</v>
      </c>
      <c r="N2131" t="b">
        <v>0</v>
      </c>
      <c r="O2131" s="13">
        <f t="shared" si="100"/>
        <v>0.11799999999999999</v>
      </c>
      <c r="P2131" t="s">
        <v>8287</v>
      </c>
      <c r="Q2131" t="s">
        <v>8288</v>
      </c>
      <c r="R2131" t="str">
        <f t="shared" si="101"/>
        <v>February</v>
      </c>
    </row>
    <row r="2132" spans="1:18" ht="30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s="11">
        <f t="shared" si="99"/>
        <v>41832.086377314816</v>
      </c>
      <c r="L2132" t="b">
        <v>0</v>
      </c>
      <c r="M2132">
        <v>4</v>
      </c>
      <c r="N2132" t="b">
        <v>0</v>
      </c>
      <c r="O2132" s="13">
        <f t="shared" si="100"/>
        <v>2.0238095238095236E-3</v>
      </c>
      <c r="P2132" t="s">
        <v>8287</v>
      </c>
      <c r="Q2132" t="s">
        <v>8288</v>
      </c>
      <c r="R2132" t="str">
        <f t="shared" si="101"/>
        <v>July</v>
      </c>
    </row>
    <row r="2133" spans="1:18" ht="45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s="11">
        <f t="shared" si="99"/>
        <v>42167.207071759258</v>
      </c>
      <c r="L2133" t="b">
        <v>0</v>
      </c>
      <c r="M2133">
        <v>3</v>
      </c>
      <c r="N2133" t="b">
        <v>0</v>
      </c>
      <c r="O2133" s="13">
        <f t="shared" si="100"/>
        <v>0.05</v>
      </c>
      <c r="P2133" t="s">
        <v>8287</v>
      </c>
      <c r="Q2133" t="s">
        <v>8288</v>
      </c>
      <c r="R2133" t="str">
        <f t="shared" si="101"/>
        <v>June</v>
      </c>
    </row>
    <row r="2134" spans="1:18" ht="45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s="11">
        <f t="shared" si="99"/>
        <v>41643.487175925926</v>
      </c>
      <c r="L2134" t="b">
        <v>0</v>
      </c>
      <c r="M2134">
        <v>99</v>
      </c>
      <c r="N2134" t="b">
        <v>0</v>
      </c>
      <c r="O2134" s="13">
        <f t="shared" si="100"/>
        <v>2.1129899999999997E-2</v>
      </c>
      <c r="P2134" t="s">
        <v>8287</v>
      </c>
      <c r="Q2134" t="s">
        <v>8288</v>
      </c>
      <c r="R2134" t="str">
        <f t="shared" si="101"/>
        <v>January</v>
      </c>
    </row>
    <row r="2135" spans="1:18" ht="45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s="11">
        <f t="shared" si="99"/>
        <v>40619.097210648149</v>
      </c>
      <c r="L2135" t="b">
        <v>0</v>
      </c>
      <c r="M2135">
        <v>3</v>
      </c>
      <c r="N2135" t="b">
        <v>0</v>
      </c>
      <c r="O2135" s="13">
        <f t="shared" si="100"/>
        <v>1.6E-2</v>
      </c>
      <c r="P2135" t="s">
        <v>8287</v>
      </c>
      <c r="Q2135" t="s">
        <v>8288</v>
      </c>
      <c r="R2135" t="str">
        <f t="shared" si="101"/>
        <v>March</v>
      </c>
    </row>
    <row r="2136" spans="1:18" ht="45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s="11">
        <f t="shared" si="99"/>
        <v>41361.886469907404</v>
      </c>
      <c r="L2136" t="b">
        <v>0</v>
      </c>
      <c r="M2136">
        <v>3</v>
      </c>
      <c r="N2136" t="b">
        <v>0</v>
      </c>
      <c r="O2136" s="13">
        <f t="shared" si="100"/>
        <v>1.7333333333333333E-2</v>
      </c>
      <c r="P2136" t="s">
        <v>8287</v>
      </c>
      <c r="Q2136" t="s">
        <v>8288</v>
      </c>
      <c r="R2136" t="str">
        <f t="shared" si="101"/>
        <v>March</v>
      </c>
    </row>
    <row r="2137" spans="1:18" ht="45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s="11">
        <f t="shared" si="99"/>
        <v>41156.96334490741</v>
      </c>
      <c r="L2137" t="b">
        <v>0</v>
      </c>
      <c r="M2137">
        <v>22</v>
      </c>
      <c r="N2137" t="b">
        <v>0</v>
      </c>
      <c r="O2137" s="13">
        <f t="shared" si="100"/>
        <v>9.5600000000000004E-2</v>
      </c>
      <c r="P2137" t="s">
        <v>8287</v>
      </c>
      <c r="Q2137" t="s">
        <v>8288</v>
      </c>
      <c r="R2137" t="str">
        <f t="shared" si="101"/>
        <v>September</v>
      </c>
    </row>
    <row r="2138" spans="1:18" ht="45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s="11">
        <f t="shared" si="99"/>
        <v>41536.509097222224</v>
      </c>
      <c r="L2138" t="b">
        <v>0</v>
      </c>
      <c r="M2138">
        <v>4</v>
      </c>
      <c r="N2138" t="b">
        <v>0</v>
      </c>
      <c r="O2138" s="13">
        <f t="shared" si="100"/>
        <v>5.9612499999999998E-4</v>
      </c>
      <c r="P2138" t="s">
        <v>8287</v>
      </c>
      <c r="Q2138" t="s">
        <v>8288</v>
      </c>
      <c r="R2138" t="str">
        <f t="shared" si="101"/>
        <v>September</v>
      </c>
    </row>
    <row r="2139" spans="1:18" ht="45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s="11">
        <f t="shared" si="99"/>
        <v>41948.771168981482</v>
      </c>
      <c r="L2139" t="b">
        <v>0</v>
      </c>
      <c r="M2139">
        <v>534</v>
      </c>
      <c r="N2139" t="b">
        <v>0</v>
      </c>
      <c r="O2139" s="13">
        <f t="shared" si="100"/>
        <v>0.28405999999999998</v>
      </c>
      <c r="P2139" t="s">
        <v>8287</v>
      </c>
      <c r="Q2139" t="s">
        <v>8288</v>
      </c>
      <c r="R2139" t="str">
        <f t="shared" si="101"/>
        <v>November</v>
      </c>
    </row>
    <row r="2140" spans="1:18" ht="30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s="11">
        <f t="shared" si="99"/>
        <v>41557.013182870374</v>
      </c>
      <c r="L2140" t="b">
        <v>0</v>
      </c>
      <c r="M2140">
        <v>12</v>
      </c>
      <c r="N2140" t="b">
        <v>0</v>
      </c>
      <c r="O2140" s="13">
        <f t="shared" si="100"/>
        <v>0.128</v>
      </c>
      <c r="P2140" t="s">
        <v>8287</v>
      </c>
      <c r="Q2140" t="s">
        <v>8288</v>
      </c>
      <c r="R2140" t="str">
        <f t="shared" si="101"/>
        <v>October</v>
      </c>
    </row>
    <row r="2141" spans="1:18" ht="45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s="11">
        <f t="shared" si="99"/>
        <v>42647.750092592592</v>
      </c>
      <c r="L2141" t="b">
        <v>0</v>
      </c>
      <c r="M2141">
        <v>56</v>
      </c>
      <c r="N2141" t="b">
        <v>0</v>
      </c>
      <c r="O2141" s="13">
        <f t="shared" si="100"/>
        <v>5.4199999999999998E-2</v>
      </c>
      <c r="P2141" t="s">
        <v>8287</v>
      </c>
      <c r="Q2141" t="s">
        <v>8288</v>
      </c>
      <c r="R2141" t="str">
        <f t="shared" si="101"/>
        <v>October</v>
      </c>
    </row>
    <row r="2142" spans="1:18" ht="45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s="11">
        <f t="shared" si="99"/>
        <v>41255.833611111113</v>
      </c>
      <c r="L2142" t="b">
        <v>0</v>
      </c>
      <c r="M2142">
        <v>11</v>
      </c>
      <c r="N2142" t="b">
        <v>0</v>
      </c>
      <c r="O2142" s="13">
        <f t="shared" si="100"/>
        <v>1.1199999999999999E-3</v>
      </c>
      <c r="P2142" t="s">
        <v>8287</v>
      </c>
      <c r="Q2142" t="s">
        <v>8288</v>
      </c>
      <c r="R2142" t="str">
        <f t="shared" si="101"/>
        <v>December</v>
      </c>
    </row>
    <row r="2143" spans="1:18" ht="45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s="11">
        <f t="shared" si="99"/>
        <v>41927.235636574071</v>
      </c>
      <c r="L2143" t="b">
        <v>0</v>
      </c>
      <c r="M2143">
        <v>0</v>
      </c>
      <c r="N2143" t="b">
        <v>0</v>
      </c>
      <c r="O2143" s="13">
        <f t="shared" si="100"/>
        <v>0</v>
      </c>
      <c r="P2143" t="s">
        <v>8287</v>
      </c>
      <c r="Q2143" t="s">
        <v>8288</v>
      </c>
      <c r="R2143" t="str">
        <f t="shared" si="101"/>
        <v>October</v>
      </c>
    </row>
    <row r="2144" spans="1:18" ht="45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s="11">
        <f t="shared" si="99"/>
        <v>42340.701504629629</v>
      </c>
      <c r="L2144" t="b">
        <v>0</v>
      </c>
      <c r="M2144">
        <v>12</v>
      </c>
      <c r="N2144" t="b">
        <v>0</v>
      </c>
      <c r="O2144" s="13">
        <f t="shared" si="100"/>
        <v>5.7238095238095241E-2</v>
      </c>
      <c r="P2144" t="s">
        <v>8287</v>
      </c>
      <c r="Q2144" t="s">
        <v>8288</v>
      </c>
      <c r="R2144" t="str">
        <f t="shared" si="101"/>
        <v>December</v>
      </c>
    </row>
    <row r="2145" spans="1:18" ht="45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s="11">
        <f t="shared" si="99"/>
        <v>40332.886712962965</v>
      </c>
      <c r="L2145" t="b">
        <v>0</v>
      </c>
      <c r="M2145">
        <v>5</v>
      </c>
      <c r="N2145" t="b">
        <v>0</v>
      </c>
      <c r="O2145" s="13">
        <f t="shared" si="100"/>
        <v>0.1125</v>
      </c>
      <c r="P2145" t="s">
        <v>8287</v>
      </c>
      <c r="Q2145" t="s">
        <v>8288</v>
      </c>
      <c r="R2145" t="str">
        <f t="shared" si="101"/>
        <v>June</v>
      </c>
    </row>
    <row r="2146" spans="1:18" ht="30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s="11">
        <f t="shared" si="99"/>
        <v>41499.546759259261</v>
      </c>
      <c r="L2146" t="b">
        <v>0</v>
      </c>
      <c r="M2146">
        <v>24</v>
      </c>
      <c r="N2146" t="b">
        <v>0</v>
      </c>
      <c r="O2146" s="13">
        <f t="shared" si="100"/>
        <v>1.7098591549295775E-2</v>
      </c>
      <c r="P2146" t="s">
        <v>8287</v>
      </c>
      <c r="Q2146" t="s">
        <v>8288</v>
      </c>
      <c r="R2146" t="str">
        <f t="shared" si="101"/>
        <v>August</v>
      </c>
    </row>
    <row r="2147" spans="1:18" ht="45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s="11">
        <f t="shared" si="99"/>
        <v>41575.237430555557</v>
      </c>
      <c r="L2147" t="b">
        <v>0</v>
      </c>
      <c r="M2147">
        <v>89</v>
      </c>
      <c r="N2147" t="b">
        <v>0</v>
      </c>
      <c r="O2147" s="13">
        <f t="shared" si="100"/>
        <v>0.30433333333333334</v>
      </c>
      <c r="P2147" t="s">
        <v>8287</v>
      </c>
      <c r="Q2147" t="s">
        <v>8288</v>
      </c>
      <c r="R2147" t="str">
        <f t="shared" si="101"/>
        <v>October</v>
      </c>
    </row>
    <row r="2148" spans="1:18" ht="45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s="11">
        <f t="shared" si="99"/>
        <v>42397.679513888885</v>
      </c>
      <c r="L2148" t="b">
        <v>0</v>
      </c>
      <c r="M2148">
        <v>1</v>
      </c>
      <c r="N2148" t="b">
        <v>0</v>
      </c>
      <c r="O2148" s="13">
        <f t="shared" si="100"/>
        <v>2.0000000000000001E-4</v>
      </c>
      <c r="P2148" t="s">
        <v>8287</v>
      </c>
      <c r="Q2148" t="s">
        <v>8288</v>
      </c>
      <c r="R2148" t="str">
        <f t="shared" si="101"/>
        <v>January</v>
      </c>
    </row>
    <row r="2149" spans="1:18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s="11">
        <f t="shared" si="99"/>
        <v>41927.295694444445</v>
      </c>
      <c r="L2149" t="b">
        <v>0</v>
      </c>
      <c r="M2149">
        <v>55</v>
      </c>
      <c r="N2149" t="b">
        <v>0</v>
      </c>
      <c r="O2149" s="13">
        <f t="shared" si="100"/>
        <v>6.9641025641025639E-3</v>
      </c>
      <c r="P2149" t="s">
        <v>8287</v>
      </c>
      <c r="Q2149" t="s">
        <v>8288</v>
      </c>
      <c r="R2149" t="str">
        <f t="shared" si="101"/>
        <v>October</v>
      </c>
    </row>
    <row r="2150" spans="1:18" ht="45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s="11">
        <f t="shared" si="99"/>
        <v>42066.733587962968</v>
      </c>
      <c r="L2150" t="b">
        <v>0</v>
      </c>
      <c r="M2150">
        <v>2</v>
      </c>
      <c r="N2150" t="b">
        <v>0</v>
      </c>
      <c r="O2150" s="13">
        <f t="shared" si="100"/>
        <v>0.02</v>
      </c>
      <c r="P2150" t="s">
        <v>8287</v>
      </c>
      <c r="Q2150" t="s">
        <v>8288</v>
      </c>
      <c r="R2150" t="str">
        <f t="shared" si="101"/>
        <v>March</v>
      </c>
    </row>
    <row r="2151" spans="1:18" ht="45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s="11">
        <f t="shared" si="99"/>
        <v>40355.024953703702</v>
      </c>
      <c r="L2151" t="b">
        <v>0</v>
      </c>
      <c r="M2151">
        <v>0</v>
      </c>
      <c r="N2151" t="b">
        <v>0</v>
      </c>
      <c r="O2151" s="13">
        <f t="shared" si="100"/>
        <v>0</v>
      </c>
      <c r="P2151" t="s">
        <v>8287</v>
      </c>
      <c r="Q2151" t="s">
        <v>8288</v>
      </c>
      <c r="R2151" t="str">
        <f t="shared" si="101"/>
        <v>June</v>
      </c>
    </row>
    <row r="2152" spans="1:18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s="11">
        <f t="shared" si="99"/>
        <v>42534.284710648149</v>
      </c>
      <c r="L2152" t="b">
        <v>0</v>
      </c>
      <c r="M2152">
        <v>4</v>
      </c>
      <c r="N2152" t="b">
        <v>0</v>
      </c>
      <c r="O2152" s="13">
        <f t="shared" si="100"/>
        <v>8.0999999999999996E-3</v>
      </c>
      <c r="P2152" t="s">
        <v>8287</v>
      </c>
      <c r="Q2152" t="s">
        <v>8288</v>
      </c>
      <c r="R2152" t="str">
        <f t="shared" si="101"/>
        <v>June</v>
      </c>
    </row>
    <row r="2153" spans="1:18" ht="45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s="11">
        <f t="shared" si="99"/>
        <v>42520.847384259258</v>
      </c>
      <c r="L2153" t="b">
        <v>0</v>
      </c>
      <c r="M2153">
        <v>6</v>
      </c>
      <c r="N2153" t="b">
        <v>0</v>
      </c>
      <c r="O2153" s="13">
        <f t="shared" si="100"/>
        <v>2.6222222222222224E-3</v>
      </c>
      <c r="P2153" t="s">
        <v>8287</v>
      </c>
      <c r="Q2153" t="s">
        <v>8288</v>
      </c>
      <c r="R2153" t="str">
        <f t="shared" si="101"/>
        <v>May</v>
      </c>
    </row>
    <row r="2154" spans="1:18" ht="45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s="11">
        <f t="shared" si="99"/>
        <v>41683.832280092596</v>
      </c>
      <c r="L2154" t="b">
        <v>0</v>
      </c>
      <c r="M2154">
        <v>4</v>
      </c>
      <c r="N2154" t="b">
        <v>0</v>
      </c>
      <c r="O2154" s="13">
        <f t="shared" si="100"/>
        <v>1.6666666666666668E-3</v>
      </c>
      <c r="P2154" t="s">
        <v>8287</v>
      </c>
      <c r="Q2154" t="s">
        <v>8288</v>
      </c>
      <c r="R2154" t="str">
        <f t="shared" si="101"/>
        <v>February</v>
      </c>
    </row>
    <row r="2155" spans="1:18" ht="45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s="11">
        <f t="shared" si="99"/>
        <v>41974.911087962959</v>
      </c>
      <c r="L2155" t="b">
        <v>0</v>
      </c>
      <c r="M2155">
        <v>4</v>
      </c>
      <c r="N2155" t="b">
        <v>0</v>
      </c>
      <c r="O2155" s="13">
        <f t="shared" si="100"/>
        <v>9.1244548809124457E-5</v>
      </c>
      <c r="P2155" t="s">
        <v>8287</v>
      </c>
      <c r="Q2155" t="s">
        <v>8288</v>
      </c>
      <c r="R2155" t="str">
        <f t="shared" si="101"/>
        <v>December</v>
      </c>
    </row>
    <row r="2156" spans="1:18" ht="30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s="11">
        <f t="shared" si="99"/>
        <v>41647.632256944446</v>
      </c>
      <c r="L2156" t="b">
        <v>0</v>
      </c>
      <c r="M2156">
        <v>2</v>
      </c>
      <c r="N2156" t="b">
        <v>0</v>
      </c>
      <c r="O2156" s="13">
        <f t="shared" si="100"/>
        <v>8.0000000000000002E-3</v>
      </c>
      <c r="P2156" t="s">
        <v>8287</v>
      </c>
      <c r="Q2156" t="s">
        <v>8288</v>
      </c>
      <c r="R2156" t="str">
        <f t="shared" si="101"/>
        <v>January</v>
      </c>
    </row>
    <row r="2157" spans="1:18" ht="45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s="11">
        <f t="shared" si="99"/>
        <v>42430.747511574074</v>
      </c>
      <c r="L2157" t="b">
        <v>0</v>
      </c>
      <c r="M2157">
        <v>5</v>
      </c>
      <c r="N2157" t="b">
        <v>0</v>
      </c>
      <c r="O2157" s="13">
        <f t="shared" si="100"/>
        <v>2.3E-2</v>
      </c>
      <c r="P2157" t="s">
        <v>8287</v>
      </c>
      <c r="Q2157" t="s">
        <v>8288</v>
      </c>
      <c r="R2157" t="str">
        <f t="shared" si="101"/>
        <v>March</v>
      </c>
    </row>
    <row r="2158" spans="1:18" ht="30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s="11">
        <f t="shared" si="99"/>
        <v>41488.85423611111</v>
      </c>
      <c r="L2158" t="b">
        <v>0</v>
      </c>
      <c r="M2158">
        <v>83</v>
      </c>
      <c r="N2158" t="b">
        <v>0</v>
      </c>
      <c r="O2158" s="13">
        <f t="shared" si="100"/>
        <v>2.6660714285714284E-2</v>
      </c>
      <c r="P2158" t="s">
        <v>8287</v>
      </c>
      <c r="Q2158" t="s">
        <v>8288</v>
      </c>
      <c r="R2158" t="str">
        <f t="shared" si="101"/>
        <v>August</v>
      </c>
    </row>
    <row r="2159" spans="1:18" ht="30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s="11">
        <f t="shared" si="99"/>
        <v>42694.98128472222</v>
      </c>
      <c r="L2159" t="b">
        <v>0</v>
      </c>
      <c r="M2159">
        <v>57</v>
      </c>
      <c r="N2159" t="b">
        <v>0</v>
      </c>
      <c r="O2159" s="13">
        <f t="shared" si="100"/>
        <v>0.28192</v>
      </c>
      <c r="P2159" t="s">
        <v>8287</v>
      </c>
      <c r="Q2159" t="s">
        <v>8288</v>
      </c>
      <c r="R2159" t="str">
        <f t="shared" si="101"/>
        <v>November</v>
      </c>
    </row>
    <row r="2160" spans="1:18" ht="45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s="11">
        <f t="shared" si="99"/>
        <v>41264.853865740741</v>
      </c>
      <c r="L2160" t="b">
        <v>0</v>
      </c>
      <c r="M2160">
        <v>311</v>
      </c>
      <c r="N2160" t="b">
        <v>0</v>
      </c>
      <c r="O2160" s="13">
        <f t="shared" si="100"/>
        <v>6.5900366666666668E-2</v>
      </c>
      <c r="P2160" t="s">
        <v>8287</v>
      </c>
      <c r="Q2160" t="s">
        <v>8288</v>
      </c>
      <c r="R2160" t="str">
        <f t="shared" si="101"/>
        <v>December</v>
      </c>
    </row>
    <row r="2161" spans="1:18" ht="60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s="11">
        <f t="shared" si="99"/>
        <v>40710.731180555558</v>
      </c>
      <c r="L2161" t="b">
        <v>0</v>
      </c>
      <c r="M2161">
        <v>2</v>
      </c>
      <c r="N2161" t="b">
        <v>0</v>
      </c>
      <c r="O2161" s="13">
        <f t="shared" si="100"/>
        <v>7.2222222222222219E-3</v>
      </c>
      <c r="P2161" t="s">
        <v>8287</v>
      </c>
      <c r="Q2161" t="s">
        <v>8288</v>
      </c>
      <c r="R2161" t="str">
        <f t="shared" si="101"/>
        <v>June</v>
      </c>
    </row>
    <row r="2162" spans="1:18" ht="45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s="11">
        <f t="shared" si="99"/>
        <v>41018.711863425924</v>
      </c>
      <c r="L2162" t="b">
        <v>0</v>
      </c>
      <c r="M2162">
        <v>16</v>
      </c>
      <c r="N2162" t="b">
        <v>0</v>
      </c>
      <c r="O2162" s="13">
        <f t="shared" si="100"/>
        <v>8.5000000000000006E-3</v>
      </c>
      <c r="P2162" t="s">
        <v>8287</v>
      </c>
      <c r="Q2162" t="s">
        <v>8288</v>
      </c>
      <c r="R2162" t="str">
        <f t="shared" si="101"/>
        <v>April</v>
      </c>
    </row>
    <row r="2163" spans="1:18" ht="30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s="11">
        <f t="shared" si="99"/>
        <v>42240.852534722224</v>
      </c>
      <c r="L2163" t="b">
        <v>0</v>
      </c>
      <c r="M2163">
        <v>13</v>
      </c>
      <c r="N2163" t="b">
        <v>1</v>
      </c>
      <c r="O2163" s="13">
        <f t="shared" si="100"/>
        <v>1.1575</v>
      </c>
      <c r="P2163" t="s">
        <v>8279</v>
      </c>
      <c r="Q2163" t="s">
        <v>8280</v>
      </c>
      <c r="R2163" t="str">
        <f t="shared" si="101"/>
        <v>August</v>
      </c>
    </row>
    <row r="2164" spans="1:18" ht="45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s="11">
        <f t="shared" si="99"/>
        <v>41813.766099537039</v>
      </c>
      <c r="L2164" t="b">
        <v>0</v>
      </c>
      <c r="M2164">
        <v>58</v>
      </c>
      <c r="N2164" t="b">
        <v>1</v>
      </c>
      <c r="O2164" s="13">
        <f t="shared" si="100"/>
        <v>1.1226666666666667</v>
      </c>
      <c r="P2164" t="s">
        <v>8279</v>
      </c>
      <c r="Q2164" t="s">
        <v>8280</v>
      </c>
      <c r="R2164" t="str">
        <f t="shared" si="101"/>
        <v>June</v>
      </c>
    </row>
    <row r="2165" spans="1:18" ht="45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s="11">
        <f t="shared" si="99"/>
        <v>42111.899537037039</v>
      </c>
      <c r="L2165" t="b">
        <v>0</v>
      </c>
      <c r="M2165">
        <v>44</v>
      </c>
      <c r="N2165" t="b">
        <v>1</v>
      </c>
      <c r="O2165" s="13">
        <f t="shared" si="100"/>
        <v>1.3220000000000001</v>
      </c>
      <c r="P2165" t="s">
        <v>8279</v>
      </c>
      <c r="Q2165" t="s">
        <v>8280</v>
      </c>
      <c r="R2165" t="str">
        <f t="shared" si="101"/>
        <v>April</v>
      </c>
    </row>
    <row r="2166" spans="1:18" ht="30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s="11">
        <f t="shared" si="99"/>
        <v>42515.71775462963</v>
      </c>
      <c r="L2166" t="b">
        <v>0</v>
      </c>
      <c r="M2166">
        <v>83</v>
      </c>
      <c r="N2166" t="b">
        <v>1</v>
      </c>
      <c r="O2166" s="13">
        <f t="shared" si="100"/>
        <v>1.0263636363636364</v>
      </c>
      <c r="P2166" t="s">
        <v>8279</v>
      </c>
      <c r="Q2166" t="s">
        <v>8280</v>
      </c>
      <c r="R2166" t="str">
        <f t="shared" si="101"/>
        <v>May</v>
      </c>
    </row>
    <row r="2167" spans="1:18" ht="45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s="11">
        <f t="shared" si="99"/>
        <v>42438.667071759264</v>
      </c>
      <c r="L2167" t="b">
        <v>0</v>
      </c>
      <c r="M2167">
        <v>117</v>
      </c>
      <c r="N2167" t="b">
        <v>1</v>
      </c>
      <c r="O2167" s="13">
        <f t="shared" si="100"/>
        <v>1.3864000000000001</v>
      </c>
      <c r="P2167" t="s">
        <v>8279</v>
      </c>
      <c r="Q2167" t="s">
        <v>8280</v>
      </c>
      <c r="R2167" t="str">
        <f t="shared" si="101"/>
        <v>March</v>
      </c>
    </row>
    <row r="2168" spans="1:18" ht="45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s="11">
        <f t="shared" si="99"/>
        <v>41933.838171296295</v>
      </c>
      <c r="L2168" t="b">
        <v>0</v>
      </c>
      <c r="M2168">
        <v>32</v>
      </c>
      <c r="N2168" t="b">
        <v>1</v>
      </c>
      <c r="O2168" s="13">
        <f t="shared" si="100"/>
        <v>1.466</v>
      </c>
      <c r="P2168" t="s">
        <v>8279</v>
      </c>
      <c r="Q2168" t="s">
        <v>8280</v>
      </c>
      <c r="R2168" t="str">
        <f t="shared" si="101"/>
        <v>October</v>
      </c>
    </row>
    <row r="2169" spans="1:18" ht="30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s="11">
        <f t="shared" si="99"/>
        <v>41153.066400462965</v>
      </c>
      <c r="L2169" t="b">
        <v>0</v>
      </c>
      <c r="M2169">
        <v>8</v>
      </c>
      <c r="N2169" t="b">
        <v>1</v>
      </c>
      <c r="O2169" s="13">
        <f t="shared" si="100"/>
        <v>1.2</v>
      </c>
      <c r="P2169" t="s">
        <v>8279</v>
      </c>
      <c r="Q2169" t="s">
        <v>8280</v>
      </c>
      <c r="R2169" t="str">
        <f t="shared" si="101"/>
        <v>September</v>
      </c>
    </row>
    <row r="2170" spans="1:18" ht="30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s="11">
        <f t="shared" si="99"/>
        <v>42745.600243055553</v>
      </c>
      <c r="L2170" t="b">
        <v>0</v>
      </c>
      <c r="M2170">
        <v>340</v>
      </c>
      <c r="N2170" t="b">
        <v>1</v>
      </c>
      <c r="O2170" s="13">
        <f t="shared" si="100"/>
        <v>1.215816111111111</v>
      </c>
      <c r="P2170" t="s">
        <v>8279</v>
      </c>
      <c r="Q2170" t="s">
        <v>8280</v>
      </c>
      <c r="R2170" t="str">
        <f t="shared" si="101"/>
        <v>January</v>
      </c>
    </row>
    <row r="2171" spans="1:18" ht="45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s="11">
        <f t="shared" si="99"/>
        <v>42793.700821759259</v>
      </c>
      <c r="L2171" t="b">
        <v>0</v>
      </c>
      <c r="M2171">
        <v>7</v>
      </c>
      <c r="N2171" t="b">
        <v>1</v>
      </c>
      <c r="O2171" s="13">
        <f t="shared" si="100"/>
        <v>1</v>
      </c>
      <c r="P2171" t="s">
        <v>8279</v>
      </c>
      <c r="Q2171" t="s">
        <v>8280</v>
      </c>
      <c r="R2171" t="str">
        <f t="shared" si="101"/>
        <v>February</v>
      </c>
    </row>
    <row r="2172" spans="1:18" ht="45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s="11">
        <f t="shared" si="99"/>
        <v>42198.750254629631</v>
      </c>
      <c r="L2172" t="b">
        <v>0</v>
      </c>
      <c r="M2172">
        <v>19</v>
      </c>
      <c r="N2172" t="b">
        <v>1</v>
      </c>
      <c r="O2172" s="13">
        <f t="shared" si="100"/>
        <v>1.8085714285714285</v>
      </c>
      <c r="P2172" t="s">
        <v>8279</v>
      </c>
      <c r="Q2172" t="s">
        <v>8280</v>
      </c>
      <c r="R2172" t="str">
        <f t="shared" si="101"/>
        <v>July</v>
      </c>
    </row>
    <row r="2173" spans="1:18" ht="45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s="11">
        <f t="shared" si="99"/>
        <v>42141.95711805555</v>
      </c>
      <c r="L2173" t="b">
        <v>0</v>
      </c>
      <c r="M2173">
        <v>47</v>
      </c>
      <c r="N2173" t="b">
        <v>1</v>
      </c>
      <c r="O2173" s="13">
        <f t="shared" si="100"/>
        <v>1.0607500000000001</v>
      </c>
      <c r="P2173" t="s">
        <v>8279</v>
      </c>
      <c r="Q2173" t="s">
        <v>8280</v>
      </c>
      <c r="R2173" t="str">
        <f t="shared" si="101"/>
        <v>May</v>
      </c>
    </row>
    <row r="2174" spans="1:18" ht="45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s="11">
        <f t="shared" si="99"/>
        <v>42082.580092592594</v>
      </c>
      <c r="L2174" t="b">
        <v>0</v>
      </c>
      <c r="M2174">
        <v>13</v>
      </c>
      <c r="N2174" t="b">
        <v>1</v>
      </c>
      <c r="O2174" s="13">
        <f t="shared" si="100"/>
        <v>1</v>
      </c>
      <c r="P2174" t="s">
        <v>8279</v>
      </c>
      <c r="Q2174" t="s">
        <v>8280</v>
      </c>
      <c r="R2174" t="str">
        <f t="shared" si="101"/>
        <v>March</v>
      </c>
    </row>
    <row r="2175" spans="1:18" ht="45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s="11">
        <f t="shared" si="99"/>
        <v>41495.692627314813</v>
      </c>
      <c r="L2175" t="b">
        <v>0</v>
      </c>
      <c r="M2175">
        <v>90</v>
      </c>
      <c r="N2175" t="b">
        <v>1</v>
      </c>
      <c r="O2175" s="13">
        <f t="shared" si="100"/>
        <v>1.2692857142857144</v>
      </c>
      <c r="P2175" t="s">
        <v>8279</v>
      </c>
      <c r="Q2175" t="s">
        <v>8280</v>
      </c>
      <c r="R2175" t="str">
        <f t="shared" si="101"/>
        <v>August</v>
      </c>
    </row>
    <row r="2176" spans="1:18" ht="45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s="11">
        <f t="shared" si="99"/>
        <v>42465.542905092589</v>
      </c>
      <c r="L2176" t="b">
        <v>0</v>
      </c>
      <c r="M2176">
        <v>63</v>
      </c>
      <c r="N2176" t="b">
        <v>1</v>
      </c>
      <c r="O2176" s="13">
        <f t="shared" si="100"/>
        <v>1.0297499999999999</v>
      </c>
      <c r="P2176" t="s">
        <v>8279</v>
      </c>
      <c r="Q2176" t="s">
        <v>8280</v>
      </c>
      <c r="R2176" t="str">
        <f t="shared" si="101"/>
        <v>April</v>
      </c>
    </row>
    <row r="2177" spans="1:18" ht="45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s="11">
        <f t="shared" si="99"/>
        <v>42565.009097222224</v>
      </c>
      <c r="L2177" t="b">
        <v>0</v>
      </c>
      <c r="M2177">
        <v>26</v>
      </c>
      <c r="N2177" t="b">
        <v>1</v>
      </c>
      <c r="O2177" s="13">
        <f t="shared" si="100"/>
        <v>2.5</v>
      </c>
      <c r="P2177" t="s">
        <v>8279</v>
      </c>
      <c r="Q2177" t="s">
        <v>8280</v>
      </c>
      <c r="R2177" t="str">
        <f t="shared" si="101"/>
        <v>July</v>
      </c>
    </row>
    <row r="2178" spans="1:18" ht="45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s="11">
        <f t="shared" si="99"/>
        <v>42096.633206018523</v>
      </c>
      <c r="L2178" t="b">
        <v>0</v>
      </c>
      <c r="M2178">
        <v>71</v>
      </c>
      <c r="N2178" t="b">
        <v>1</v>
      </c>
      <c r="O2178" s="13">
        <f t="shared" si="100"/>
        <v>1.2602</v>
      </c>
      <c r="P2178" t="s">
        <v>8279</v>
      </c>
      <c r="Q2178" t="s">
        <v>8280</v>
      </c>
      <c r="R2178" t="str">
        <f t="shared" si="101"/>
        <v>April</v>
      </c>
    </row>
    <row r="2179" spans="1:18" ht="45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s="11">
        <f t="shared" ref="K2179:K2242" si="102">(J2179/86400)+DATE(1970,1,1)</f>
        <v>42502.250775462962</v>
      </c>
      <c r="L2179" t="b">
        <v>0</v>
      </c>
      <c r="M2179">
        <v>38</v>
      </c>
      <c r="N2179" t="b">
        <v>1</v>
      </c>
      <c r="O2179" s="13">
        <f t="shared" ref="O2179:O2242" si="103">E2179/D2179</f>
        <v>1.0012000000000001</v>
      </c>
      <c r="P2179" t="s">
        <v>8279</v>
      </c>
      <c r="Q2179" t="s">
        <v>8280</v>
      </c>
      <c r="R2179" t="str">
        <f t="shared" ref="R2179:R2242" si="104">TEXT(K2179,"mmmm")</f>
        <v>May</v>
      </c>
    </row>
    <row r="2180" spans="1:18" ht="45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s="11">
        <f t="shared" si="102"/>
        <v>42723.63653935185</v>
      </c>
      <c r="L2180" t="b">
        <v>0</v>
      </c>
      <c r="M2180">
        <v>859</v>
      </c>
      <c r="N2180" t="b">
        <v>1</v>
      </c>
      <c r="O2180" s="13">
        <f t="shared" si="103"/>
        <v>1.3864000000000001</v>
      </c>
      <c r="P2180" t="s">
        <v>8279</v>
      </c>
      <c r="Q2180" t="s">
        <v>8280</v>
      </c>
      <c r="R2180" t="str">
        <f t="shared" si="104"/>
        <v>December</v>
      </c>
    </row>
    <row r="2181" spans="1:18" ht="30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s="11">
        <f t="shared" si="102"/>
        <v>42075.171203703707</v>
      </c>
      <c r="L2181" t="b">
        <v>0</v>
      </c>
      <c r="M2181">
        <v>21</v>
      </c>
      <c r="N2181" t="b">
        <v>1</v>
      </c>
      <c r="O2181" s="13">
        <f t="shared" si="103"/>
        <v>1.6140000000000001</v>
      </c>
      <c r="P2181" t="s">
        <v>8279</v>
      </c>
      <c r="Q2181" t="s">
        <v>8280</v>
      </c>
      <c r="R2181" t="str">
        <f t="shared" si="104"/>
        <v>March</v>
      </c>
    </row>
    <row r="2182" spans="1:18" ht="30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s="11">
        <f t="shared" si="102"/>
        <v>42279.669768518521</v>
      </c>
      <c r="L2182" t="b">
        <v>0</v>
      </c>
      <c r="M2182">
        <v>78</v>
      </c>
      <c r="N2182" t="b">
        <v>1</v>
      </c>
      <c r="O2182" s="13">
        <f t="shared" si="103"/>
        <v>1.071842</v>
      </c>
      <c r="P2182" t="s">
        <v>8279</v>
      </c>
      <c r="Q2182" t="s">
        <v>8280</v>
      </c>
      <c r="R2182" t="str">
        <f t="shared" si="104"/>
        <v>October</v>
      </c>
    </row>
    <row r="2183" spans="1:18" ht="45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s="11">
        <f t="shared" si="102"/>
        <v>42773.005243055552</v>
      </c>
      <c r="L2183" t="b">
        <v>0</v>
      </c>
      <c r="M2183">
        <v>53</v>
      </c>
      <c r="N2183" t="b">
        <v>1</v>
      </c>
      <c r="O2183" s="13">
        <f t="shared" si="103"/>
        <v>1.5309999999999999</v>
      </c>
      <c r="P2183" t="s">
        <v>8287</v>
      </c>
      <c r="Q2183" t="s">
        <v>8305</v>
      </c>
      <c r="R2183" t="str">
        <f t="shared" si="104"/>
        <v>February</v>
      </c>
    </row>
    <row r="2184" spans="1:18" ht="30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s="11">
        <f t="shared" si="102"/>
        <v>41879.900752314818</v>
      </c>
      <c r="L2184" t="b">
        <v>0</v>
      </c>
      <c r="M2184">
        <v>356</v>
      </c>
      <c r="N2184" t="b">
        <v>1</v>
      </c>
      <c r="O2184" s="13">
        <f t="shared" si="103"/>
        <v>5.2416666666666663</v>
      </c>
      <c r="P2184" t="s">
        <v>8287</v>
      </c>
      <c r="Q2184" t="s">
        <v>8305</v>
      </c>
      <c r="R2184" t="str">
        <f t="shared" si="104"/>
        <v>August</v>
      </c>
    </row>
    <row r="2185" spans="1:18" ht="45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s="11">
        <f t="shared" si="102"/>
        <v>42745.365474537037</v>
      </c>
      <c r="L2185" t="b">
        <v>0</v>
      </c>
      <c r="M2185">
        <v>279</v>
      </c>
      <c r="N2185" t="b">
        <v>1</v>
      </c>
      <c r="O2185" s="13">
        <f t="shared" si="103"/>
        <v>4.8927777777777779</v>
      </c>
      <c r="P2185" t="s">
        <v>8287</v>
      </c>
      <c r="Q2185" t="s">
        <v>8305</v>
      </c>
      <c r="R2185" t="str">
        <f t="shared" si="104"/>
        <v>January</v>
      </c>
    </row>
    <row r="2186" spans="1:18" ht="45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s="11">
        <f t="shared" si="102"/>
        <v>42380.690289351856</v>
      </c>
      <c r="L2186" t="b">
        <v>1</v>
      </c>
      <c r="M2186">
        <v>266</v>
      </c>
      <c r="N2186" t="b">
        <v>1</v>
      </c>
      <c r="O2186" s="13">
        <f t="shared" si="103"/>
        <v>2.8473999999999999</v>
      </c>
      <c r="P2186" t="s">
        <v>8287</v>
      </c>
      <c r="Q2186" t="s">
        <v>8305</v>
      </c>
      <c r="R2186" t="str">
        <f t="shared" si="104"/>
        <v>January</v>
      </c>
    </row>
    <row r="2187" spans="1:18" ht="45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s="11">
        <f t="shared" si="102"/>
        <v>41319.349988425922</v>
      </c>
      <c r="L2187" t="b">
        <v>0</v>
      </c>
      <c r="M2187">
        <v>623</v>
      </c>
      <c r="N2187" t="b">
        <v>1</v>
      </c>
      <c r="O2187" s="13">
        <f t="shared" si="103"/>
        <v>18.569700000000001</v>
      </c>
      <c r="P2187" t="s">
        <v>8287</v>
      </c>
      <c r="Q2187" t="s">
        <v>8305</v>
      </c>
      <c r="R2187" t="str">
        <f t="shared" si="104"/>
        <v>February</v>
      </c>
    </row>
    <row r="2188" spans="1:18" ht="30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s="11">
        <f t="shared" si="102"/>
        <v>42583.615081018521</v>
      </c>
      <c r="L2188" t="b">
        <v>0</v>
      </c>
      <c r="M2188">
        <v>392</v>
      </c>
      <c r="N2188" t="b">
        <v>1</v>
      </c>
      <c r="O2188" s="13">
        <f t="shared" si="103"/>
        <v>1.0967499999999999</v>
      </c>
      <c r="P2188" t="s">
        <v>8287</v>
      </c>
      <c r="Q2188" t="s">
        <v>8305</v>
      </c>
      <c r="R2188" t="str">
        <f t="shared" si="104"/>
        <v>August</v>
      </c>
    </row>
    <row r="2189" spans="1:18" ht="45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s="11">
        <f t="shared" si="102"/>
        <v>42068.209097222221</v>
      </c>
      <c r="L2189" t="b">
        <v>1</v>
      </c>
      <c r="M2189">
        <v>3562</v>
      </c>
      <c r="N2189" t="b">
        <v>1</v>
      </c>
      <c r="O2189" s="13">
        <f t="shared" si="103"/>
        <v>10.146425000000001</v>
      </c>
      <c r="P2189" t="s">
        <v>8287</v>
      </c>
      <c r="Q2189" t="s">
        <v>8305</v>
      </c>
      <c r="R2189" t="str">
        <f t="shared" si="104"/>
        <v>March</v>
      </c>
    </row>
    <row r="2190" spans="1:18" ht="45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s="11">
        <f t="shared" si="102"/>
        <v>42633.586122685185</v>
      </c>
      <c r="L2190" t="b">
        <v>0</v>
      </c>
      <c r="M2190">
        <v>514</v>
      </c>
      <c r="N2190" t="b">
        <v>1</v>
      </c>
      <c r="O2190" s="13">
        <f t="shared" si="103"/>
        <v>4.1217692027666546</v>
      </c>
      <c r="P2190" t="s">
        <v>8287</v>
      </c>
      <c r="Q2190" t="s">
        <v>8305</v>
      </c>
      <c r="R2190" t="str">
        <f t="shared" si="104"/>
        <v>September</v>
      </c>
    </row>
    <row r="2191" spans="1:18" ht="45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s="11">
        <f t="shared" si="102"/>
        <v>42467.788194444445</v>
      </c>
      <c r="L2191" t="b">
        <v>0</v>
      </c>
      <c r="M2191">
        <v>88</v>
      </c>
      <c r="N2191" t="b">
        <v>1</v>
      </c>
      <c r="O2191" s="13">
        <f t="shared" si="103"/>
        <v>5.0324999999999998</v>
      </c>
      <c r="P2191" t="s">
        <v>8287</v>
      </c>
      <c r="Q2191" t="s">
        <v>8305</v>
      </c>
      <c r="R2191" t="str">
        <f t="shared" si="104"/>
        <v>April</v>
      </c>
    </row>
    <row r="2192" spans="1:18" ht="45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s="11">
        <f t="shared" si="102"/>
        <v>42417.625046296293</v>
      </c>
      <c r="L2192" t="b">
        <v>0</v>
      </c>
      <c r="M2192">
        <v>537</v>
      </c>
      <c r="N2192" t="b">
        <v>1</v>
      </c>
      <c r="O2192" s="13">
        <f t="shared" si="103"/>
        <v>1.8461052631578947</v>
      </c>
      <c r="P2192" t="s">
        <v>8287</v>
      </c>
      <c r="Q2192" t="s">
        <v>8305</v>
      </c>
      <c r="R2192" t="str">
        <f t="shared" si="104"/>
        <v>February</v>
      </c>
    </row>
    <row r="2193" spans="1:18" ht="45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s="11">
        <f t="shared" si="102"/>
        <v>42768.833645833336</v>
      </c>
      <c r="L2193" t="b">
        <v>0</v>
      </c>
      <c r="M2193">
        <v>25</v>
      </c>
      <c r="N2193" t="b">
        <v>1</v>
      </c>
      <c r="O2193" s="13">
        <f t="shared" si="103"/>
        <v>1.1973333333333334</v>
      </c>
      <c r="P2193" t="s">
        <v>8287</v>
      </c>
      <c r="Q2193" t="s">
        <v>8305</v>
      </c>
      <c r="R2193" t="str">
        <f t="shared" si="104"/>
        <v>February</v>
      </c>
    </row>
    <row r="2194" spans="1:18" ht="45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s="11">
        <f t="shared" si="102"/>
        <v>42691.8512037037</v>
      </c>
      <c r="L2194" t="b">
        <v>0</v>
      </c>
      <c r="M2194">
        <v>3238</v>
      </c>
      <c r="N2194" t="b">
        <v>1</v>
      </c>
      <c r="O2194" s="13">
        <f t="shared" si="103"/>
        <v>10.812401666666668</v>
      </c>
      <c r="P2194" t="s">
        <v>8287</v>
      </c>
      <c r="Q2194" t="s">
        <v>8305</v>
      </c>
      <c r="R2194" t="str">
        <f t="shared" si="104"/>
        <v>November</v>
      </c>
    </row>
    <row r="2195" spans="1:18" ht="45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s="11">
        <f t="shared" si="102"/>
        <v>42664.405925925923</v>
      </c>
      <c r="L2195" t="b">
        <v>0</v>
      </c>
      <c r="M2195">
        <v>897</v>
      </c>
      <c r="N2195" t="b">
        <v>1</v>
      </c>
      <c r="O2195" s="13">
        <f t="shared" si="103"/>
        <v>4.5237333333333334</v>
      </c>
      <c r="P2195" t="s">
        <v>8287</v>
      </c>
      <c r="Q2195" t="s">
        <v>8305</v>
      </c>
      <c r="R2195" t="str">
        <f t="shared" si="104"/>
        <v>October</v>
      </c>
    </row>
    <row r="2196" spans="1:18" ht="45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s="11">
        <f t="shared" si="102"/>
        <v>42425.757986111115</v>
      </c>
      <c r="L2196" t="b">
        <v>0</v>
      </c>
      <c r="M2196">
        <v>878</v>
      </c>
      <c r="N2196" t="b">
        <v>1</v>
      </c>
      <c r="O2196" s="13">
        <f t="shared" si="103"/>
        <v>5.3737000000000004</v>
      </c>
      <c r="P2196" t="s">
        <v>8287</v>
      </c>
      <c r="Q2196" t="s">
        <v>8305</v>
      </c>
      <c r="R2196" t="str">
        <f t="shared" si="104"/>
        <v>February</v>
      </c>
    </row>
    <row r="2197" spans="1:18" ht="30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s="11">
        <f t="shared" si="102"/>
        <v>42197.771990740745</v>
      </c>
      <c r="L2197" t="b">
        <v>0</v>
      </c>
      <c r="M2197">
        <v>115</v>
      </c>
      <c r="N2197" t="b">
        <v>1</v>
      </c>
      <c r="O2197" s="13">
        <f t="shared" si="103"/>
        <v>1.2032608695652174</v>
      </c>
      <c r="P2197" t="s">
        <v>8287</v>
      </c>
      <c r="Q2197" t="s">
        <v>8305</v>
      </c>
      <c r="R2197" t="str">
        <f t="shared" si="104"/>
        <v>July</v>
      </c>
    </row>
    <row r="2198" spans="1:18" ht="30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s="11">
        <f t="shared" si="102"/>
        <v>42675.487291666665</v>
      </c>
      <c r="L2198" t="b">
        <v>0</v>
      </c>
      <c r="M2198">
        <v>234</v>
      </c>
      <c r="N2198" t="b">
        <v>1</v>
      </c>
      <c r="O2198" s="13">
        <f t="shared" si="103"/>
        <v>1.1383571428571428</v>
      </c>
      <c r="P2198" t="s">
        <v>8287</v>
      </c>
      <c r="Q2198" t="s">
        <v>8305</v>
      </c>
      <c r="R2198" t="str">
        <f t="shared" si="104"/>
        <v>November</v>
      </c>
    </row>
    <row r="2199" spans="1:18" ht="45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s="11">
        <f t="shared" si="102"/>
        <v>42033.584016203706</v>
      </c>
      <c r="L2199" t="b">
        <v>0</v>
      </c>
      <c r="M2199">
        <v>4330</v>
      </c>
      <c r="N2199" t="b">
        <v>1</v>
      </c>
      <c r="O2199" s="13">
        <f t="shared" si="103"/>
        <v>9.5103109999999997</v>
      </c>
      <c r="P2199" t="s">
        <v>8287</v>
      </c>
      <c r="Q2199" t="s">
        <v>8305</v>
      </c>
      <c r="R2199" t="str">
        <f t="shared" si="104"/>
        <v>January</v>
      </c>
    </row>
    <row r="2200" spans="1:18" ht="45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s="11">
        <f t="shared" si="102"/>
        <v>42292.513888888891</v>
      </c>
      <c r="L2200" t="b">
        <v>0</v>
      </c>
      <c r="M2200">
        <v>651</v>
      </c>
      <c r="N2200" t="b">
        <v>1</v>
      </c>
      <c r="O2200" s="13">
        <f t="shared" si="103"/>
        <v>1.3289249999999999</v>
      </c>
      <c r="P2200" t="s">
        <v>8287</v>
      </c>
      <c r="Q2200" t="s">
        <v>8305</v>
      </c>
      <c r="R2200" t="str">
        <f t="shared" si="104"/>
        <v>October</v>
      </c>
    </row>
    <row r="2201" spans="1:18" ht="30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s="11">
        <f t="shared" si="102"/>
        <v>42262.416643518518</v>
      </c>
      <c r="L2201" t="b">
        <v>1</v>
      </c>
      <c r="M2201">
        <v>251</v>
      </c>
      <c r="N2201" t="b">
        <v>1</v>
      </c>
      <c r="O2201" s="13">
        <f t="shared" si="103"/>
        <v>1.4697777777777778</v>
      </c>
      <c r="P2201" t="s">
        <v>8287</v>
      </c>
      <c r="Q2201" t="s">
        <v>8305</v>
      </c>
      <c r="R2201" t="str">
        <f t="shared" si="104"/>
        <v>September</v>
      </c>
    </row>
    <row r="2202" spans="1:18" ht="45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s="11">
        <f t="shared" si="102"/>
        <v>42163.625787037032</v>
      </c>
      <c r="L2202" t="b">
        <v>0</v>
      </c>
      <c r="M2202">
        <v>263</v>
      </c>
      <c r="N2202" t="b">
        <v>1</v>
      </c>
      <c r="O2202" s="13">
        <f t="shared" si="103"/>
        <v>5.4215</v>
      </c>
      <c r="P2202" t="s">
        <v>8287</v>
      </c>
      <c r="Q2202" t="s">
        <v>8305</v>
      </c>
      <c r="R2202" t="str">
        <f t="shared" si="104"/>
        <v>June</v>
      </c>
    </row>
    <row r="2203" spans="1:18" ht="45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s="11">
        <f t="shared" si="102"/>
        <v>41276.846817129626</v>
      </c>
      <c r="L2203" t="b">
        <v>0</v>
      </c>
      <c r="M2203">
        <v>28</v>
      </c>
      <c r="N2203" t="b">
        <v>1</v>
      </c>
      <c r="O2203" s="13">
        <f t="shared" si="103"/>
        <v>3.8271818181818182</v>
      </c>
      <c r="P2203" t="s">
        <v>8279</v>
      </c>
      <c r="Q2203" t="s">
        <v>8284</v>
      </c>
      <c r="R2203" t="str">
        <f t="shared" si="104"/>
        <v>January</v>
      </c>
    </row>
    <row r="2204" spans="1:18" ht="30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s="11">
        <f t="shared" si="102"/>
        <v>41184.849166666667</v>
      </c>
      <c r="L2204" t="b">
        <v>0</v>
      </c>
      <c r="M2204">
        <v>721</v>
      </c>
      <c r="N2204" t="b">
        <v>1</v>
      </c>
      <c r="O2204" s="13">
        <f t="shared" si="103"/>
        <v>7.0418124999999998</v>
      </c>
      <c r="P2204" t="s">
        <v>8279</v>
      </c>
      <c r="Q2204" t="s">
        <v>8284</v>
      </c>
      <c r="R2204" t="str">
        <f t="shared" si="104"/>
        <v>October</v>
      </c>
    </row>
    <row r="2205" spans="1:18" ht="45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s="11">
        <f t="shared" si="102"/>
        <v>42241.85974537037</v>
      </c>
      <c r="L2205" t="b">
        <v>0</v>
      </c>
      <c r="M2205">
        <v>50</v>
      </c>
      <c r="N2205" t="b">
        <v>1</v>
      </c>
      <c r="O2205" s="13">
        <f t="shared" si="103"/>
        <v>1.0954999999999999</v>
      </c>
      <c r="P2205" t="s">
        <v>8279</v>
      </c>
      <c r="Q2205" t="s">
        <v>8284</v>
      </c>
      <c r="R2205" t="str">
        <f t="shared" si="104"/>
        <v>August</v>
      </c>
    </row>
    <row r="2206" spans="1:18" ht="45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s="11">
        <f t="shared" si="102"/>
        <v>41312.311562499999</v>
      </c>
      <c r="L2206" t="b">
        <v>0</v>
      </c>
      <c r="M2206">
        <v>73</v>
      </c>
      <c r="N2206" t="b">
        <v>1</v>
      </c>
      <c r="O2206" s="13">
        <f t="shared" si="103"/>
        <v>1.3286666666666667</v>
      </c>
      <c r="P2206" t="s">
        <v>8279</v>
      </c>
      <c r="Q2206" t="s">
        <v>8284</v>
      </c>
      <c r="R2206" t="str">
        <f t="shared" si="104"/>
        <v>February</v>
      </c>
    </row>
    <row r="2207" spans="1:18" ht="45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s="11">
        <f t="shared" si="102"/>
        <v>41031.821631944447</v>
      </c>
      <c r="L2207" t="b">
        <v>0</v>
      </c>
      <c r="M2207">
        <v>27</v>
      </c>
      <c r="N2207" t="b">
        <v>1</v>
      </c>
      <c r="O2207" s="13">
        <f t="shared" si="103"/>
        <v>1.52</v>
      </c>
      <c r="P2207" t="s">
        <v>8279</v>
      </c>
      <c r="Q2207" t="s">
        <v>8284</v>
      </c>
      <c r="R2207" t="str">
        <f t="shared" si="104"/>
        <v>May</v>
      </c>
    </row>
    <row r="2208" spans="1:18" ht="45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s="11">
        <f t="shared" si="102"/>
        <v>40997.257222222222</v>
      </c>
      <c r="L2208" t="b">
        <v>0</v>
      </c>
      <c r="M2208">
        <v>34</v>
      </c>
      <c r="N2208" t="b">
        <v>1</v>
      </c>
      <c r="O2208" s="13">
        <f t="shared" si="103"/>
        <v>1.0272727272727273</v>
      </c>
      <c r="P2208" t="s">
        <v>8279</v>
      </c>
      <c r="Q2208" t="s">
        <v>8284</v>
      </c>
      <c r="R2208" t="str">
        <f t="shared" si="104"/>
        <v>March</v>
      </c>
    </row>
    <row r="2209" spans="1:18" ht="45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s="11">
        <f t="shared" si="102"/>
        <v>41564.194131944445</v>
      </c>
      <c r="L2209" t="b">
        <v>0</v>
      </c>
      <c r="M2209">
        <v>7</v>
      </c>
      <c r="N2209" t="b">
        <v>1</v>
      </c>
      <c r="O2209" s="13">
        <f t="shared" si="103"/>
        <v>1</v>
      </c>
      <c r="P2209" t="s">
        <v>8279</v>
      </c>
      <c r="Q2209" t="s">
        <v>8284</v>
      </c>
      <c r="R2209" t="str">
        <f t="shared" si="104"/>
        <v>October</v>
      </c>
    </row>
    <row r="2210" spans="1:18" ht="45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s="11">
        <f t="shared" si="102"/>
        <v>40946.882245370369</v>
      </c>
      <c r="L2210" t="b">
        <v>0</v>
      </c>
      <c r="M2210">
        <v>24</v>
      </c>
      <c r="N2210" t="b">
        <v>1</v>
      </c>
      <c r="O2210" s="13">
        <f t="shared" si="103"/>
        <v>1.016</v>
      </c>
      <c r="P2210" t="s">
        <v>8279</v>
      </c>
      <c r="Q2210" t="s">
        <v>8284</v>
      </c>
      <c r="R2210" t="str">
        <f t="shared" si="104"/>
        <v>February</v>
      </c>
    </row>
    <row r="2211" spans="1:18" ht="30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s="11">
        <f t="shared" si="102"/>
        <v>41732.479675925926</v>
      </c>
      <c r="L2211" t="b">
        <v>0</v>
      </c>
      <c r="M2211">
        <v>15</v>
      </c>
      <c r="N2211" t="b">
        <v>1</v>
      </c>
      <c r="O2211" s="13">
        <f t="shared" si="103"/>
        <v>1.508</v>
      </c>
      <c r="P2211" t="s">
        <v>8279</v>
      </c>
      <c r="Q2211" t="s">
        <v>8284</v>
      </c>
      <c r="R2211" t="str">
        <f t="shared" si="104"/>
        <v>April</v>
      </c>
    </row>
    <row r="2212" spans="1:18" ht="45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s="11">
        <f t="shared" si="102"/>
        <v>40956.066087962965</v>
      </c>
      <c r="L2212" t="b">
        <v>0</v>
      </c>
      <c r="M2212">
        <v>72</v>
      </c>
      <c r="N2212" t="b">
        <v>1</v>
      </c>
      <c r="O2212" s="13">
        <f t="shared" si="103"/>
        <v>1.11425</v>
      </c>
      <c r="P2212" t="s">
        <v>8279</v>
      </c>
      <c r="Q2212" t="s">
        <v>8284</v>
      </c>
      <c r="R2212" t="str">
        <f t="shared" si="104"/>
        <v>February</v>
      </c>
    </row>
    <row r="2213" spans="1:18" ht="45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s="11">
        <f t="shared" si="102"/>
        <v>41716.785011574073</v>
      </c>
      <c r="L2213" t="b">
        <v>0</v>
      </c>
      <c r="M2213">
        <v>120</v>
      </c>
      <c r="N2213" t="b">
        <v>1</v>
      </c>
      <c r="O2213" s="13">
        <f t="shared" si="103"/>
        <v>1.956</v>
      </c>
      <c r="P2213" t="s">
        <v>8279</v>
      </c>
      <c r="Q2213" t="s">
        <v>8284</v>
      </c>
      <c r="R2213" t="str">
        <f t="shared" si="104"/>
        <v>March</v>
      </c>
    </row>
    <row r="2214" spans="1:18" ht="45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s="11">
        <f t="shared" si="102"/>
        <v>41548.747418981482</v>
      </c>
      <c r="L2214" t="b">
        <v>0</v>
      </c>
      <c r="M2214">
        <v>123</v>
      </c>
      <c r="N2214" t="b">
        <v>1</v>
      </c>
      <c r="O2214" s="13">
        <f t="shared" si="103"/>
        <v>1.1438333333333333</v>
      </c>
      <c r="P2214" t="s">
        <v>8279</v>
      </c>
      <c r="Q2214" t="s">
        <v>8284</v>
      </c>
      <c r="R2214" t="str">
        <f t="shared" si="104"/>
        <v>October</v>
      </c>
    </row>
    <row r="2215" spans="1:18" ht="45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s="11">
        <f t="shared" si="102"/>
        <v>42109.826145833329</v>
      </c>
      <c r="L2215" t="b">
        <v>0</v>
      </c>
      <c r="M2215">
        <v>1</v>
      </c>
      <c r="N2215" t="b">
        <v>1</v>
      </c>
      <c r="O2215" s="13">
        <f t="shared" si="103"/>
        <v>2</v>
      </c>
      <c r="P2215" t="s">
        <v>8279</v>
      </c>
      <c r="Q2215" t="s">
        <v>8284</v>
      </c>
      <c r="R2215" t="str">
        <f t="shared" si="104"/>
        <v>April</v>
      </c>
    </row>
    <row r="2216" spans="1:18" ht="45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s="11">
        <f t="shared" si="102"/>
        <v>41646.792222222226</v>
      </c>
      <c r="L2216" t="b">
        <v>0</v>
      </c>
      <c r="M2216">
        <v>24</v>
      </c>
      <c r="N2216" t="b">
        <v>1</v>
      </c>
      <c r="O2216" s="13">
        <f t="shared" si="103"/>
        <v>2.9250166666666666</v>
      </c>
      <c r="P2216" t="s">
        <v>8279</v>
      </c>
      <c r="Q2216" t="s">
        <v>8284</v>
      </c>
      <c r="R2216" t="str">
        <f t="shared" si="104"/>
        <v>January</v>
      </c>
    </row>
    <row r="2217" spans="1:18" ht="30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s="11">
        <f t="shared" si="102"/>
        <v>40958.717268518521</v>
      </c>
      <c r="L2217" t="b">
        <v>0</v>
      </c>
      <c r="M2217">
        <v>33</v>
      </c>
      <c r="N2217" t="b">
        <v>1</v>
      </c>
      <c r="O2217" s="13">
        <f t="shared" si="103"/>
        <v>1.5636363636363637</v>
      </c>
      <c r="P2217" t="s">
        <v>8279</v>
      </c>
      <c r="Q2217" t="s">
        <v>8284</v>
      </c>
      <c r="R2217" t="str">
        <f t="shared" si="104"/>
        <v>February</v>
      </c>
    </row>
    <row r="2218" spans="1:18" ht="45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s="11">
        <f t="shared" si="102"/>
        <v>42194.75167824074</v>
      </c>
      <c r="L2218" t="b">
        <v>0</v>
      </c>
      <c r="M2218">
        <v>14</v>
      </c>
      <c r="N2218" t="b">
        <v>1</v>
      </c>
      <c r="O2218" s="13">
        <f t="shared" si="103"/>
        <v>1.0566666666666666</v>
      </c>
      <c r="P2218" t="s">
        <v>8279</v>
      </c>
      <c r="Q2218" t="s">
        <v>8284</v>
      </c>
      <c r="R2218" t="str">
        <f t="shared" si="104"/>
        <v>July</v>
      </c>
    </row>
    <row r="2219" spans="1:18" ht="45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s="11">
        <f t="shared" si="102"/>
        <v>42299.776770833334</v>
      </c>
      <c r="L2219" t="b">
        <v>0</v>
      </c>
      <c r="M2219">
        <v>9</v>
      </c>
      <c r="N2219" t="b">
        <v>1</v>
      </c>
      <c r="O2219" s="13">
        <f t="shared" si="103"/>
        <v>1.0119047619047619</v>
      </c>
      <c r="P2219" t="s">
        <v>8279</v>
      </c>
      <c r="Q2219" t="s">
        <v>8284</v>
      </c>
      <c r="R2219" t="str">
        <f t="shared" si="104"/>
        <v>October</v>
      </c>
    </row>
    <row r="2220" spans="1:18" ht="45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s="11">
        <f t="shared" si="102"/>
        <v>41127.812303240738</v>
      </c>
      <c r="L2220" t="b">
        <v>0</v>
      </c>
      <c r="M2220">
        <v>76</v>
      </c>
      <c r="N2220" t="b">
        <v>1</v>
      </c>
      <c r="O2220" s="13">
        <f t="shared" si="103"/>
        <v>1.2283299999999999</v>
      </c>
      <c r="P2220" t="s">
        <v>8279</v>
      </c>
      <c r="Q2220" t="s">
        <v>8284</v>
      </c>
      <c r="R2220" t="str">
        <f t="shared" si="104"/>
        <v>August</v>
      </c>
    </row>
    <row r="2221" spans="1:18" ht="45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s="11">
        <f t="shared" si="102"/>
        <v>42205.718888888892</v>
      </c>
      <c r="L2221" t="b">
        <v>0</v>
      </c>
      <c r="M2221">
        <v>19</v>
      </c>
      <c r="N2221" t="b">
        <v>1</v>
      </c>
      <c r="O2221" s="13">
        <f t="shared" si="103"/>
        <v>1.0149999999999999</v>
      </c>
      <c r="P2221" t="s">
        <v>8279</v>
      </c>
      <c r="Q2221" t="s">
        <v>8284</v>
      </c>
      <c r="R2221" t="str">
        <f t="shared" si="104"/>
        <v>July</v>
      </c>
    </row>
    <row r="2222" spans="1:18" ht="45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s="11">
        <f t="shared" si="102"/>
        <v>41452.060601851852</v>
      </c>
      <c r="L2222" t="b">
        <v>0</v>
      </c>
      <c r="M2222">
        <v>69</v>
      </c>
      <c r="N2222" t="b">
        <v>1</v>
      </c>
      <c r="O2222" s="13">
        <f t="shared" si="103"/>
        <v>1.0114285714285713</v>
      </c>
      <c r="P2222" t="s">
        <v>8279</v>
      </c>
      <c r="Q2222" t="s">
        <v>8284</v>
      </c>
      <c r="R2222" t="str">
        <f t="shared" si="104"/>
        <v>June</v>
      </c>
    </row>
    <row r="2223" spans="1:18" ht="45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s="11">
        <f t="shared" si="102"/>
        <v>42452.666770833333</v>
      </c>
      <c r="L2223" t="b">
        <v>0</v>
      </c>
      <c r="M2223">
        <v>218</v>
      </c>
      <c r="N2223" t="b">
        <v>1</v>
      </c>
      <c r="O2223" s="13">
        <f t="shared" si="103"/>
        <v>1.0811999999999999</v>
      </c>
      <c r="P2223" t="s">
        <v>8287</v>
      </c>
      <c r="Q2223" t="s">
        <v>8305</v>
      </c>
      <c r="R2223" t="str">
        <f t="shared" si="104"/>
        <v>March</v>
      </c>
    </row>
    <row r="2224" spans="1:18" ht="45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s="11">
        <f t="shared" si="102"/>
        <v>40906.787581018521</v>
      </c>
      <c r="L2224" t="b">
        <v>0</v>
      </c>
      <c r="M2224">
        <v>30</v>
      </c>
      <c r="N2224" t="b">
        <v>1</v>
      </c>
      <c r="O2224" s="13">
        <f t="shared" si="103"/>
        <v>1.6259999999999999</v>
      </c>
      <c r="P2224" t="s">
        <v>8287</v>
      </c>
      <c r="Q2224" t="s">
        <v>8305</v>
      </c>
      <c r="R2224" t="str">
        <f t="shared" si="104"/>
        <v>December</v>
      </c>
    </row>
    <row r="2225" spans="1:18" ht="45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s="11">
        <f t="shared" si="102"/>
        <v>42152.640833333338</v>
      </c>
      <c r="L2225" t="b">
        <v>0</v>
      </c>
      <c r="M2225">
        <v>100</v>
      </c>
      <c r="N2225" t="b">
        <v>1</v>
      </c>
      <c r="O2225" s="13">
        <f t="shared" si="103"/>
        <v>1.0580000000000001</v>
      </c>
      <c r="P2225" t="s">
        <v>8287</v>
      </c>
      <c r="Q2225" t="s">
        <v>8305</v>
      </c>
      <c r="R2225" t="str">
        <f t="shared" si="104"/>
        <v>May</v>
      </c>
    </row>
    <row r="2226" spans="1:18" ht="45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s="11">
        <f t="shared" si="102"/>
        <v>42644.667534722219</v>
      </c>
      <c r="L2226" t="b">
        <v>0</v>
      </c>
      <c r="M2226">
        <v>296</v>
      </c>
      <c r="N2226" t="b">
        <v>1</v>
      </c>
      <c r="O2226" s="13">
        <f t="shared" si="103"/>
        <v>2.4315000000000002</v>
      </c>
      <c r="P2226" t="s">
        <v>8287</v>
      </c>
      <c r="Q2226" t="s">
        <v>8305</v>
      </c>
      <c r="R2226" t="str">
        <f t="shared" si="104"/>
        <v>October</v>
      </c>
    </row>
    <row r="2227" spans="1:18" ht="45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s="11">
        <f t="shared" si="102"/>
        <v>41873.79184027778</v>
      </c>
      <c r="L2227" t="b">
        <v>0</v>
      </c>
      <c r="M2227">
        <v>1204</v>
      </c>
      <c r="N2227" t="b">
        <v>1</v>
      </c>
      <c r="O2227" s="13">
        <f t="shared" si="103"/>
        <v>9.4483338095238096</v>
      </c>
      <c r="P2227" t="s">
        <v>8287</v>
      </c>
      <c r="Q2227" t="s">
        <v>8305</v>
      </c>
      <c r="R2227" t="str">
        <f t="shared" si="104"/>
        <v>August</v>
      </c>
    </row>
    <row r="2228" spans="1:18" ht="45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s="11">
        <f t="shared" si="102"/>
        <v>42381.79886574074</v>
      </c>
      <c r="L2228" t="b">
        <v>0</v>
      </c>
      <c r="M2228">
        <v>321</v>
      </c>
      <c r="N2228" t="b">
        <v>1</v>
      </c>
      <c r="O2228" s="13">
        <f t="shared" si="103"/>
        <v>1.0846283333333333</v>
      </c>
      <c r="P2228" t="s">
        <v>8287</v>
      </c>
      <c r="Q2228" t="s">
        <v>8305</v>
      </c>
      <c r="R2228" t="str">
        <f t="shared" si="104"/>
        <v>January</v>
      </c>
    </row>
    <row r="2229" spans="1:18" ht="45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s="11">
        <f t="shared" si="102"/>
        <v>41561.807349537034</v>
      </c>
      <c r="L2229" t="b">
        <v>0</v>
      </c>
      <c r="M2229">
        <v>301</v>
      </c>
      <c r="N2229" t="b">
        <v>1</v>
      </c>
      <c r="O2229" s="13">
        <f t="shared" si="103"/>
        <v>1.5737692307692308</v>
      </c>
      <c r="P2229" t="s">
        <v>8287</v>
      </c>
      <c r="Q2229" t="s">
        <v>8305</v>
      </c>
      <c r="R2229" t="str">
        <f t="shared" si="104"/>
        <v>October</v>
      </c>
    </row>
    <row r="2230" spans="1:18" ht="45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s="11">
        <f t="shared" si="102"/>
        <v>42202.278194444443</v>
      </c>
      <c r="L2230" t="b">
        <v>0</v>
      </c>
      <c r="M2230">
        <v>144</v>
      </c>
      <c r="N2230" t="b">
        <v>1</v>
      </c>
      <c r="O2230" s="13">
        <f t="shared" si="103"/>
        <v>11.744899999999999</v>
      </c>
      <c r="P2230" t="s">
        <v>8287</v>
      </c>
      <c r="Q2230" t="s">
        <v>8305</v>
      </c>
      <c r="R2230" t="str">
        <f t="shared" si="104"/>
        <v>July</v>
      </c>
    </row>
    <row r="2231" spans="1:18" ht="45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s="11">
        <f t="shared" si="102"/>
        <v>41484.664247685185</v>
      </c>
      <c r="L2231" t="b">
        <v>0</v>
      </c>
      <c r="M2231">
        <v>539</v>
      </c>
      <c r="N2231" t="b">
        <v>1</v>
      </c>
      <c r="O2231" s="13">
        <f t="shared" si="103"/>
        <v>1.7104755366949576</v>
      </c>
      <c r="P2231" t="s">
        <v>8287</v>
      </c>
      <c r="Q2231" t="s">
        <v>8305</v>
      </c>
      <c r="R2231" t="str">
        <f t="shared" si="104"/>
        <v>July</v>
      </c>
    </row>
    <row r="2232" spans="1:18" ht="45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s="11">
        <f t="shared" si="102"/>
        <v>41724.881099537037</v>
      </c>
      <c r="L2232" t="b">
        <v>0</v>
      </c>
      <c r="M2232">
        <v>498</v>
      </c>
      <c r="N2232" t="b">
        <v>1</v>
      </c>
      <c r="O2232" s="13">
        <f t="shared" si="103"/>
        <v>1.2595294117647058</v>
      </c>
      <c r="P2232" t="s">
        <v>8287</v>
      </c>
      <c r="Q2232" t="s">
        <v>8305</v>
      </c>
      <c r="R2232" t="str">
        <f t="shared" si="104"/>
        <v>March</v>
      </c>
    </row>
    <row r="2233" spans="1:18" ht="45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s="11">
        <f t="shared" si="102"/>
        <v>41423.910891203705</v>
      </c>
      <c r="L2233" t="b">
        <v>0</v>
      </c>
      <c r="M2233">
        <v>1113</v>
      </c>
      <c r="N2233" t="b">
        <v>1</v>
      </c>
      <c r="O2233" s="13">
        <f t="shared" si="103"/>
        <v>12.121296000000001</v>
      </c>
      <c r="P2233" t="s">
        <v>8287</v>
      </c>
      <c r="Q2233" t="s">
        <v>8305</v>
      </c>
      <c r="R2233" t="str">
        <f t="shared" si="104"/>
        <v>May</v>
      </c>
    </row>
    <row r="2234" spans="1:18" ht="45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s="11">
        <f t="shared" si="102"/>
        <v>41806.794074074074</v>
      </c>
      <c r="L2234" t="b">
        <v>0</v>
      </c>
      <c r="M2234">
        <v>988</v>
      </c>
      <c r="N2234" t="b">
        <v>1</v>
      </c>
      <c r="O2234" s="13">
        <f t="shared" si="103"/>
        <v>4.9580000000000002</v>
      </c>
      <c r="P2234" t="s">
        <v>8287</v>
      </c>
      <c r="Q2234" t="s">
        <v>8305</v>
      </c>
      <c r="R2234" t="str">
        <f t="shared" si="104"/>
        <v>June</v>
      </c>
    </row>
    <row r="2235" spans="1:18" ht="45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s="11">
        <f t="shared" si="102"/>
        <v>42331.378923611112</v>
      </c>
      <c r="L2235" t="b">
        <v>0</v>
      </c>
      <c r="M2235">
        <v>391</v>
      </c>
      <c r="N2235" t="b">
        <v>1</v>
      </c>
      <c r="O2235" s="13">
        <f t="shared" si="103"/>
        <v>3.3203999999999998</v>
      </c>
      <c r="P2235" t="s">
        <v>8287</v>
      </c>
      <c r="Q2235" t="s">
        <v>8305</v>
      </c>
      <c r="R2235" t="str">
        <f t="shared" si="104"/>
        <v>November</v>
      </c>
    </row>
    <row r="2236" spans="1:18" ht="45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s="11">
        <f t="shared" si="102"/>
        <v>42710.824618055558</v>
      </c>
      <c r="L2236" t="b">
        <v>0</v>
      </c>
      <c r="M2236">
        <v>28</v>
      </c>
      <c r="N2236" t="b">
        <v>1</v>
      </c>
      <c r="O2236" s="13">
        <f t="shared" si="103"/>
        <v>11.65</v>
      </c>
      <c r="P2236" t="s">
        <v>8287</v>
      </c>
      <c r="Q2236" t="s">
        <v>8305</v>
      </c>
      <c r="R2236" t="str">
        <f t="shared" si="104"/>
        <v>December</v>
      </c>
    </row>
    <row r="2237" spans="1:18" ht="30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s="11">
        <f t="shared" si="102"/>
        <v>42062.022118055553</v>
      </c>
      <c r="L2237" t="b">
        <v>0</v>
      </c>
      <c r="M2237">
        <v>147</v>
      </c>
      <c r="N2237" t="b">
        <v>1</v>
      </c>
      <c r="O2237" s="13">
        <f t="shared" si="103"/>
        <v>1.5331538461538461</v>
      </c>
      <c r="P2237" t="s">
        <v>8287</v>
      </c>
      <c r="Q2237" t="s">
        <v>8305</v>
      </c>
      <c r="R2237" t="str">
        <f t="shared" si="104"/>
        <v>February</v>
      </c>
    </row>
    <row r="2238" spans="1:18" ht="30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s="11">
        <f t="shared" si="102"/>
        <v>42371.617164351846</v>
      </c>
      <c r="L2238" t="b">
        <v>0</v>
      </c>
      <c r="M2238">
        <v>680</v>
      </c>
      <c r="N2238" t="b">
        <v>1</v>
      </c>
      <c r="O2238" s="13">
        <f t="shared" si="103"/>
        <v>5.3710714285714287</v>
      </c>
      <c r="P2238" t="s">
        <v>8287</v>
      </c>
      <c r="Q2238" t="s">
        <v>8305</v>
      </c>
      <c r="R2238" t="str">
        <f t="shared" si="104"/>
        <v>January</v>
      </c>
    </row>
    <row r="2239" spans="1:18" ht="45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s="11">
        <f t="shared" si="102"/>
        <v>41915.003275462965</v>
      </c>
      <c r="L2239" t="b">
        <v>0</v>
      </c>
      <c r="M2239">
        <v>983</v>
      </c>
      <c r="N2239" t="b">
        <v>1</v>
      </c>
      <c r="O2239" s="13">
        <f t="shared" si="103"/>
        <v>3.5292777777777777</v>
      </c>
      <c r="P2239" t="s">
        <v>8287</v>
      </c>
      <c r="Q2239" t="s">
        <v>8305</v>
      </c>
      <c r="R2239" t="str">
        <f t="shared" si="104"/>
        <v>October</v>
      </c>
    </row>
    <row r="2240" spans="1:18" ht="30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s="11">
        <f t="shared" si="102"/>
        <v>42774.621712962966</v>
      </c>
      <c r="L2240" t="b">
        <v>0</v>
      </c>
      <c r="M2240">
        <v>79</v>
      </c>
      <c r="N2240" t="b">
        <v>1</v>
      </c>
      <c r="O2240" s="13">
        <f t="shared" si="103"/>
        <v>1.3740000000000001</v>
      </c>
      <c r="P2240" t="s">
        <v>8287</v>
      </c>
      <c r="Q2240" t="s">
        <v>8305</v>
      </c>
      <c r="R2240" t="str">
        <f t="shared" si="104"/>
        <v>February</v>
      </c>
    </row>
    <row r="2241" spans="1:18" ht="30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s="11">
        <f t="shared" si="102"/>
        <v>41572.958495370374</v>
      </c>
      <c r="L2241" t="b">
        <v>0</v>
      </c>
      <c r="M2241">
        <v>426</v>
      </c>
      <c r="N2241" t="b">
        <v>1</v>
      </c>
      <c r="O2241" s="13">
        <f t="shared" si="103"/>
        <v>1.2802667999999999</v>
      </c>
      <c r="P2241" t="s">
        <v>8287</v>
      </c>
      <c r="Q2241" t="s">
        <v>8305</v>
      </c>
      <c r="R2241" t="str">
        <f t="shared" si="104"/>
        <v>October</v>
      </c>
    </row>
    <row r="2242" spans="1:18" ht="45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s="11">
        <f t="shared" si="102"/>
        <v>42452.825740740736</v>
      </c>
      <c r="L2242" t="b">
        <v>0</v>
      </c>
      <c r="M2242">
        <v>96</v>
      </c>
      <c r="N2242" t="b">
        <v>1</v>
      </c>
      <c r="O2242" s="13">
        <f t="shared" si="103"/>
        <v>2.7067999999999999</v>
      </c>
      <c r="P2242" t="s">
        <v>8287</v>
      </c>
      <c r="Q2242" t="s">
        <v>8305</v>
      </c>
      <c r="R2242" t="str">
        <f t="shared" si="104"/>
        <v>March</v>
      </c>
    </row>
    <row r="2243" spans="1:18" ht="45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s="11">
        <f t="shared" ref="K2243:K2306" si="105">(J2243/86400)+DATE(1970,1,1)</f>
        <v>42766.827546296292</v>
      </c>
      <c r="L2243" t="b">
        <v>0</v>
      </c>
      <c r="M2243">
        <v>163</v>
      </c>
      <c r="N2243" t="b">
        <v>1</v>
      </c>
      <c r="O2243" s="13">
        <f t="shared" ref="O2243:O2306" si="106">E2243/D2243</f>
        <v>8.0640000000000001</v>
      </c>
      <c r="P2243" t="s">
        <v>8287</v>
      </c>
      <c r="Q2243" t="s">
        <v>8305</v>
      </c>
      <c r="R2243" t="str">
        <f t="shared" ref="R2243:R2306" si="107">TEXT(K2243,"mmmm")</f>
        <v>January</v>
      </c>
    </row>
    <row r="2244" spans="1:18" ht="30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s="11">
        <f t="shared" si="105"/>
        <v>41569.575613425928</v>
      </c>
      <c r="L2244" t="b">
        <v>0</v>
      </c>
      <c r="M2244">
        <v>2525</v>
      </c>
      <c r="N2244" t="b">
        <v>1</v>
      </c>
      <c r="O2244" s="13">
        <f t="shared" si="106"/>
        <v>13.600976000000001</v>
      </c>
      <c r="P2244" t="s">
        <v>8287</v>
      </c>
      <c r="Q2244" t="s">
        <v>8305</v>
      </c>
      <c r="R2244" t="str">
        <f t="shared" si="107"/>
        <v>October</v>
      </c>
    </row>
    <row r="2245" spans="1:18" ht="45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s="11">
        <f t="shared" si="105"/>
        <v>42800.751041666663</v>
      </c>
      <c r="L2245" t="b">
        <v>0</v>
      </c>
      <c r="M2245">
        <v>2035</v>
      </c>
      <c r="N2245" t="b">
        <v>1</v>
      </c>
      <c r="O2245" s="13">
        <f t="shared" si="106"/>
        <v>9302.5</v>
      </c>
      <c r="P2245" t="s">
        <v>8287</v>
      </c>
      <c r="Q2245" t="s">
        <v>8305</v>
      </c>
      <c r="R2245" t="str">
        <f t="shared" si="107"/>
        <v>March</v>
      </c>
    </row>
    <row r="2246" spans="1:18" ht="45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s="11">
        <f t="shared" si="105"/>
        <v>42647.818819444445</v>
      </c>
      <c r="L2246" t="b">
        <v>0</v>
      </c>
      <c r="M2246">
        <v>290</v>
      </c>
      <c r="N2246" t="b">
        <v>1</v>
      </c>
      <c r="O2246" s="13">
        <f t="shared" si="106"/>
        <v>3.7702</v>
      </c>
      <c r="P2246" t="s">
        <v>8287</v>
      </c>
      <c r="Q2246" t="s">
        <v>8305</v>
      </c>
      <c r="R2246" t="str">
        <f t="shared" si="107"/>
        <v>October</v>
      </c>
    </row>
    <row r="2247" spans="1:18" ht="45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s="11">
        <f t="shared" si="105"/>
        <v>41660.70853009259</v>
      </c>
      <c r="L2247" t="b">
        <v>0</v>
      </c>
      <c r="M2247">
        <v>1980</v>
      </c>
      <c r="N2247" t="b">
        <v>1</v>
      </c>
      <c r="O2247" s="13">
        <f t="shared" si="106"/>
        <v>26.47025</v>
      </c>
      <c r="P2247" t="s">
        <v>8287</v>
      </c>
      <c r="Q2247" t="s">
        <v>8305</v>
      </c>
      <c r="R2247" t="str">
        <f t="shared" si="107"/>
        <v>January</v>
      </c>
    </row>
    <row r="2248" spans="1:18" ht="45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s="11">
        <f t="shared" si="105"/>
        <v>42221.79178240741</v>
      </c>
      <c r="L2248" t="b">
        <v>0</v>
      </c>
      <c r="M2248">
        <v>57</v>
      </c>
      <c r="N2248" t="b">
        <v>1</v>
      </c>
      <c r="O2248" s="13">
        <f t="shared" si="106"/>
        <v>1.0012000000000001</v>
      </c>
      <c r="P2248" t="s">
        <v>8287</v>
      </c>
      <c r="Q2248" t="s">
        <v>8305</v>
      </c>
      <c r="R2248" t="str">
        <f t="shared" si="107"/>
        <v>August</v>
      </c>
    </row>
    <row r="2249" spans="1:18" ht="30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s="11">
        <f t="shared" si="105"/>
        <v>42200.666261574079</v>
      </c>
      <c r="L2249" t="b">
        <v>0</v>
      </c>
      <c r="M2249">
        <v>380</v>
      </c>
      <c r="N2249" t="b">
        <v>1</v>
      </c>
      <c r="O2249" s="13">
        <f t="shared" si="106"/>
        <v>1.0445405405405406</v>
      </c>
      <c r="P2249" t="s">
        <v>8287</v>
      </c>
      <c r="Q2249" t="s">
        <v>8305</v>
      </c>
      <c r="R2249" t="str">
        <f t="shared" si="107"/>
        <v>July</v>
      </c>
    </row>
    <row r="2250" spans="1:18" ht="45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s="11">
        <f t="shared" si="105"/>
        <v>42688.875902777778</v>
      </c>
      <c r="L2250" t="b">
        <v>0</v>
      </c>
      <c r="M2250">
        <v>128</v>
      </c>
      <c r="N2250" t="b">
        <v>1</v>
      </c>
      <c r="O2250" s="13">
        <f t="shared" si="106"/>
        <v>1.0721428571428571</v>
      </c>
      <c r="P2250" t="s">
        <v>8287</v>
      </c>
      <c r="Q2250" t="s">
        <v>8305</v>
      </c>
      <c r="R2250" t="str">
        <f t="shared" si="107"/>
        <v>November</v>
      </c>
    </row>
    <row r="2251" spans="1:18" ht="30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s="11">
        <f t="shared" si="105"/>
        <v>41336.703298611115</v>
      </c>
      <c r="L2251" t="b">
        <v>0</v>
      </c>
      <c r="M2251">
        <v>180</v>
      </c>
      <c r="N2251" t="b">
        <v>1</v>
      </c>
      <c r="O2251" s="13">
        <f t="shared" si="106"/>
        <v>1.6877142857142857</v>
      </c>
      <c r="P2251" t="s">
        <v>8287</v>
      </c>
      <c r="Q2251" t="s">
        <v>8305</v>
      </c>
      <c r="R2251" t="str">
        <f t="shared" si="107"/>
        <v>March</v>
      </c>
    </row>
    <row r="2252" spans="1:18" ht="45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s="11">
        <f t="shared" si="105"/>
        <v>42677.005474537036</v>
      </c>
      <c r="L2252" t="b">
        <v>0</v>
      </c>
      <c r="M2252">
        <v>571</v>
      </c>
      <c r="N2252" t="b">
        <v>1</v>
      </c>
      <c r="O2252" s="13">
        <f t="shared" si="106"/>
        <v>9.7511200000000002</v>
      </c>
      <c r="P2252" t="s">
        <v>8287</v>
      </c>
      <c r="Q2252" t="s">
        <v>8305</v>
      </c>
      <c r="R2252" t="str">
        <f t="shared" si="107"/>
        <v>November</v>
      </c>
    </row>
    <row r="2253" spans="1:18" ht="45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s="11">
        <f t="shared" si="105"/>
        <v>41846.34579861111</v>
      </c>
      <c r="L2253" t="b">
        <v>0</v>
      </c>
      <c r="M2253">
        <v>480</v>
      </c>
      <c r="N2253" t="b">
        <v>1</v>
      </c>
      <c r="O2253" s="13">
        <f t="shared" si="106"/>
        <v>1.3444929411764706</v>
      </c>
      <c r="P2253" t="s">
        <v>8287</v>
      </c>
      <c r="Q2253" t="s">
        <v>8305</v>
      </c>
      <c r="R2253" t="str">
        <f t="shared" si="107"/>
        <v>July</v>
      </c>
    </row>
    <row r="2254" spans="1:18" ht="45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s="11">
        <f t="shared" si="105"/>
        <v>42573.327986111108</v>
      </c>
      <c r="L2254" t="b">
        <v>0</v>
      </c>
      <c r="M2254">
        <v>249</v>
      </c>
      <c r="N2254" t="b">
        <v>1</v>
      </c>
      <c r="O2254" s="13">
        <f t="shared" si="106"/>
        <v>2.722777777777778</v>
      </c>
      <c r="P2254" t="s">
        <v>8287</v>
      </c>
      <c r="Q2254" t="s">
        <v>8305</v>
      </c>
      <c r="R2254" t="str">
        <f t="shared" si="107"/>
        <v>July</v>
      </c>
    </row>
    <row r="2255" spans="1:18" ht="45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s="11">
        <f t="shared" si="105"/>
        <v>42296.631331018521</v>
      </c>
      <c r="L2255" t="b">
        <v>0</v>
      </c>
      <c r="M2255">
        <v>84</v>
      </c>
      <c r="N2255" t="b">
        <v>1</v>
      </c>
      <c r="O2255" s="13">
        <f t="shared" si="106"/>
        <v>1.1268750000000001</v>
      </c>
      <c r="P2255" t="s">
        <v>8287</v>
      </c>
      <c r="Q2255" t="s">
        <v>8305</v>
      </c>
      <c r="R2255" t="str">
        <f t="shared" si="107"/>
        <v>October</v>
      </c>
    </row>
    <row r="2256" spans="1:18" ht="30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s="11">
        <f t="shared" si="105"/>
        <v>42752.647777777776</v>
      </c>
      <c r="L2256" t="b">
        <v>0</v>
      </c>
      <c r="M2256">
        <v>197</v>
      </c>
      <c r="N2256" t="b">
        <v>1</v>
      </c>
      <c r="O2256" s="13">
        <f t="shared" si="106"/>
        <v>4.5979999999999999</v>
      </c>
      <c r="P2256" t="s">
        <v>8287</v>
      </c>
      <c r="Q2256" t="s">
        <v>8305</v>
      </c>
      <c r="R2256" t="str">
        <f t="shared" si="107"/>
        <v>January</v>
      </c>
    </row>
    <row r="2257" spans="1:18" ht="30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s="11">
        <f t="shared" si="105"/>
        <v>42467.951979166668</v>
      </c>
      <c r="L2257" t="b">
        <v>0</v>
      </c>
      <c r="M2257">
        <v>271</v>
      </c>
      <c r="N2257" t="b">
        <v>1</v>
      </c>
      <c r="O2257" s="13">
        <f t="shared" si="106"/>
        <v>2.8665822784810127</v>
      </c>
      <c r="P2257" t="s">
        <v>8287</v>
      </c>
      <c r="Q2257" t="s">
        <v>8305</v>
      </c>
      <c r="R2257" t="str">
        <f t="shared" si="107"/>
        <v>April</v>
      </c>
    </row>
    <row r="2258" spans="1:18" ht="45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s="11">
        <f t="shared" si="105"/>
        <v>42682.451921296291</v>
      </c>
      <c r="L2258" t="b">
        <v>0</v>
      </c>
      <c r="M2258">
        <v>50</v>
      </c>
      <c r="N2258" t="b">
        <v>1</v>
      </c>
      <c r="O2258" s="13">
        <f t="shared" si="106"/>
        <v>2.2270833333333333</v>
      </c>
      <c r="P2258" t="s">
        <v>8287</v>
      </c>
      <c r="Q2258" t="s">
        <v>8305</v>
      </c>
      <c r="R2258" t="str">
        <f t="shared" si="107"/>
        <v>November</v>
      </c>
    </row>
    <row r="2259" spans="1:18" ht="45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s="11">
        <f t="shared" si="105"/>
        <v>42505.936678240745</v>
      </c>
      <c r="L2259" t="b">
        <v>0</v>
      </c>
      <c r="M2259">
        <v>169</v>
      </c>
      <c r="N2259" t="b">
        <v>1</v>
      </c>
      <c r="O2259" s="13">
        <f t="shared" si="106"/>
        <v>6.3613999999999997</v>
      </c>
      <c r="P2259" t="s">
        <v>8287</v>
      </c>
      <c r="Q2259" t="s">
        <v>8305</v>
      </c>
      <c r="R2259" t="str">
        <f t="shared" si="107"/>
        <v>May</v>
      </c>
    </row>
    <row r="2260" spans="1:18" ht="30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s="11">
        <f t="shared" si="105"/>
        <v>42136.75100694444</v>
      </c>
      <c r="L2260" t="b">
        <v>0</v>
      </c>
      <c r="M2260">
        <v>205</v>
      </c>
      <c r="N2260" t="b">
        <v>1</v>
      </c>
      <c r="O2260" s="13">
        <f t="shared" si="106"/>
        <v>1.4650000000000001</v>
      </c>
      <c r="P2260" t="s">
        <v>8287</v>
      </c>
      <c r="Q2260" t="s">
        <v>8305</v>
      </c>
      <c r="R2260" t="str">
        <f t="shared" si="107"/>
        <v>May</v>
      </c>
    </row>
    <row r="2261" spans="1:18" ht="45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s="11">
        <f t="shared" si="105"/>
        <v>42702.804814814815</v>
      </c>
      <c r="L2261" t="b">
        <v>0</v>
      </c>
      <c r="M2261">
        <v>206</v>
      </c>
      <c r="N2261" t="b">
        <v>1</v>
      </c>
      <c r="O2261" s="13">
        <f t="shared" si="106"/>
        <v>18.670999999999999</v>
      </c>
      <c r="P2261" t="s">
        <v>8287</v>
      </c>
      <c r="Q2261" t="s">
        <v>8305</v>
      </c>
      <c r="R2261" t="str">
        <f t="shared" si="107"/>
        <v>November</v>
      </c>
    </row>
    <row r="2262" spans="1:18" ht="45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s="11">
        <f t="shared" si="105"/>
        <v>41695.016782407409</v>
      </c>
      <c r="L2262" t="b">
        <v>0</v>
      </c>
      <c r="M2262">
        <v>84</v>
      </c>
      <c r="N2262" t="b">
        <v>1</v>
      </c>
      <c r="O2262" s="13">
        <f t="shared" si="106"/>
        <v>3.2692000000000001</v>
      </c>
      <c r="P2262" t="s">
        <v>8287</v>
      </c>
      <c r="Q2262" t="s">
        <v>8305</v>
      </c>
      <c r="R2262" t="str">
        <f t="shared" si="107"/>
        <v>February</v>
      </c>
    </row>
    <row r="2263" spans="1:18" ht="45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s="11">
        <f t="shared" si="105"/>
        <v>42759.724768518514</v>
      </c>
      <c r="L2263" t="b">
        <v>0</v>
      </c>
      <c r="M2263">
        <v>210</v>
      </c>
      <c r="N2263" t="b">
        <v>1</v>
      </c>
      <c r="O2263" s="13">
        <f t="shared" si="106"/>
        <v>7.7949999999999999</v>
      </c>
      <c r="P2263" t="s">
        <v>8287</v>
      </c>
      <c r="Q2263" t="s">
        <v>8305</v>
      </c>
      <c r="R2263" t="str">
        <f t="shared" si="107"/>
        <v>January</v>
      </c>
    </row>
    <row r="2264" spans="1:18" ht="30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s="11">
        <f t="shared" si="105"/>
        <v>41926.585162037038</v>
      </c>
      <c r="L2264" t="b">
        <v>0</v>
      </c>
      <c r="M2264">
        <v>181</v>
      </c>
      <c r="N2264" t="b">
        <v>1</v>
      </c>
      <c r="O2264" s="13">
        <f t="shared" si="106"/>
        <v>1.5415151515151515</v>
      </c>
      <c r="P2264" t="s">
        <v>8287</v>
      </c>
      <c r="Q2264" t="s">
        <v>8305</v>
      </c>
      <c r="R2264" t="str">
        <f t="shared" si="107"/>
        <v>October</v>
      </c>
    </row>
    <row r="2265" spans="1:18" ht="45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s="11">
        <f t="shared" si="105"/>
        <v>42014.832326388889</v>
      </c>
      <c r="L2265" t="b">
        <v>0</v>
      </c>
      <c r="M2265">
        <v>60</v>
      </c>
      <c r="N2265" t="b">
        <v>1</v>
      </c>
      <c r="O2265" s="13">
        <f t="shared" si="106"/>
        <v>1.1554666666666666</v>
      </c>
      <c r="P2265" t="s">
        <v>8287</v>
      </c>
      <c r="Q2265" t="s">
        <v>8305</v>
      </c>
      <c r="R2265" t="str">
        <f t="shared" si="107"/>
        <v>January</v>
      </c>
    </row>
    <row r="2266" spans="1:18" ht="45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s="11">
        <f t="shared" si="105"/>
        <v>42496.582337962958</v>
      </c>
      <c r="L2266" t="b">
        <v>0</v>
      </c>
      <c r="M2266">
        <v>445</v>
      </c>
      <c r="N2266" t="b">
        <v>1</v>
      </c>
      <c r="O2266" s="13">
        <f t="shared" si="106"/>
        <v>1.8003333333333333</v>
      </c>
      <c r="P2266" t="s">
        <v>8287</v>
      </c>
      <c r="Q2266" t="s">
        <v>8305</v>
      </c>
      <c r="R2266" t="str">
        <f t="shared" si="107"/>
        <v>May</v>
      </c>
    </row>
    <row r="2267" spans="1:18" ht="45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s="11">
        <f t="shared" si="105"/>
        <v>42689.853090277778</v>
      </c>
      <c r="L2267" t="b">
        <v>0</v>
      </c>
      <c r="M2267">
        <v>17</v>
      </c>
      <c r="N2267" t="b">
        <v>1</v>
      </c>
      <c r="O2267" s="13">
        <f t="shared" si="106"/>
        <v>2.9849999999999999</v>
      </c>
      <c r="P2267" t="s">
        <v>8287</v>
      </c>
      <c r="Q2267" t="s">
        <v>8305</v>
      </c>
      <c r="R2267" t="str">
        <f t="shared" si="107"/>
        <v>November</v>
      </c>
    </row>
    <row r="2268" spans="1:18" ht="45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s="11">
        <f t="shared" si="105"/>
        <v>42469.874907407408</v>
      </c>
      <c r="L2268" t="b">
        <v>0</v>
      </c>
      <c r="M2268">
        <v>194</v>
      </c>
      <c r="N2268" t="b">
        <v>1</v>
      </c>
      <c r="O2268" s="13">
        <f t="shared" si="106"/>
        <v>3.2026666666666666</v>
      </c>
      <c r="P2268" t="s">
        <v>8287</v>
      </c>
      <c r="Q2268" t="s">
        <v>8305</v>
      </c>
      <c r="R2268" t="str">
        <f t="shared" si="107"/>
        <v>April</v>
      </c>
    </row>
    <row r="2269" spans="1:18" ht="45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s="11">
        <f t="shared" si="105"/>
        <v>41968.829826388886</v>
      </c>
      <c r="L2269" t="b">
        <v>0</v>
      </c>
      <c r="M2269">
        <v>404</v>
      </c>
      <c r="N2269" t="b">
        <v>1</v>
      </c>
      <c r="O2269" s="13">
        <f t="shared" si="106"/>
        <v>3.80525</v>
      </c>
      <c r="P2269" t="s">
        <v>8287</v>
      </c>
      <c r="Q2269" t="s">
        <v>8305</v>
      </c>
      <c r="R2269" t="str">
        <f t="shared" si="107"/>
        <v>November</v>
      </c>
    </row>
    <row r="2270" spans="1:18" ht="45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s="11">
        <f t="shared" si="105"/>
        <v>42776.082349537042</v>
      </c>
      <c r="L2270" t="b">
        <v>0</v>
      </c>
      <c r="M2270">
        <v>194</v>
      </c>
      <c r="N2270" t="b">
        <v>1</v>
      </c>
      <c r="O2270" s="13">
        <f t="shared" si="106"/>
        <v>1.026</v>
      </c>
      <c r="P2270" t="s">
        <v>8287</v>
      </c>
      <c r="Q2270" t="s">
        <v>8305</v>
      </c>
      <c r="R2270" t="str">
        <f t="shared" si="107"/>
        <v>February</v>
      </c>
    </row>
    <row r="2271" spans="1:18" ht="45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s="11">
        <f t="shared" si="105"/>
        <v>42776.704432870371</v>
      </c>
      <c r="L2271" t="b">
        <v>0</v>
      </c>
      <c r="M2271">
        <v>902</v>
      </c>
      <c r="N2271" t="b">
        <v>1</v>
      </c>
      <c r="O2271" s="13">
        <f t="shared" si="106"/>
        <v>18.016400000000001</v>
      </c>
      <c r="P2271" t="s">
        <v>8287</v>
      </c>
      <c r="Q2271" t="s">
        <v>8305</v>
      </c>
      <c r="R2271" t="str">
        <f t="shared" si="107"/>
        <v>February</v>
      </c>
    </row>
    <row r="2272" spans="1:18" ht="45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s="11">
        <f t="shared" si="105"/>
        <v>42725.869363425925</v>
      </c>
      <c r="L2272" t="b">
        <v>0</v>
      </c>
      <c r="M2272">
        <v>1670</v>
      </c>
      <c r="N2272" t="b">
        <v>1</v>
      </c>
      <c r="O2272" s="13">
        <f t="shared" si="106"/>
        <v>7.2024800000000004</v>
      </c>
      <c r="P2272" t="s">
        <v>8287</v>
      </c>
      <c r="Q2272" t="s">
        <v>8305</v>
      </c>
      <c r="R2272" t="str">
        <f t="shared" si="107"/>
        <v>December</v>
      </c>
    </row>
    <row r="2273" spans="1:18" ht="45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s="11">
        <f t="shared" si="105"/>
        <v>42684.000046296293</v>
      </c>
      <c r="L2273" t="b">
        <v>0</v>
      </c>
      <c r="M2273">
        <v>1328</v>
      </c>
      <c r="N2273" t="b">
        <v>1</v>
      </c>
      <c r="O2273" s="13">
        <f t="shared" si="106"/>
        <v>2.8309000000000002</v>
      </c>
      <c r="P2273" t="s">
        <v>8287</v>
      </c>
      <c r="Q2273" t="s">
        <v>8305</v>
      </c>
      <c r="R2273" t="str">
        <f t="shared" si="107"/>
        <v>November</v>
      </c>
    </row>
    <row r="2274" spans="1:18" ht="45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s="11">
        <f t="shared" si="105"/>
        <v>42315.699490740742</v>
      </c>
      <c r="L2274" t="b">
        <v>0</v>
      </c>
      <c r="M2274">
        <v>944</v>
      </c>
      <c r="N2274" t="b">
        <v>1</v>
      </c>
      <c r="O2274" s="13">
        <f t="shared" si="106"/>
        <v>13.566000000000001</v>
      </c>
      <c r="P2274" t="s">
        <v>8287</v>
      </c>
      <c r="Q2274" t="s">
        <v>8305</v>
      </c>
      <c r="R2274" t="str">
        <f t="shared" si="107"/>
        <v>November</v>
      </c>
    </row>
    <row r="2275" spans="1:18" ht="45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s="11">
        <f t="shared" si="105"/>
        <v>42781.549097222218</v>
      </c>
      <c r="L2275" t="b">
        <v>0</v>
      </c>
      <c r="M2275">
        <v>147</v>
      </c>
      <c r="N2275" t="b">
        <v>1</v>
      </c>
      <c r="O2275" s="13">
        <f t="shared" si="106"/>
        <v>2.2035999999999998</v>
      </c>
      <c r="P2275" t="s">
        <v>8287</v>
      </c>
      <c r="Q2275" t="s">
        <v>8305</v>
      </c>
      <c r="R2275" t="str">
        <f t="shared" si="107"/>
        <v>February</v>
      </c>
    </row>
    <row r="2276" spans="1:18" ht="45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s="11">
        <f t="shared" si="105"/>
        <v>41663.500659722224</v>
      </c>
      <c r="L2276" t="b">
        <v>0</v>
      </c>
      <c r="M2276">
        <v>99</v>
      </c>
      <c r="N2276" t="b">
        <v>1</v>
      </c>
      <c r="O2276" s="13">
        <f t="shared" si="106"/>
        <v>1.196</v>
      </c>
      <c r="P2276" t="s">
        <v>8287</v>
      </c>
      <c r="Q2276" t="s">
        <v>8305</v>
      </c>
      <c r="R2276" t="str">
        <f t="shared" si="107"/>
        <v>January</v>
      </c>
    </row>
    <row r="2277" spans="1:18" ht="45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s="11">
        <f t="shared" si="105"/>
        <v>41965.616655092592</v>
      </c>
      <c r="L2277" t="b">
        <v>0</v>
      </c>
      <c r="M2277">
        <v>79</v>
      </c>
      <c r="N2277" t="b">
        <v>1</v>
      </c>
      <c r="O2277" s="13">
        <f t="shared" si="106"/>
        <v>4.0776923076923079</v>
      </c>
      <c r="P2277" t="s">
        <v>8287</v>
      </c>
      <c r="Q2277" t="s">
        <v>8305</v>
      </c>
      <c r="R2277" t="str">
        <f t="shared" si="107"/>
        <v>November</v>
      </c>
    </row>
    <row r="2278" spans="1:18" ht="45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s="11">
        <f t="shared" si="105"/>
        <v>41614.651493055557</v>
      </c>
      <c r="L2278" t="b">
        <v>0</v>
      </c>
      <c r="M2278">
        <v>75</v>
      </c>
      <c r="N2278" t="b">
        <v>1</v>
      </c>
      <c r="O2278" s="13">
        <f t="shared" si="106"/>
        <v>1.0581826105905425</v>
      </c>
      <c r="P2278" t="s">
        <v>8287</v>
      </c>
      <c r="Q2278" t="s">
        <v>8305</v>
      </c>
      <c r="R2278" t="str">
        <f t="shared" si="107"/>
        <v>December</v>
      </c>
    </row>
    <row r="2279" spans="1:18" ht="45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s="11">
        <f t="shared" si="105"/>
        <v>40936.678506944445</v>
      </c>
      <c r="L2279" t="b">
        <v>0</v>
      </c>
      <c r="M2279">
        <v>207</v>
      </c>
      <c r="N2279" t="b">
        <v>1</v>
      </c>
      <c r="O2279" s="13">
        <f t="shared" si="106"/>
        <v>1.4108235294117648</v>
      </c>
      <c r="P2279" t="s">
        <v>8287</v>
      </c>
      <c r="Q2279" t="s">
        <v>8305</v>
      </c>
      <c r="R2279" t="str">
        <f t="shared" si="107"/>
        <v>January</v>
      </c>
    </row>
    <row r="2280" spans="1:18" ht="30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s="11">
        <f t="shared" si="105"/>
        <v>42338.709108796298</v>
      </c>
      <c r="L2280" t="b">
        <v>0</v>
      </c>
      <c r="M2280">
        <v>102</v>
      </c>
      <c r="N2280" t="b">
        <v>1</v>
      </c>
      <c r="O2280" s="13">
        <f t="shared" si="106"/>
        <v>2.7069999999999999</v>
      </c>
      <c r="P2280" t="s">
        <v>8287</v>
      </c>
      <c r="Q2280" t="s">
        <v>8305</v>
      </c>
      <c r="R2280" t="str">
        <f t="shared" si="107"/>
        <v>November</v>
      </c>
    </row>
    <row r="2281" spans="1:18" ht="45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s="11">
        <f t="shared" si="105"/>
        <v>42020.806701388894</v>
      </c>
      <c r="L2281" t="b">
        <v>0</v>
      </c>
      <c r="M2281">
        <v>32</v>
      </c>
      <c r="N2281" t="b">
        <v>1</v>
      </c>
      <c r="O2281" s="13">
        <f t="shared" si="106"/>
        <v>1.538</v>
      </c>
      <c r="P2281" t="s">
        <v>8287</v>
      </c>
      <c r="Q2281" t="s">
        <v>8305</v>
      </c>
      <c r="R2281" t="str">
        <f t="shared" si="107"/>
        <v>January</v>
      </c>
    </row>
    <row r="2282" spans="1:18" ht="45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s="11">
        <f t="shared" si="105"/>
        <v>42234.624895833331</v>
      </c>
      <c r="L2282" t="b">
        <v>0</v>
      </c>
      <c r="M2282">
        <v>480</v>
      </c>
      <c r="N2282" t="b">
        <v>1</v>
      </c>
      <c r="O2282" s="13">
        <f t="shared" si="106"/>
        <v>4.0357653061224488</v>
      </c>
      <c r="P2282" t="s">
        <v>8287</v>
      </c>
      <c r="Q2282" t="s">
        <v>8305</v>
      </c>
      <c r="R2282" t="str">
        <f t="shared" si="107"/>
        <v>August</v>
      </c>
    </row>
    <row r="2283" spans="1:18" ht="45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s="11">
        <f t="shared" si="105"/>
        <v>40687.285844907405</v>
      </c>
      <c r="L2283" t="b">
        <v>0</v>
      </c>
      <c r="M2283">
        <v>11</v>
      </c>
      <c r="N2283" t="b">
        <v>1</v>
      </c>
      <c r="O2283" s="13">
        <f t="shared" si="106"/>
        <v>1.85</v>
      </c>
      <c r="P2283" t="s">
        <v>8279</v>
      </c>
      <c r="Q2283" t="s">
        <v>8280</v>
      </c>
      <c r="R2283" t="str">
        <f t="shared" si="107"/>
        <v>May</v>
      </c>
    </row>
    <row r="2284" spans="1:18" ht="30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s="11">
        <f t="shared" si="105"/>
        <v>42323.17460648148</v>
      </c>
      <c r="L2284" t="b">
        <v>0</v>
      </c>
      <c r="M2284">
        <v>12</v>
      </c>
      <c r="N2284" t="b">
        <v>1</v>
      </c>
      <c r="O2284" s="13">
        <f t="shared" si="106"/>
        <v>1.8533333333333333</v>
      </c>
      <c r="P2284" t="s">
        <v>8279</v>
      </c>
      <c r="Q2284" t="s">
        <v>8280</v>
      </c>
      <c r="R2284" t="str">
        <f t="shared" si="107"/>
        <v>November</v>
      </c>
    </row>
    <row r="2285" spans="1:18" ht="45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s="11">
        <f t="shared" si="105"/>
        <v>40978.125046296293</v>
      </c>
      <c r="L2285" t="b">
        <v>0</v>
      </c>
      <c r="M2285">
        <v>48</v>
      </c>
      <c r="N2285" t="b">
        <v>1</v>
      </c>
      <c r="O2285" s="13">
        <f t="shared" si="106"/>
        <v>1.0085533333333332</v>
      </c>
      <c r="P2285" t="s">
        <v>8279</v>
      </c>
      <c r="Q2285" t="s">
        <v>8280</v>
      </c>
      <c r="R2285" t="str">
        <f t="shared" si="107"/>
        <v>March</v>
      </c>
    </row>
    <row r="2286" spans="1:18" ht="30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s="11">
        <f t="shared" si="105"/>
        <v>40585.796817129631</v>
      </c>
      <c r="L2286" t="b">
        <v>0</v>
      </c>
      <c r="M2286">
        <v>59</v>
      </c>
      <c r="N2286" t="b">
        <v>1</v>
      </c>
      <c r="O2286" s="13">
        <f t="shared" si="106"/>
        <v>1.0622116666666668</v>
      </c>
      <c r="P2286" t="s">
        <v>8279</v>
      </c>
      <c r="Q2286" t="s">
        <v>8280</v>
      </c>
      <c r="R2286" t="str">
        <f t="shared" si="107"/>
        <v>February</v>
      </c>
    </row>
    <row r="2287" spans="1:18" ht="45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s="11">
        <f t="shared" si="105"/>
        <v>41059.185682870375</v>
      </c>
      <c r="L2287" t="b">
        <v>0</v>
      </c>
      <c r="M2287">
        <v>79</v>
      </c>
      <c r="N2287" t="b">
        <v>1</v>
      </c>
      <c r="O2287" s="13">
        <f t="shared" si="106"/>
        <v>1.2136666666666667</v>
      </c>
      <c r="P2287" t="s">
        <v>8279</v>
      </c>
      <c r="Q2287" t="s">
        <v>8280</v>
      </c>
      <c r="R2287" t="str">
        <f t="shared" si="107"/>
        <v>May</v>
      </c>
    </row>
    <row r="2288" spans="1:18" ht="45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s="11">
        <f t="shared" si="105"/>
        <v>41494.963587962964</v>
      </c>
      <c r="L2288" t="b">
        <v>0</v>
      </c>
      <c r="M2288">
        <v>14</v>
      </c>
      <c r="N2288" t="b">
        <v>1</v>
      </c>
      <c r="O2288" s="13">
        <f t="shared" si="106"/>
        <v>1.0006666666666666</v>
      </c>
      <c r="P2288" t="s">
        <v>8279</v>
      </c>
      <c r="Q2288" t="s">
        <v>8280</v>
      </c>
      <c r="R2288" t="str">
        <f t="shared" si="107"/>
        <v>August</v>
      </c>
    </row>
    <row r="2289" spans="1:18" ht="45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s="11">
        <f t="shared" si="105"/>
        <v>41792.667361111111</v>
      </c>
      <c r="L2289" t="b">
        <v>0</v>
      </c>
      <c r="M2289">
        <v>106</v>
      </c>
      <c r="N2289" t="b">
        <v>1</v>
      </c>
      <c r="O2289" s="13">
        <f t="shared" si="106"/>
        <v>1.1997755555555556</v>
      </c>
      <c r="P2289" t="s">
        <v>8279</v>
      </c>
      <c r="Q2289" t="s">
        <v>8280</v>
      </c>
      <c r="R2289" t="str">
        <f t="shared" si="107"/>
        <v>June</v>
      </c>
    </row>
    <row r="2290" spans="1:18" ht="45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s="11">
        <f t="shared" si="105"/>
        <v>41067.827418981484</v>
      </c>
      <c r="L2290" t="b">
        <v>0</v>
      </c>
      <c r="M2290">
        <v>25</v>
      </c>
      <c r="N2290" t="b">
        <v>1</v>
      </c>
      <c r="O2290" s="13">
        <f t="shared" si="106"/>
        <v>1.0009999999999999</v>
      </c>
      <c r="P2290" t="s">
        <v>8279</v>
      </c>
      <c r="Q2290" t="s">
        <v>8280</v>
      </c>
      <c r="R2290" t="str">
        <f t="shared" si="107"/>
        <v>June</v>
      </c>
    </row>
    <row r="2291" spans="1:18" ht="45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s="11">
        <f t="shared" si="105"/>
        <v>41571.998379629629</v>
      </c>
      <c r="L2291" t="b">
        <v>0</v>
      </c>
      <c r="M2291">
        <v>25</v>
      </c>
      <c r="N2291" t="b">
        <v>1</v>
      </c>
      <c r="O2291" s="13">
        <f t="shared" si="106"/>
        <v>1.0740000000000001</v>
      </c>
      <c r="P2291" t="s">
        <v>8279</v>
      </c>
      <c r="Q2291" t="s">
        <v>8280</v>
      </c>
      <c r="R2291" t="str">
        <f t="shared" si="107"/>
        <v>October</v>
      </c>
    </row>
    <row r="2292" spans="1:18" ht="45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s="11">
        <f t="shared" si="105"/>
        <v>40070.253819444442</v>
      </c>
      <c r="L2292" t="b">
        <v>0</v>
      </c>
      <c r="M2292">
        <v>29</v>
      </c>
      <c r="N2292" t="b">
        <v>1</v>
      </c>
      <c r="O2292" s="13">
        <f t="shared" si="106"/>
        <v>1.0406666666666666</v>
      </c>
      <c r="P2292" t="s">
        <v>8279</v>
      </c>
      <c r="Q2292" t="s">
        <v>8280</v>
      </c>
      <c r="R2292" t="str">
        <f t="shared" si="107"/>
        <v>September</v>
      </c>
    </row>
    <row r="2293" spans="1:18" ht="45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s="11">
        <f t="shared" si="105"/>
        <v>40987.977060185185</v>
      </c>
      <c r="L2293" t="b">
        <v>0</v>
      </c>
      <c r="M2293">
        <v>43</v>
      </c>
      <c r="N2293" t="b">
        <v>1</v>
      </c>
      <c r="O2293" s="13">
        <f t="shared" si="106"/>
        <v>1.728</v>
      </c>
      <c r="P2293" t="s">
        <v>8279</v>
      </c>
      <c r="Q2293" t="s">
        <v>8280</v>
      </c>
      <c r="R2293" t="str">
        <f t="shared" si="107"/>
        <v>March</v>
      </c>
    </row>
    <row r="2294" spans="1:18" ht="45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s="11">
        <f t="shared" si="105"/>
        <v>40987.697638888887</v>
      </c>
      <c r="L2294" t="b">
        <v>0</v>
      </c>
      <c r="M2294">
        <v>46</v>
      </c>
      <c r="N2294" t="b">
        <v>1</v>
      </c>
      <c r="O2294" s="13">
        <f t="shared" si="106"/>
        <v>1.072505</v>
      </c>
      <c r="P2294" t="s">
        <v>8279</v>
      </c>
      <c r="Q2294" t="s">
        <v>8280</v>
      </c>
      <c r="R2294" t="str">
        <f t="shared" si="107"/>
        <v>March</v>
      </c>
    </row>
    <row r="2295" spans="1:18" ht="30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s="11">
        <f t="shared" si="105"/>
        <v>41151.708321759259</v>
      </c>
      <c r="L2295" t="b">
        <v>0</v>
      </c>
      <c r="M2295">
        <v>27</v>
      </c>
      <c r="N2295" t="b">
        <v>1</v>
      </c>
      <c r="O2295" s="13">
        <f t="shared" si="106"/>
        <v>1.0823529411764705</v>
      </c>
      <c r="P2295" t="s">
        <v>8279</v>
      </c>
      <c r="Q2295" t="s">
        <v>8280</v>
      </c>
      <c r="R2295" t="str">
        <f t="shared" si="107"/>
        <v>August</v>
      </c>
    </row>
    <row r="2296" spans="1:18" ht="45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s="11">
        <f t="shared" si="105"/>
        <v>41264.72314814815</v>
      </c>
      <c r="L2296" t="b">
        <v>0</v>
      </c>
      <c r="M2296">
        <v>112</v>
      </c>
      <c r="N2296" t="b">
        <v>1</v>
      </c>
      <c r="O2296" s="13">
        <f t="shared" si="106"/>
        <v>1.4608079999999999</v>
      </c>
      <c r="P2296" t="s">
        <v>8279</v>
      </c>
      <c r="Q2296" t="s">
        <v>8280</v>
      </c>
      <c r="R2296" t="str">
        <f t="shared" si="107"/>
        <v>December</v>
      </c>
    </row>
    <row r="2297" spans="1:18" ht="45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s="11">
        <f t="shared" si="105"/>
        <v>41270.954351851848</v>
      </c>
      <c r="L2297" t="b">
        <v>0</v>
      </c>
      <c r="M2297">
        <v>34</v>
      </c>
      <c r="N2297" t="b">
        <v>1</v>
      </c>
      <c r="O2297" s="13">
        <f t="shared" si="106"/>
        <v>1.2524999999999999</v>
      </c>
      <c r="P2297" t="s">
        <v>8279</v>
      </c>
      <c r="Q2297" t="s">
        <v>8280</v>
      </c>
      <c r="R2297" t="str">
        <f t="shared" si="107"/>
        <v>December</v>
      </c>
    </row>
    <row r="2298" spans="1:18" ht="45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s="11">
        <f t="shared" si="105"/>
        <v>40927.731782407405</v>
      </c>
      <c r="L2298" t="b">
        <v>0</v>
      </c>
      <c r="M2298">
        <v>145</v>
      </c>
      <c r="N2298" t="b">
        <v>1</v>
      </c>
      <c r="O2298" s="13">
        <f t="shared" si="106"/>
        <v>1.4907142857142857</v>
      </c>
      <c r="P2298" t="s">
        <v>8279</v>
      </c>
      <c r="Q2298" t="s">
        <v>8280</v>
      </c>
      <c r="R2298" t="str">
        <f t="shared" si="107"/>
        <v>January</v>
      </c>
    </row>
    <row r="2299" spans="1:18" ht="30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s="11">
        <f t="shared" si="105"/>
        <v>40948.042233796295</v>
      </c>
      <c r="L2299" t="b">
        <v>0</v>
      </c>
      <c r="M2299">
        <v>19</v>
      </c>
      <c r="N2299" t="b">
        <v>1</v>
      </c>
      <c r="O2299" s="13">
        <f t="shared" si="106"/>
        <v>1.006</v>
      </c>
      <c r="P2299" t="s">
        <v>8279</v>
      </c>
      <c r="Q2299" t="s">
        <v>8280</v>
      </c>
      <c r="R2299" t="str">
        <f t="shared" si="107"/>
        <v>February</v>
      </c>
    </row>
    <row r="2300" spans="1:18" ht="30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s="11">
        <f t="shared" si="105"/>
        <v>41694.84065972222</v>
      </c>
      <c r="L2300" t="b">
        <v>0</v>
      </c>
      <c r="M2300">
        <v>288</v>
      </c>
      <c r="N2300" t="b">
        <v>1</v>
      </c>
      <c r="O2300" s="13">
        <f t="shared" si="106"/>
        <v>1.0507333333333333</v>
      </c>
      <c r="P2300" t="s">
        <v>8279</v>
      </c>
      <c r="Q2300" t="s">
        <v>8280</v>
      </c>
      <c r="R2300" t="str">
        <f t="shared" si="107"/>
        <v>February</v>
      </c>
    </row>
    <row r="2301" spans="1:18" ht="30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s="11">
        <f t="shared" si="105"/>
        <v>40565.032511574071</v>
      </c>
      <c r="L2301" t="b">
        <v>0</v>
      </c>
      <c r="M2301">
        <v>14</v>
      </c>
      <c r="N2301" t="b">
        <v>1</v>
      </c>
      <c r="O2301" s="13">
        <f t="shared" si="106"/>
        <v>3.5016666666666665</v>
      </c>
      <c r="P2301" t="s">
        <v>8279</v>
      </c>
      <c r="Q2301" t="s">
        <v>8280</v>
      </c>
      <c r="R2301" t="str">
        <f t="shared" si="107"/>
        <v>January</v>
      </c>
    </row>
    <row r="2302" spans="1:18" ht="45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s="11">
        <f t="shared" si="105"/>
        <v>41074.727037037039</v>
      </c>
      <c r="L2302" t="b">
        <v>0</v>
      </c>
      <c r="M2302">
        <v>7</v>
      </c>
      <c r="N2302" t="b">
        <v>1</v>
      </c>
      <c r="O2302" s="13">
        <f t="shared" si="106"/>
        <v>1.0125</v>
      </c>
      <c r="P2302" t="s">
        <v>8279</v>
      </c>
      <c r="Q2302" t="s">
        <v>8280</v>
      </c>
      <c r="R2302" t="str">
        <f t="shared" si="107"/>
        <v>June</v>
      </c>
    </row>
    <row r="2303" spans="1:18" ht="30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s="11">
        <f t="shared" si="105"/>
        <v>41416.146944444445</v>
      </c>
      <c r="L2303" t="b">
        <v>1</v>
      </c>
      <c r="M2303">
        <v>211</v>
      </c>
      <c r="N2303" t="b">
        <v>1</v>
      </c>
      <c r="O2303" s="13">
        <f t="shared" si="106"/>
        <v>1.336044</v>
      </c>
      <c r="P2303" t="s">
        <v>8279</v>
      </c>
      <c r="Q2303" t="s">
        <v>8283</v>
      </c>
      <c r="R2303" t="str">
        <f t="shared" si="107"/>
        <v>May</v>
      </c>
    </row>
    <row r="2304" spans="1:18" ht="45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s="11">
        <f t="shared" si="105"/>
        <v>41605.868449074071</v>
      </c>
      <c r="L2304" t="b">
        <v>1</v>
      </c>
      <c r="M2304">
        <v>85</v>
      </c>
      <c r="N2304" t="b">
        <v>1</v>
      </c>
      <c r="O2304" s="13">
        <f t="shared" si="106"/>
        <v>1.7065217391304348</v>
      </c>
      <c r="P2304" t="s">
        <v>8279</v>
      </c>
      <c r="Q2304" t="s">
        <v>8283</v>
      </c>
      <c r="R2304" t="str">
        <f t="shared" si="107"/>
        <v>November</v>
      </c>
    </row>
    <row r="2305" spans="1:18" ht="45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s="11">
        <f t="shared" si="105"/>
        <v>40850.111064814817</v>
      </c>
      <c r="L2305" t="b">
        <v>1</v>
      </c>
      <c r="M2305">
        <v>103</v>
      </c>
      <c r="N2305" t="b">
        <v>1</v>
      </c>
      <c r="O2305" s="13">
        <f t="shared" si="106"/>
        <v>1.0935829457364341</v>
      </c>
      <c r="P2305" t="s">
        <v>8279</v>
      </c>
      <c r="Q2305" t="s">
        <v>8283</v>
      </c>
      <c r="R2305" t="str">
        <f t="shared" si="107"/>
        <v>November</v>
      </c>
    </row>
    <row r="2306" spans="1:18" ht="45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s="11">
        <f t="shared" si="105"/>
        <v>40502.815868055557</v>
      </c>
      <c r="L2306" t="b">
        <v>1</v>
      </c>
      <c r="M2306">
        <v>113</v>
      </c>
      <c r="N2306" t="b">
        <v>1</v>
      </c>
      <c r="O2306" s="13">
        <f t="shared" si="106"/>
        <v>1.0070033333333335</v>
      </c>
      <c r="P2306" t="s">
        <v>8279</v>
      </c>
      <c r="Q2306" t="s">
        <v>8283</v>
      </c>
      <c r="R2306" t="str">
        <f t="shared" si="107"/>
        <v>November</v>
      </c>
    </row>
    <row r="2307" spans="1:18" ht="45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s="11">
        <f t="shared" ref="K2307:K2370" si="108">(J2307/86400)+DATE(1970,1,1)</f>
        <v>41834.695277777777</v>
      </c>
      <c r="L2307" t="b">
        <v>1</v>
      </c>
      <c r="M2307">
        <v>167</v>
      </c>
      <c r="N2307" t="b">
        <v>1</v>
      </c>
      <c r="O2307" s="13">
        <f t="shared" ref="O2307:O2370" si="109">E2307/D2307</f>
        <v>1.0122777777777778</v>
      </c>
      <c r="P2307" t="s">
        <v>8279</v>
      </c>
      <c r="Q2307" t="s">
        <v>8283</v>
      </c>
      <c r="R2307" t="str">
        <f t="shared" ref="R2307:R2370" si="110">TEXT(K2307,"mmmm")</f>
        <v>July</v>
      </c>
    </row>
    <row r="2308" spans="1:18" ht="45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s="11">
        <f t="shared" si="108"/>
        <v>40948.16815972222</v>
      </c>
      <c r="L2308" t="b">
        <v>1</v>
      </c>
      <c r="M2308">
        <v>73</v>
      </c>
      <c r="N2308" t="b">
        <v>1</v>
      </c>
      <c r="O2308" s="13">
        <f t="shared" si="109"/>
        <v>1.0675857142857144</v>
      </c>
      <c r="P2308" t="s">
        <v>8279</v>
      </c>
      <c r="Q2308" t="s">
        <v>8283</v>
      </c>
      <c r="R2308" t="str">
        <f t="shared" si="110"/>
        <v>February</v>
      </c>
    </row>
    <row r="2309" spans="1:18" ht="45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s="11">
        <f t="shared" si="108"/>
        <v>41004.802465277782</v>
      </c>
      <c r="L2309" t="b">
        <v>1</v>
      </c>
      <c r="M2309">
        <v>75</v>
      </c>
      <c r="N2309" t="b">
        <v>1</v>
      </c>
      <c r="O2309" s="13">
        <f t="shared" si="109"/>
        <v>1.0665777537961894</v>
      </c>
      <c r="P2309" t="s">
        <v>8279</v>
      </c>
      <c r="Q2309" t="s">
        <v>8283</v>
      </c>
      <c r="R2309" t="str">
        <f t="shared" si="110"/>
        <v>April</v>
      </c>
    </row>
    <row r="2310" spans="1:18" ht="45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s="11">
        <f t="shared" si="108"/>
        <v>41851.962916666671</v>
      </c>
      <c r="L2310" t="b">
        <v>1</v>
      </c>
      <c r="M2310">
        <v>614</v>
      </c>
      <c r="N2310" t="b">
        <v>1</v>
      </c>
      <c r="O2310" s="13">
        <f t="shared" si="109"/>
        <v>1.0130622</v>
      </c>
      <c r="P2310" t="s">
        <v>8279</v>
      </c>
      <c r="Q2310" t="s">
        <v>8283</v>
      </c>
      <c r="R2310" t="str">
        <f t="shared" si="110"/>
        <v>July</v>
      </c>
    </row>
    <row r="2311" spans="1:18" ht="45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s="11">
        <f t="shared" si="108"/>
        <v>41307.987696759257</v>
      </c>
      <c r="L2311" t="b">
        <v>1</v>
      </c>
      <c r="M2311">
        <v>107</v>
      </c>
      <c r="N2311" t="b">
        <v>1</v>
      </c>
      <c r="O2311" s="13">
        <f t="shared" si="109"/>
        <v>1.0667450000000001</v>
      </c>
      <c r="P2311" t="s">
        <v>8279</v>
      </c>
      <c r="Q2311" t="s">
        <v>8283</v>
      </c>
      <c r="R2311" t="str">
        <f t="shared" si="110"/>
        <v>February</v>
      </c>
    </row>
    <row r="2312" spans="1:18" ht="45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s="11">
        <f t="shared" si="108"/>
        <v>41324.79415509259</v>
      </c>
      <c r="L2312" t="b">
        <v>1</v>
      </c>
      <c r="M2312">
        <v>1224</v>
      </c>
      <c r="N2312" t="b">
        <v>1</v>
      </c>
      <c r="O2312" s="13">
        <f t="shared" si="109"/>
        <v>4.288397837837838</v>
      </c>
      <c r="P2312" t="s">
        <v>8279</v>
      </c>
      <c r="Q2312" t="s">
        <v>8283</v>
      </c>
      <c r="R2312" t="str">
        <f t="shared" si="110"/>
        <v>February</v>
      </c>
    </row>
    <row r="2313" spans="1:18" ht="45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s="11">
        <f t="shared" si="108"/>
        <v>41736.004502314812</v>
      </c>
      <c r="L2313" t="b">
        <v>1</v>
      </c>
      <c r="M2313">
        <v>104</v>
      </c>
      <c r="N2313" t="b">
        <v>1</v>
      </c>
      <c r="O2313" s="13">
        <f t="shared" si="109"/>
        <v>1.0411111111111111</v>
      </c>
      <c r="P2313" t="s">
        <v>8279</v>
      </c>
      <c r="Q2313" t="s">
        <v>8283</v>
      </c>
      <c r="R2313" t="str">
        <f t="shared" si="110"/>
        <v>April</v>
      </c>
    </row>
    <row r="2314" spans="1:18" ht="45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s="11">
        <f t="shared" si="108"/>
        <v>41716.632847222223</v>
      </c>
      <c r="L2314" t="b">
        <v>1</v>
      </c>
      <c r="M2314">
        <v>79</v>
      </c>
      <c r="N2314" t="b">
        <v>1</v>
      </c>
      <c r="O2314" s="13">
        <f t="shared" si="109"/>
        <v>1.0786666666666667</v>
      </c>
      <c r="P2314" t="s">
        <v>8279</v>
      </c>
      <c r="Q2314" t="s">
        <v>8283</v>
      </c>
      <c r="R2314" t="str">
        <f t="shared" si="110"/>
        <v>March</v>
      </c>
    </row>
    <row r="2315" spans="1:18" ht="30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s="11">
        <f t="shared" si="108"/>
        <v>41002.958634259259</v>
      </c>
      <c r="L2315" t="b">
        <v>1</v>
      </c>
      <c r="M2315">
        <v>157</v>
      </c>
      <c r="N2315" t="b">
        <v>1</v>
      </c>
      <c r="O2315" s="13">
        <f t="shared" si="109"/>
        <v>1.7584040000000001</v>
      </c>
      <c r="P2315" t="s">
        <v>8279</v>
      </c>
      <c r="Q2315" t="s">
        <v>8283</v>
      </c>
      <c r="R2315" t="str">
        <f t="shared" si="110"/>
        <v>April</v>
      </c>
    </row>
    <row r="2316" spans="1:18" ht="45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s="11">
        <f t="shared" si="108"/>
        <v>41037.551585648151</v>
      </c>
      <c r="L2316" t="b">
        <v>1</v>
      </c>
      <c r="M2316">
        <v>50</v>
      </c>
      <c r="N2316" t="b">
        <v>1</v>
      </c>
      <c r="O2316" s="13">
        <f t="shared" si="109"/>
        <v>1.5697000000000001</v>
      </c>
      <c r="P2316" t="s">
        <v>8279</v>
      </c>
      <c r="Q2316" t="s">
        <v>8283</v>
      </c>
      <c r="R2316" t="str">
        <f t="shared" si="110"/>
        <v>May</v>
      </c>
    </row>
    <row r="2317" spans="1:18" ht="30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s="11">
        <f t="shared" si="108"/>
        <v>41004.72619212963</v>
      </c>
      <c r="L2317" t="b">
        <v>1</v>
      </c>
      <c r="M2317">
        <v>64</v>
      </c>
      <c r="N2317" t="b">
        <v>1</v>
      </c>
      <c r="O2317" s="13">
        <f t="shared" si="109"/>
        <v>1.026</v>
      </c>
      <c r="P2317" t="s">
        <v>8279</v>
      </c>
      <c r="Q2317" t="s">
        <v>8283</v>
      </c>
      <c r="R2317" t="str">
        <f t="shared" si="110"/>
        <v>April</v>
      </c>
    </row>
    <row r="2318" spans="1:18" ht="45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s="11">
        <f t="shared" si="108"/>
        <v>40079.725115740745</v>
      </c>
      <c r="L2318" t="b">
        <v>1</v>
      </c>
      <c r="M2318">
        <v>200</v>
      </c>
      <c r="N2318" t="b">
        <v>1</v>
      </c>
      <c r="O2318" s="13">
        <f t="shared" si="109"/>
        <v>1.0404266666666666</v>
      </c>
      <c r="P2318" t="s">
        <v>8279</v>
      </c>
      <c r="Q2318" t="s">
        <v>8283</v>
      </c>
      <c r="R2318" t="str">
        <f t="shared" si="110"/>
        <v>September</v>
      </c>
    </row>
    <row r="2319" spans="1:18" ht="45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s="11">
        <f t="shared" si="108"/>
        <v>40192.542233796295</v>
      </c>
      <c r="L2319" t="b">
        <v>1</v>
      </c>
      <c r="M2319">
        <v>22</v>
      </c>
      <c r="N2319" t="b">
        <v>1</v>
      </c>
      <c r="O2319" s="13">
        <f t="shared" si="109"/>
        <v>1.04</v>
      </c>
      <c r="P2319" t="s">
        <v>8279</v>
      </c>
      <c r="Q2319" t="s">
        <v>8283</v>
      </c>
      <c r="R2319" t="str">
        <f t="shared" si="110"/>
        <v>January</v>
      </c>
    </row>
    <row r="2320" spans="1:18" ht="60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s="11">
        <f t="shared" si="108"/>
        <v>40050.643680555557</v>
      </c>
      <c r="L2320" t="b">
        <v>1</v>
      </c>
      <c r="M2320">
        <v>163</v>
      </c>
      <c r="N2320" t="b">
        <v>1</v>
      </c>
      <c r="O2320" s="13">
        <f t="shared" si="109"/>
        <v>1.2105999999999999</v>
      </c>
      <c r="P2320" t="s">
        <v>8279</v>
      </c>
      <c r="Q2320" t="s">
        <v>8283</v>
      </c>
      <c r="R2320" t="str">
        <f t="shared" si="110"/>
        <v>August</v>
      </c>
    </row>
    <row r="2321" spans="1:18" ht="45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s="11">
        <f t="shared" si="108"/>
        <v>41593.082002314812</v>
      </c>
      <c r="L2321" t="b">
        <v>1</v>
      </c>
      <c r="M2321">
        <v>77</v>
      </c>
      <c r="N2321" t="b">
        <v>1</v>
      </c>
      <c r="O2321" s="13">
        <f t="shared" si="109"/>
        <v>1.077</v>
      </c>
      <c r="P2321" t="s">
        <v>8279</v>
      </c>
      <c r="Q2321" t="s">
        <v>8283</v>
      </c>
      <c r="R2321" t="str">
        <f t="shared" si="110"/>
        <v>November</v>
      </c>
    </row>
    <row r="2322" spans="1:18" ht="45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s="11">
        <f t="shared" si="108"/>
        <v>41696.817129629628</v>
      </c>
      <c r="L2322" t="b">
        <v>1</v>
      </c>
      <c r="M2322">
        <v>89</v>
      </c>
      <c r="N2322" t="b">
        <v>1</v>
      </c>
      <c r="O2322" s="13">
        <f t="shared" si="109"/>
        <v>1.0866</v>
      </c>
      <c r="P2322" t="s">
        <v>8279</v>
      </c>
      <c r="Q2322" t="s">
        <v>8283</v>
      </c>
      <c r="R2322" t="str">
        <f t="shared" si="110"/>
        <v>February</v>
      </c>
    </row>
    <row r="2323" spans="1:18" ht="45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s="11">
        <f t="shared" si="108"/>
        <v>42799.260428240741</v>
      </c>
      <c r="L2323" t="b">
        <v>0</v>
      </c>
      <c r="M2323">
        <v>64</v>
      </c>
      <c r="N2323" t="b">
        <v>0</v>
      </c>
      <c r="O2323" s="13">
        <f t="shared" si="109"/>
        <v>0.39120962394619685</v>
      </c>
      <c r="P2323" t="s">
        <v>8290</v>
      </c>
      <c r="Q2323" t="s">
        <v>8306</v>
      </c>
      <c r="R2323" t="str">
        <f t="shared" si="110"/>
        <v>March</v>
      </c>
    </row>
    <row r="2324" spans="1:18" ht="45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s="11">
        <f t="shared" si="108"/>
        <v>42804.895474537036</v>
      </c>
      <c r="L2324" t="b">
        <v>0</v>
      </c>
      <c r="M2324">
        <v>4</v>
      </c>
      <c r="N2324" t="b">
        <v>0</v>
      </c>
      <c r="O2324" s="13">
        <f t="shared" si="109"/>
        <v>3.1481481481481478E-2</v>
      </c>
      <c r="P2324" t="s">
        <v>8290</v>
      </c>
      <c r="Q2324" t="s">
        <v>8306</v>
      </c>
      <c r="R2324" t="str">
        <f t="shared" si="110"/>
        <v>March</v>
      </c>
    </row>
    <row r="2325" spans="1:18" ht="45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s="11">
        <f t="shared" si="108"/>
        <v>42807.755173611113</v>
      </c>
      <c r="L2325" t="b">
        <v>0</v>
      </c>
      <c r="M2325">
        <v>4</v>
      </c>
      <c r="N2325" t="b">
        <v>0</v>
      </c>
      <c r="O2325" s="13">
        <f t="shared" si="109"/>
        <v>0.48</v>
      </c>
      <c r="P2325" t="s">
        <v>8290</v>
      </c>
      <c r="Q2325" t="s">
        <v>8306</v>
      </c>
      <c r="R2325" t="str">
        <f t="shared" si="110"/>
        <v>March</v>
      </c>
    </row>
    <row r="2326" spans="1:18" ht="30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s="11">
        <f t="shared" si="108"/>
        <v>42790.885243055556</v>
      </c>
      <c r="L2326" t="b">
        <v>0</v>
      </c>
      <c r="M2326">
        <v>61</v>
      </c>
      <c r="N2326" t="b">
        <v>0</v>
      </c>
      <c r="O2326" s="13">
        <f t="shared" si="109"/>
        <v>0.20733333333333334</v>
      </c>
      <c r="P2326" t="s">
        <v>8290</v>
      </c>
      <c r="Q2326" t="s">
        <v>8306</v>
      </c>
      <c r="R2326" t="str">
        <f t="shared" si="110"/>
        <v>February</v>
      </c>
    </row>
    <row r="2327" spans="1:18" ht="45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s="11">
        <f t="shared" si="108"/>
        <v>42794.022349537037</v>
      </c>
      <c r="L2327" t="b">
        <v>0</v>
      </c>
      <c r="M2327">
        <v>7</v>
      </c>
      <c r="N2327" t="b">
        <v>0</v>
      </c>
      <c r="O2327" s="13">
        <f t="shared" si="109"/>
        <v>0.08</v>
      </c>
      <c r="P2327" t="s">
        <v>8290</v>
      </c>
      <c r="Q2327" t="s">
        <v>8306</v>
      </c>
      <c r="R2327" t="str">
        <f t="shared" si="110"/>
        <v>February</v>
      </c>
    </row>
    <row r="2328" spans="1:18" ht="45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s="11">
        <f t="shared" si="108"/>
        <v>42804.034120370372</v>
      </c>
      <c r="L2328" t="b">
        <v>0</v>
      </c>
      <c r="M2328">
        <v>1</v>
      </c>
      <c r="N2328" t="b">
        <v>0</v>
      </c>
      <c r="O2328" s="13">
        <f t="shared" si="109"/>
        <v>7.1999999999999998E-3</v>
      </c>
      <c r="P2328" t="s">
        <v>8290</v>
      </c>
      <c r="Q2328" t="s">
        <v>8306</v>
      </c>
      <c r="R2328" t="str">
        <f t="shared" si="110"/>
        <v>March</v>
      </c>
    </row>
    <row r="2329" spans="1:18" ht="30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s="11">
        <f t="shared" si="108"/>
        <v>41842.917129629626</v>
      </c>
      <c r="L2329" t="b">
        <v>1</v>
      </c>
      <c r="M2329">
        <v>3355</v>
      </c>
      <c r="N2329" t="b">
        <v>1</v>
      </c>
      <c r="O2329" s="13">
        <f t="shared" si="109"/>
        <v>5.2609431428571432</v>
      </c>
      <c r="P2329" t="s">
        <v>8290</v>
      </c>
      <c r="Q2329" t="s">
        <v>8306</v>
      </c>
      <c r="R2329" t="str">
        <f t="shared" si="110"/>
        <v>July</v>
      </c>
    </row>
    <row r="2330" spans="1:18" ht="60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s="11">
        <f t="shared" si="108"/>
        <v>42139.781678240739</v>
      </c>
      <c r="L2330" t="b">
        <v>1</v>
      </c>
      <c r="M2330">
        <v>537</v>
      </c>
      <c r="N2330" t="b">
        <v>1</v>
      </c>
      <c r="O2330" s="13">
        <f t="shared" si="109"/>
        <v>2.5445000000000002</v>
      </c>
      <c r="P2330" t="s">
        <v>8290</v>
      </c>
      <c r="Q2330" t="s">
        <v>8306</v>
      </c>
      <c r="R2330" t="str">
        <f t="shared" si="110"/>
        <v>May</v>
      </c>
    </row>
    <row r="2331" spans="1:18" ht="45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s="11">
        <f t="shared" si="108"/>
        <v>41807.624374999999</v>
      </c>
      <c r="L2331" t="b">
        <v>1</v>
      </c>
      <c r="M2331">
        <v>125</v>
      </c>
      <c r="N2331" t="b">
        <v>1</v>
      </c>
      <c r="O2331" s="13">
        <f t="shared" si="109"/>
        <v>1.0591999999999999</v>
      </c>
      <c r="P2331" t="s">
        <v>8290</v>
      </c>
      <c r="Q2331" t="s">
        <v>8306</v>
      </c>
      <c r="R2331" t="str">
        <f t="shared" si="110"/>
        <v>June</v>
      </c>
    </row>
    <row r="2332" spans="1:18" ht="45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s="11">
        <f t="shared" si="108"/>
        <v>42332.89980324074</v>
      </c>
      <c r="L2332" t="b">
        <v>1</v>
      </c>
      <c r="M2332">
        <v>163</v>
      </c>
      <c r="N2332" t="b">
        <v>1</v>
      </c>
      <c r="O2332" s="13">
        <f t="shared" si="109"/>
        <v>1.0242285714285715</v>
      </c>
      <c r="P2332" t="s">
        <v>8290</v>
      </c>
      <c r="Q2332" t="s">
        <v>8306</v>
      </c>
      <c r="R2332" t="str">
        <f t="shared" si="110"/>
        <v>November</v>
      </c>
    </row>
    <row r="2333" spans="1:18" ht="45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s="11">
        <f t="shared" si="108"/>
        <v>41839.005671296298</v>
      </c>
      <c r="L2333" t="b">
        <v>1</v>
      </c>
      <c r="M2333">
        <v>283</v>
      </c>
      <c r="N2333" t="b">
        <v>1</v>
      </c>
      <c r="O2333" s="13">
        <f t="shared" si="109"/>
        <v>1.4431375</v>
      </c>
      <c r="P2333" t="s">
        <v>8290</v>
      </c>
      <c r="Q2333" t="s">
        <v>8306</v>
      </c>
      <c r="R2333" t="str">
        <f t="shared" si="110"/>
        <v>July</v>
      </c>
    </row>
    <row r="2334" spans="1:18" ht="45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s="11">
        <f t="shared" si="108"/>
        <v>42011.628136574072</v>
      </c>
      <c r="L2334" t="b">
        <v>1</v>
      </c>
      <c r="M2334">
        <v>352</v>
      </c>
      <c r="N2334" t="b">
        <v>1</v>
      </c>
      <c r="O2334" s="13">
        <f t="shared" si="109"/>
        <v>1.06308</v>
      </c>
      <c r="P2334" t="s">
        <v>8290</v>
      </c>
      <c r="Q2334" t="s">
        <v>8306</v>
      </c>
      <c r="R2334" t="str">
        <f t="shared" si="110"/>
        <v>January</v>
      </c>
    </row>
    <row r="2335" spans="1:18" ht="45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s="11">
        <f t="shared" si="108"/>
        <v>41767.650347222225</v>
      </c>
      <c r="L2335" t="b">
        <v>1</v>
      </c>
      <c r="M2335">
        <v>94</v>
      </c>
      <c r="N2335" t="b">
        <v>1</v>
      </c>
      <c r="O2335" s="13">
        <f t="shared" si="109"/>
        <v>2.1216666666666666</v>
      </c>
      <c r="P2335" t="s">
        <v>8290</v>
      </c>
      <c r="Q2335" t="s">
        <v>8306</v>
      </c>
      <c r="R2335" t="str">
        <f t="shared" si="110"/>
        <v>May</v>
      </c>
    </row>
    <row r="2336" spans="1:18" ht="45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s="11">
        <f t="shared" si="108"/>
        <v>41918.670115740737</v>
      </c>
      <c r="L2336" t="b">
        <v>1</v>
      </c>
      <c r="M2336">
        <v>67</v>
      </c>
      <c r="N2336" t="b">
        <v>1</v>
      </c>
      <c r="O2336" s="13">
        <f t="shared" si="109"/>
        <v>1.0195000000000001</v>
      </c>
      <c r="P2336" t="s">
        <v>8290</v>
      </c>
      <c r="Q2336" t="s">
        <v>8306</v>
      </c>
      <c r="R2336" t="str">
        <f t="shared" si="110"/>
        <v>October</v>
      </c>
    </row>
    <row r="2337" spans="1:18" ht="45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s="11">
        <f t="shared" si="108"/>
        <v>41771.572256944448</v>
      </c>
      <c r="L2337" t="b">
        <v>1</v>
      </c>
      <c r="M2337">
        <v>221</v>
      </c>
      <c r="N2337" t="b">
        <v>1</v>
      </c>
      <c r="O2337" s="13">
        <f t="shared" si="109"/>
        <v>1.0227200000000001</v>
      </c>
      <c r="P2337" t="s">
        <v>8290</v>
      </c>
      <c r="Q2337" t="s">
        <v>8306</v>
      </c>
      <c r="R2337" t="str">
        <f t="shared" si="110"/>
        <v>May</v>
      </c>
    </row>
    <row r="2338" spans="1:18" ht="45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s="11">
        <f t="shared" si="108"/>
        <v>41666.924710648149</v>
      </c>
      <c r="L2338" t="b">
        <v>1</v>
      </c>
      <c r="M2338">
        <v>2165</v>
      </c>
      <c r="N2338" t="b">
        <v>1</v>
      </c>
      <c r="O2338" s="13">
        <f t="shared" si="109"/>
        <v>5.2073254999999996</v>
      </c>
      <c r="P2338" t="s">
        <v>8290</v>
      </c>
      <c r="Q2338" t="s">
        <v>8306</v>
      </c>
      <c r="R2338" t="str">
        <f t="shared" si="110"/>
        <v>January</v>
      </c>
    </row>
    <row r="2339" spans="1:18" ht="30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s="11">
        <f t="shared" si="108"/>
        <v>41786.640543981484</v>
      </c>
      <c r="L2339" t="b">
        <v>1</v>
      </c>
      <c r="M2339">
        <v>179</v>
      </c>
      <c r="N2339" t="b">
        <v>1</v>
      </c>
      <c r="O2339" s="13">
        <f t="shared" si="109"/>
        <v>1.1065833333333333</v>
      </c>
      <c r="P2339" t="s">
        <v>8290</v>
      </c>
      <c r="Q2339" t="s">
        <v>8306</v>
      </c>
      <c r="R2339" t="str">
        <f t="shared" si="110"/>
        <v>May</v>
      </c>
    </row>
    <row r="2340" spans="1:18" ht="45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s="11">
        <f t="shared" si="108"/>
        <v>41789.89680555556</v>
      </c>
      <c r="L2340" t="b">
        <v>1</v>
      </c>
      <c r="M2340">
        <v>123</v>
      </c>
      <c r="N2340" t="b">
        <v>1</v>
      </c>
      <c r="O2340" s="13">
        <f t="shared" si="109"/>
        <v>1.0114333333333334</v>
      </c>
      <c r="P2340" t="s">
        <v>8290</v>
      </c>
      <c r="Q2340" t="s">
        <v>8306</v>
      </c>
      <c r="R2340" t="str">
        <f t="shared" si="110"/>
        <v>May</v>
      </c>
    </row>
    <row r="2341" spans="1:18" ht="45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s="11">
        <f t="shared" si="108"/>
        <v>42692.79987268518</v>
      </c>
      <c r="L2341" t="b">
        <v>1</v>
      </c>
      <c r="M2341">
        <v>1104</v>
      </c>
      <c r="N2341" t="b">
        <v>1</v>
      </c>
      <c r="O2341" s="13">
        <f t="shared" si="109"/>
        <v>2.9420799999999998</v>
      </c>
      <c r="P2341" t="s">
        <v>8290</v>
      </c>
      <c r="Q2341" t="s">
        <v>8306</v>
      </c>
      <c r="R2341" t="str">
        <f t="shared" si="110"/>
        <v>November</v>
      </c>
    </row>
    <row r="2342" spans="1:18" ht="45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s="11">
        <f t="shared" si="108"/>
        <v>42643.642800925925</v>
      </c>
      <c r="L2342" t="b">
        <v>1</v>
      </c>
      <c r="M2342">
        <v>403</v>
      </c>
      <c r="N2342" t="b">
        <v>1</v>
      </c>
      <c r="O2342" s="13">
        <f t="shared" si="109"/>
        <v>1.0577749999999999</v>
      </c>
      <c r="P2342" t="s">
        <v>8290</v>
      </c>
      <c r="Q2342" t="s">
        <v>8306</v>
      </c>
      <c r="R2342" t="str">
        <f t="shared" si="110"/>
        <v>September</v>
      </c>
    </row>
    <row r="2343" spans="1:18" ht="45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s="11">
        <f t="shared" si="108"/>
        <v>42167.813703703709</v>
      </c>
      <c r="L2343" t="b">
        <v>0</v>
      </c>
      <c r="M2343">
        <v>0</v>
      </c>
      <c r="N2343" t="b">
        <v>0</v>
      </c>
      <c r="O2343" s="13">
        <f t="shared" si="109"/>
        <v>0</v>
      </c>
      <c r="P2343" t="s">
        <v>8273</v>
      </c>
      <c r="Q2343" t="s">
        <v>8274</v>
      </c>
      <c r="R2343" t="str">
        <f t="shared" si="110"/>
        <v>June</v>
      </c>
    </row>
    <row r="2344" spans="1:18" ht="45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s="11">
        <f t="shared" si="108"/>
        <v>41897.702199074076</v>
      </c>
      <c r="L2344" t="b">
        <v>0</v>
      </c>
      <c r="M2344">
        <v>0</v>
      </c>
      <c r="N2344" t="b">
        <v>0</v>
      </c>
      <c r="O2344" s="13">
        <f t="shared" si="109"/>
        <v>0</v>
      </c>
      <c r="P2344" t="s">
        <v>8273</v>
      </c>
      <c r="Q2344" t="s">
        <v>8274</v>
      </c>
      <c r="R2344" t="str">
        <f t="shared" si="110"/>
        <v>September</v>
      </c>
    </row>
    <row r="2345" spans="1:18" ht="45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s="11">
        <f t="shared" si="108"/>
        <v>42327.825289351851</v>
      </c>
      <c r="L2345" t="b">
        <v>0</v>
      </c>
      <c r="M2345">
        <v>1</v>
      </c>
      <c r="N2345" t="b">
        <v>0</v>
      </c>
      <c r="O2345" s="13">
        <f t="shared" si="109"/>
        <v>0.03</v>
      </c>
      <c r="P2345" t="s">
        <v>8273</v>
      </c>
      <c r="Q2345" t="s">
        <v>8274</v>
      </c>
      <c r="R2345" t="str">
        <f t="shared" si="110"/>
        <v>November</v>
      </c>
    </row>
    <row r="2346" spans="1:18" ht="45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s="11">
        <f t="shared" si="108"/>
        <v>42515.727650462963</v>
      </c>
      <c r="L2346" t="b">
        <v>0</v>
      </c>
      <c r="M2346">
        <v>1</v>
      </c>
      <c r="N2346" t="b">
        <v>0</v>
      </c>
      <c r="O2346" s="13">
        <f t="shared" si="109"/>
        <v>1E-3</v>
      </c>
      <c r="P2346" t="s">
        <v>8273</v>
      </c>
      <c r="Q2346" t="s">
        <v>8274</v>
      </c>
      <c r="R2346" t="str">
        <f t="shared" si="110"/>
        <v>May</v>
      </c>
    </row>
    <row r="2347" spans="1:18" ht="45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s="11">
        <f t="shared" si="108"/>
        <v>42060.001805555556</v>
      </c>
      <c r="L2347" t="b">
        <v>0</v>
      </c>
      <c r="M2347">
        <v>0</v>
      </c>
      <c r="N2347" t="b">
        <v>0</v>
      </c>
      <c r="O2347" s="13">
        <f t="shared" si="109"/>
        <v>0</v>
      </c>
      <c r="P2347" t="s">
        <v>8273</v>
      </c>
      <c r="Q2347" t="s">
        <v>8274</v>
      </c>
      <c r="R2347" t="str">
        <f t="shared" si="110"/>
        <v>February</v>
      </c>
    </row>
    <row r="2348" spans="1:18" ht="45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s="11">
        <f t="shared" si="108"/>
        <v>42615.79896990741</v>
      </c>
      <c r="L2348" t="b">
        <v>0</v>
      </c>
      <c r="M2348">
        <v>3</v>
      </c>
      <c r="N2348" t="b">
        <v>0</v>
      </c>
      <c r="O2348" s="13">
        <f t="shared" si="109"/>
        <v>6.4999999999999997E-4</v>
      </c>
      <c r="P2348" t="s">
        <v>8273</v>
      </c>
      <c r="Q2348" t="s">
        <v>8274</v>
      </c>
      <c r="R2348" t="str">
        <f t="shared" si="110"/>
        <v>September</v>
      </c>
    </row>
    <row r="2349" spans="1:18" ht="45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s="11">
        <f t="shared" si="108"/>
        <v>42577.607361111106</v>
      </c>
      <c r="L2349" t="b">
        <v>0</v>
      </c>
      <c r="M2349">
        <v>1</v>
      </c>
      <c r="N2349" t="b">
        <v>0</v>
      </c>
      <c r="O2349" s="13">
        <f t="shared" si="109"/>
        <v>1.4999999999999999E-2</v>
      </c>
      <c r="P2349" t="s">
        <v>8273</v>
      </c>
      <c r="Q2349" t="s">
        <v>8274</v>
      </c>
      <c r="R2349" t="str">
        <f t="shared" si="110"/>
        <v>July</v>
      </c>
    </row>
    <row r="2350" spans="1:18" ht="45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s="11">
        <f t="shared" si="108"/>
        <v>42360.932152777779</v>
      </c>
      <c r="L2350" t="b">
        <v>0</v>
      </c>
      <c r="M2350">
        <v>5</v>
      </c>
      <c r="N2350" t="b">
        <v>0</v>
      </c>
      <c r="O2350" s="13">
        <f t="shared" si="109"/>
        <v>3.8571428571428572E-3</v>
      </c>
      <c r="P2350" t="s">
        <v>8273</v>
      </c>
      <c r="Q2350" t="s">
        <v>8274</v>
      </c>
      <c r="R2350" t="str">
        <f t="shared" si="110"/>
        <v>December</v>
      </c>
    </row>
    <row r="2351" spans="1:18" ht="45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s="11">
        <f t="shared" si="108"/>
        <v>42198.775787037041</v>
      </c>
      <c r="L2351" t="b">
        <v>0</v>
      </c>
      <c r="M2351">
        <v>0</v>
      </c>
      <c r="N2351" t="b">
        <v>0</v>
      </c>
      <c r="O2351" s="13">
        <f t="shared" si="109"/>
        <v>0</v>
      </c>
      <c r="P2351" t="s">
        <v>8273</v>
      </c>
      <c r="Q2351" t="s">
        <v>8274</v>
      </c>
      <c r="R2351" t="str">
        <f t="shared" si="110"/>
        <v>July</v>
      </c>
    </row>
    <row r="2352" spans="1:18" ht="30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s="11">
        <f t="shared" si="108"/>
        <v>42708.842245370368</v>
      </c>
      <c r="L2352" t="b">
        <v>0</v>
      </c>
      <c r="M2352">
        <v>0</v>
      </c>
      <c r="N2352" t="b">
        <v>0</v>
      </c>
      <c r="O2352" s="13">
        <f t="shared" si="109"/>
        <v>0</v>
      </c>
      <c r="P2352" t="s">
        <v>8273</v>
      </c>
      <c r="Q2352" t="s">
        <v>8274</v>
      </c>
      <c r="R2352" t="str">
        <f t="shared" si="110"/>
        <v>December</v>
      </c>
    </row>
    <row r="2353" spans="1:18" ht="30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s="11">
        <f t="shared" si="108"/>
        <v>42094.101145833338</v>
      </c>
      <c r="L2353" t="b">
        <v>0</v>
      </c>
      <c r="M2353">
        <v>7</v>
      </c>
      <c r="N2353" t="b">
        <v>0</v>
      </c>
      <c r="O2353" s="13">
        <f t="shared" si="109"/>
        <v>5.7142857142857143E-3</v>
      </c>
      <c r="P2353" t="s">
        <v>8273</v>
      </c>
      <c r="Q2353" t="s">
        <v>8274</v>
      </c>
      <c r="R2353" t="str">
        <f t="shared" si="110"/>
        <v>March</v>
      </c>
    </row>
    <row r="2354" spans="1:18" ht="45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s="11">
        <f t="shared" si="108"/>
        <v>42101.633703703701</v>
      </c>
      <c r="L2354" t="b">
        <v>0</v>
      </c>
      <c r="M2354">
        <v>0</v>
      </c>
      <c r="N2354" t="b">
        <v>0</v>
      </c>
      <c r="O2354" s="13">
        <f t="shared" si="109"/>
        <v>0</v>
      </c>
      <c r="P2354" t="s">
        <v>8273</v>
      </c>
      <c r="Q2354" t="s">
        <v>8274</v>
      </c>
      <c r="R2354" t="str">
        <f t="shared" si="110"/>
        <v>April</v>
      </c>
    </row>
    <row r="2355" spans="1:18" ht="45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s="11">
        <f t="shared" si="108"/>
        <v>42103.676180555558</v>
      </c>
      <c r="L2355" t="b">
        <v>0</v>
      </c>
      <c r="M2355">
        <v>0</v>
      </c>
      <c r="N2355" t="b">
        <v>0</v>
      </c>
      <c r="O2355" s="13">
        <f t="shared" si="109"/>
        <v>0</v>
      </c>
      <c r="P2355" t="s">
        <v>8273</v>
      </c>
      <c r="Q2355" t="s">
        <v>8274</v>
      </c>
      <c r="R2355" t="str">
        <f t="shared" si="110"/>
        <v>April</v>
      </c>
    </row>
    <row r="2356" spans="1:18" ht="30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s="11">
        <f t="shared" si="108"/>
        <v>41954.722916666666</v>
      </c>
      <c r="L2356" t="b">
        <v>0</v>
      </c>
      <c r="M2356">
        <v>1</v>
      </c>
      <c r="N2356" t="b">
        <v>0</v>
      </c>
      <c r="O2356" s="13">
        <f t="shared" si="109"/>
        <v>7.1428571428571429E-4</v>
      </c>
      <c r="P2356" t="s">
        <v>8273</v>
      </c>
      <c r="Q2356" t="s">
        <v>8274</v>
      </c>
      <c r="R2356" t="str">
        <f t="shared" si="110"/>
        <v>November</v>
      </c>
    </row>
    <row r="2357" spans="1:18" ht="45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s="11">
        <f t="shared" si="108"/>
        <v>42096.918240740742</v>
      </c>
      <c r="L2357" t="b">
        <v>0</v>
      </c>
      <c r="M2357">
        <v>2</v>
      </c>
      <c r="N2357" t="b">
        <v>0</v>
      </c>
      <c r="O2357" s="13">
        <f t="shared" si="109"/>
        <v>6.875E-3</v>
      </c>
      <c r="P2357" t="s">
        <v>8273</v>
      </c>
      <c r="Q2357" t="s">
        <v>8274</v>
      </c>
      <c r="R2357" t="str">
        <f t="shared" si="110"/>
        <v>April</v>
      </c>
    </row>
    <row r="2358" spans="1:18" ht="30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s="11">
        <f t="shared" si="108"/>
        <v>42130.78361111111</v>
      </c>
      <c r="L2358" t="b">
        <v>0</v>
      </c>
      <c r="M2358">
        <v>0</v>
      </c>
      <c r="N2358" t="b">
        <v>0</v>
      </c>
      <c r="O2358" s="13">
        <f t="shared" si="109"/>
        <v>0</v>
      </c>
      <c r="P2358" t="s">
        <v>8273</v>
      </c>
      <c r="Q2358" t="s">
        <v>8274</v>
      </c>
      <c r="R2358" t="str">
        <f t="shared" si="110"/>
        <v>May</v>
      </c>
    </row>
    <row r="2359" spans="1:18" ht="30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s="11">
        <f t="shared" si="108"/>
        <v>42264.620115740741</v>
      </c>
      <c r="L2359" t="b">
        <v>0</v>
      </c>
      <c r="M2359">
        <v>0</v>
      </c>
      <c r="N2359" t="b">
        <v>0</v>
      </c>
      <c r="O2359" s="13">
        <f t="shared" si="109"/>
        <v>0</v>
      </c>
      <c r="P2359" t="s">
        <v>8273</v>
      </c>
      <c r="Q2359" t="s">
        <v>8274</v>
      </c>
      <c r="R2359" t="str">
        <f t="shared" si="110"/>
        <v>September</v>
      </c>
    </row>
    <row r="2360" spans="1:18" ht="45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s="11">
        <f t="shared" si="108"/>
        <v>41978.930972222224</v>
      </c>
      <c r="L2360" t="b">
        <v>0</v>
      </c>
      <c r="M2360">
        <v>0</v>
      </c>
      <c r="N2360" t="b">
        <v>0</v>
      </c>
      <c r="O2360" s="13">
        <f t="shared" si="109"/>
        <v>0</v>
      </c>
      <c r="P2360" t="s">
        <v>8273</v>
      </c>
      <c r="Q2360" t="s">
        <v>8274</v>
      </c>
      <c r="R2360" t="str">
        <f t="shared" si="110"/>
        <v>December</v>
      </c>
    </row>
    <row r="2361" spans="1:18" ht="45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s="11">
        <f t="shared" si="108"/>
        <v>42159.649583333332</v>
      </c>
      <c r="L2361" t="b">
        <v>0</v>
      </c>
      <c r="M2361">
        <v>3</v>
      </c>
      <c r="N2361" t="b">
        <v>0</v>
      </c>
      <c r="O2361" s="13">
        <f t="shared" si="109"/>
        <v>0.14680000000000001</v>
      </c>
      <c r="P2361" t="s">
        <v>8273</v>
      </c>
      <c r="Q2361" t="s">
        <v>8274</v>
      </c>
      <c r="R2361" t="str">
        <f t="shared" si="110"/>
        <v>June</v>
      </c>
    </row>
    <row r="2362" spans="1:18" ht="45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s="11">
        <f t="shared" si="108"/>
        <v>42377.70694444445</v>
      </c>
      <c r="L2362" t="b">
        <v>0</v>
      </c>
      <c r="M2362">
        <v>1</v>
      </c>
      <c r="N2362" t="b">
        <v>0</v>
      </c>
      <c r="O2362" s="13">
        <f t="shared" si="109"/>
        <v>4.0000000000000002E-4</v>
      </c>
      <c r="P2362" t="s">
        <v>8273</v>
      </c>
      <c r="Q2362" t="s">
        <v>8274</v>
      </c>
      <c r="R2362" t="str">
        <f t="shared" si="110"/>
        <v>January</v>
      </c>
    </row>
    <row r="2363" spans="1:18" ht="45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s="11">
        <f t="shared" si="108"/>
        <v>42466.858888888892</v>
      </c>
      <c r="L2363" t="b">
        <v>0</v>
      </c>
      <c r="M2363">
        <v>0</v>
      </c>
      <c r="N2363" t="b">
        <v>0</v>
      </c>
      <c r="O2363" s="13">
        <f t="shared" si="109"/>
        <v>0</v>
      </c>
      <c r="P2363" t="s">
        <v>8273</v>
      </c>
      <c r="Q2363" t="s">
        <v>8274</v>
      </c>
      <c r="R2363" t="str">
        <f t="shared" si="110"/>
        <v>April</v>
      </c>
    </row>
    <row r="2364" spans="1:18" ht="30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s="11">
        <f t="shared" si="108"/>
        <v>41954.688310185185</v>
      </c>
      <c r="L2364" t="b">
        <v>0</v>
      </c>
      <c r="M2364">
        <v>2</v>
      </c>
      <c r="N2364" t="b">
        <v>0</v>
      </c>
      <c r="O2364" s="13">
        <f t="shared" si="109"/>
        <v>0.2857142857142857</v>
      </c>
      <c r="P2364" t="s">
        <v>8273</v>
      </c>
      <c r="Q2364" t="s">
        <v>8274</v>
      </c>
      <c r="R2364" t="str">
        <f t="shared" si="110"/>
        <v>November</v>
      </c>
    </row>
    <row r="2365" spans="1:18" ht="45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s="11">
        <f t="shared" si="108"/>
        <v>42322.011574074073</v>
      </c>
      <c r="L2365" t="b">
        <v>0</v>
      </c>
      <c r="M2365">
        <v>0</v>
      </c>
      <c r="N2365" t="b">
        <v>0</v>
      </c>
      <c r="O2365" s="13">
        <f t="shared" si="109"/>
        <v>0</v>
      </c>
      <c r="P2365" t="s">
        <v>8273</v>
      </c>
      <c r="Q2365" t="s">
        <v>8274</v>
      </c>
      <c r="R2365" t="str">
        <f t="shared" si="110"/>
        <v>November</v>
      </c>
    </row>
    <row r="2366" spans="1:18" ht="30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s="11">
        <f t="shared" si="108"/>
        <v>42248.934675925921</v>
      </c>
      <c r="L2366" t="b">
        <v>0</v>
      </c>
      <c r="M2366">
        <v>0</v>
      </c>
      <c r="N2366" t="b">
        <v>0</v>
      </c>
      <c r="O2366" s="13">
        <f t="shared" si="109"/>
        <v>0</v>
      </c>
      <c r="P2366" t="s">
        <v>8273</v>
      </c>
      <c r="Q2366" t="s">
        <v>8274</v>
      </c>
      <c r="R2366" t="str">
        <f t="shared" si="110"/>
        <v>September</v>
      </c>
    </row>
    <row r="2367" spans="1:18" ht="45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s="11">
        <f t="shared" si="108"/>
        <v>42346.736400462964</v>
      </c>
      <c r="L2367" t="b">
        <v>0</v>
      </c>
      <c r="M2367">
        <v>0</v>
      </c>
      <c r="N2367" t="b">
        <v>0</v>
      </c>
      <c r="O2367" s="13">
        <f t="shared" si="109"/>
        <v>0</v>
      </c>
      <c r="P2367" t="s">
        <v>8273</v>
      </c>
      <c r="Q2367" t="s">
        <v>8274</v>
      </c>
      <c r="R2367" t="str">
        <f t="shared" si="110"/>
        <v>December</v>
      </c>
    </row>
    <row r="2368" spans="1:18" ht="45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s="11">
        <f t="shared" si="108"/>
        <v>42268.531631944439</v>
      </c>
      <c r="L2368" t="b">
        <v>0</v>
      </c>
      <c r="M2368">
        <v>27</v>
      </c>
      <c r="N2368" t="b">
        <v>0</v>
      </c>
      <c r="O2368" s="13">
        <f t="shared" si="109"/>
        <v>0.1052</v>
      </c>
      <c r="P2368" t="s">
        <v>8273</v>
      </c>
      <c r="Q2368" t="s">
        <v>8274</v>
      </c>
      <c r="R2368" t="str">
        <f t="shared" si="110"/>
        <v>September</v>
      </c>
    </row>
    <row r="2369" spans="1:18" ht="45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s="11">
        <f t="shared" si="108"/>
        <v>42425.970092592594</v>
      </c>
      <c r="L2369" t="b">
        <v>0</v>
      </c>
      <c r="M2369">
        <v>14</v>
      </c>
      <c r="N2369" t="b">
        <v>0</v>
      </c>
      <c r="O2369" s="13">
        <f t="shared" si="109"/>
        <v>1.34E-2</v>
      </c>
      <c r="P2369" t="s">
        <v>8273</v>
      </c>
      <c r="Q2369" t="s">
        <v>8274</v>
      </c>
      <c r="R2369" t="str">
        <f t="shared" si="110"/>
        <v>February</v>
      </c>
    </row>
    <row r="2370" spans="1:18" ht="45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s="11">
        <f t="shared" si="108"/>
        <v>42063.721817129626</v>
      </c>
      <c r="L2370" t="b">
        <v>0</v>
      </c>
      <c r="M2370">
        <v>2</v>
      </c>
      <c r="N2370" t="b">
        <v>0</v>
      </c>
      <c r="O2370" s="13">
        <f t="shared" si="109"/>
        <v>2.5000000000000001E-3</v>
      </c>
      <c r="P2370" t="s">
        <v>8273</v>
      </c>
      <c r="Q2370" t="s">
        <v>8274</v>
      </c>
      <c r="R2370" t="str">
        <f t="shared" si="110"/>
        <v>February</v>
      </c>
    </row>
    <row r="2371" spans="1:18" ht="45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s="11">
        <f t="shared" ref="K2371:K2434" si="111">(J2371/86400)+DATE(1970,1,1)</f>
        <v>42380.812627314815</v>
      </c>
      <c r="L2371" t="b">
        <v>0</v>
      </c>
      <c r="M2371">
        <v>0</v>
      </c>
      <c r="N2371" t="b">
        <v>0</v>
      </c>
      <c r="O2371" s="13">
        <f t="shared" ref="O2371:O2434" si="112">E2371/D2371</f>
        <v>0</v>
      </c>
      <c r="P2371" t="s">
        <v>8273</v>
      </c>
      <c r="Q2371" t="s">
        <v>8274</v>
      </c>
      <c r="R2371" t="str">
        <f t="shared" ref="R2371:R2434" si="113">TEXT(K2371,"mmmm")</f>
        <v>January</v>
      </c>
    </row>
    <row r="2372" spans="1:18" ht="45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s="11">
        <f t="shared" si="111"/>
        <v>41961.18913194444</v>
      </c>
      <c r="L2372" t="b">
        <v>0</v>
      </c>
      <c r="M2372">
        <v>4</v>
      </c>
      <c r="N2372" t="b">
        <v>0</v>
      </c>
      <c r="O2372" s="13">
        <f t="shared" si="112"/>
        <v>3.2799999999999999E-3</v>
      </c>
      <c r="P2372" t="s">
        <v>8273</v>
      </c>
      <c r="Q2372" t="s">
        <v>8274</v>
      </c>
      <c r="R2372" t="str">
        <f t="shared" si="113"/>
        <v>November</v>
      </c>
    </row>
    <row r="2373" spans="1:18" ht="45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s="11">
        <f t="shared" si="111"/>
        <v>42150.777731481481</v>
      </c>
      <c r="L2373" t="b">
        <v>0</v>
      </c>
      <c r="M2373">
        <v>0</v>
      </c>
      <c r="N2373" t="b">
        <v>0</v>
      </c>
      <c r="O2373" s="13">
        <f t="shared" si="112"/>
        <v>0</v>
      </c>
      <c r="P2373" t="s">
        <v>8273</v>
      </c>
      <c r="Q2373" t="s">
        <v>8274</v>
      </c>
      <c r="R2373" t="str">
        <f t="shared" si="113"/>
        <v>May</v>
      </c>
    </row>
    <row r="2374" spans="1:18" ht="45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s="11">
        <f t="shared" si="111"/>
        <v>42088.069108796291</v>
      </c>
      <c r="L2374" t="b">
        <v>0</v>
      </c>
      <c r="M2374">
        <v>6</v>
      </c>
      <c r="N2374" t="b">
        <v>0</v>
      </c>
      <c r="O2374" s="13">
        <f t="shared" si="112"/>
        <v>3.272727272727273E-2</v>
      </c>
      <c r="P2374" t="s">
        <v>8273</v>
      </c>
      <c r="Q2374" t="s">
        <v>8274</v>
      </c>
      <c r="R2374" t="str">
        <f t="shared" si="113"/>
        <v>March</v>
      </c>
    </row>
    <row r="2375" spans="1:18" ht="30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s="11">
        <f t="shared" si="111"/>
        <v>42215.662314814814</v>
      </c>
      <c r="L2375" t="b">
        <v>0</v>
      </c>
      <c r="M2375">
        <v>1</v>
      </c>
      <c r="N2375" t="b">
        <v>0</v>
      </c>
      <c r="O2375" s="13">
        <f t="shared" si="112"/>
        <v>5.8823529411764708E-5</v>
      </c>
      <c r="P2375" t="s">
        <v>8273</v>
      </c>
      <c r="Q2375" t="s">
        <v>8274</v>
      </c>
      <c r="R2375" t="str">
        <f t="shared" si="113"/>
        <v>July</v>
      </c>
    </row>
    <row r="2376" spans="1:18" ht="45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s="11">
        <f t="shared" si="111"/>
        <v>42017.843287037038</v>
      </c>
      <c r="L2376" t="b">
        <v>0</v>
      </c>
      <c r="M2376">
        <v>1</v>
      </c>
      <c r="N2376" t="b">
        <v>0</v>
      </c>
      <c r="O2376" s="13">
        <f t="shared" si="112"/>
        <v>4.5454545454545455E-4</v>
      </c>
      <c r="P2376" t="s">
        <v>8273</v>
      </c>
      <c r="Q2376" t="s">
        <v>8274</v>
      </c>
      <c r="R2376" t="str">
        <f t="shared" si="113"/>
        <v>January</v>
      </c>
    </row>
    <row r="2377" spans="1:18" ht="45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s="11">
        <f t="shared" si="111"/>
        <v>42592.836076388892</v>
      </c>
      <c r="L2377" t="b">
        <v>0</v>
      </c>
      <c r="M2377">
        <v>0</v>
      </c>
      <c r="N2377" t="b">
        <v>0</v>
      </c>
      <c r="O2377" s="13">
        <f t="shared" si="112"/>
        <v>0</v>
      </c>
      <c r="P2377" t="s">
        <v>8273</v>
      </c>
      <c r="Q2377" t="s">
        <v>8274</v>
      </c>
      <c r="R2377" t="str">
        <f t="shared" si="113"/>
        <v>August</v>
      </c>
    </row>
    <row r="2378" spans="1:18" ht="45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s="11">
        <f t="shared" si="111"/>
        <v>42318.925532407404</v>
      </c>
      <c r="L2378" t="b">
        <v>0</v>
      </c>
      <c r="M2378">
        <v>4</v>
      </c>
      <c r="N2378" t="b">
        <v>0</v>
      </c>
      <c r="O2378" s="13">
        <f t="shared" si="112"/>
        <v>0.10877666666666666</v>
      </c>
      <c r="P2378" t="s">
        <v>8273</v>
      </c>
      <c r="Q2378" t="s">
        <v>8274</v>
      </c>
      <c r="R2378" t="str">
        <f t="shared" si="113"/>
        <v>November</v>
      </c>
    </row>
    <row r="2379" spans="1:18" ht="45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s="11">
        <f t="shared" si="111"/>
        <v>42669.870173611111</v>
      </c>
      <c r="L2379" t="b">
        <v>0</v>
      </c>
      <c r="M2379">
        <v>0</v>
      </c>
      <c r="N2379" t="b">
        <v>0</v>
      </c>
      <c r="O2379" s="13">
        <f t="shared" si="112"/>
        <v>0</v>
      </c>
      <c r="P2379" t="s">
        <v>8273</v>
      </c>
      <c r="Q2379" t="s">
        <v>8274</v>
      </c>
      <c r="R2379" t="str">
        <f t="shared" si="113"/>
        <v>October</v>
      </c>
    </row>
    <row r="2380" spans="1:18" ht="30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s="11">
        <f t="shared" si="111"/>
        <v>42213.013078703705</v>
      </c>
      <c r="L2380" t="b">
        <v>0</v>
      </c>
      <c r="M2380">
        <v>0</v>
      </c>
      <c r="N2380" t="b">
        <v>0</v>
      </c>
      <c r="O2380" s="13">
        <f t="shared" si="112"/>
        <v>0</v>
      </c>
      <c r="P2380" t="s">
        <v>8273</v>
      </c>
      <c r="Q2380" t="s">
        <v>8274</v>
      </c>
      <c r="R2380" t="str">
        <f t="shared" si="113"/>
        <v>July</v>
      </c>
    </row>
    <row r="2381" spans="1:18" ht="30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s="11">
        <f t="shared" si="111"/>
        <v>42237.016388888893</v>
      </c>
      <c r="L2381" t="b">
        <v>0</v>
      </c>
      <c r="M2381">
        <v>0</v>
      </c>
      <c r="N2381" t="b">
        <v>0</v>
      </c>
      <c r="O2381" s="13">
        <f t="shared" si="112"/>
        <v>0</v>
      </c>
      <c r="P2381" t="s">
        <v>8273</v>
      </c>
      <c r="Q2381" t="s">
        <v>8274</v>
      </c>
      <c r="R2381" t="str">
        <f t="shared" si="113"/>
        <v>August</v>
      </c>
    </row>
    <row r="2382" spans="1:18" ht="45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s="11">
        <f t="shared" si="111"/>
        <v>42248.793310185181</v>
      </c>
      <c r="L2382" t="b">
        <v>0</v>
      </c>
      <c r="M2382">
        <v>3</v>
      </c>
      <c r="N2382" t="b">
        <v>0</v>
      </c>
      <c r="O2382" s="13">
        <f t="shared" si="112"/>
        <v>3.6666666666666666E-3</v>
      </c>
      <c r="P2382" t="s">
        <v>8273</v>
      </c>
      <c r="Q2382" t="s">
        <v>8274</v>
      </c>
      <c r="R2382" t="str">
        <f t="shared" si="113"/>
        <v>September</v>
      </c>
    </row>
    <row r="2383" spans="1:18" ht="30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s="11">
        <f t="shared" si="111"/>
        <v>42074.935740740737</v>
      </c>
      <c r="L2383" t="b">
        <v>0</v>
      </c>
      <c r="M2383">
        <v>7</v>
      </c>
      <c r="N2383" t="b">
        <v>0</v>
      </c>
      <c r="O2383" s="13">
        <f t="shared" si="112"/>
        <v>1.8193398957730169E-2</v>
      </c>
      <c r="P2383" t="s">
        <v>8273</v>
      </c>
      <c r="Q2383" t="s">
        <v>8274</v>
      </c>
      <c r="R2383" t="str">
        <f t="shared" si="113"/>
        <v>March</v>
      </c>
    </row>
    <row r="2384" spans="1:18" ht="45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s="11">
        <f t="shared" si="111"/>
        <v>42195.187534722223</v>
      </c>
      <c r="L2384" t="b">
        <v>0</v>
      </c>
      <c r="M2384">
        <v>2</v>
      </c>
      <c r="N2384" t="b">
        <v>0</v>
      </c>
      <c r="O2384" s="13">
        <f t="shared" si="112"/>
        <v>2.5000000000000001E-2</v>
      </c>
      <c r="P2384" t="s">
        <v>8273</v>
      </c>
      <c r="Q2384" t="s">
        <v>8274</v>
      </c>
      <c r="R2384" t="str">
        <f t="shared" si="113"/>
        <v>July</v>
      </c>
    </row>
    <row r="2385" spans="1:18" ht="45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s="11">
        <f t="shared" si="111"/>
        <v>42027.056793981479</v>
      </c>
      <c r="L2385" t="b">
        <v>0</v>
      </c>
      <c r="M2385">
        <v>3</v>
      </c>
      <c r="N2385" t="b">
        <v>0</v>
      </c>
      <c r="O2385" s="13">
        <f t="shared" si="112"/>
        <v>4.3499999999999997E-2</v>
      </c>
      <c r="P2385" t="s">
        <v>8273</v>
      </c>
      <c r="Q2385" t="s">
        <v>8274</v>
      </c>
      <c r="R2385" t="str">
        <f t="shared" si="113"/>
        <v>January</v>
      </c>
    </row>
    <row r="2386" spans="1:18" ht="45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s="11">
        <f t="shared" si="111"/>
        <v>41927.067627314813</v>
      </c>
      <c r="L2386" t="b">
        <v>0</v>
      </c>
      <c r="M2386">
        <v>8</v>
      </c>
      <c r="N2386" t="b">
        <v>0</v>
      </c>
      <c r="O2386" s="13">
        <f t="shared" si="112"/>
        <v>8.0000000000000002E-3</v>
      </c>
      <c r="P2386" t="s">
        <v>8273</v>
      </c>
      <c r="Q2386" t="s">
        <v>8274</v>
      </c>
      <c r="R2386" t="str">
        <f t="shared" si="113"/>
        <v>October</v>
      </c>
    </row>
    <row r="2387" spans="1:18" ht="45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s="11">
        <f t="shared" si="111"/>
        <v>42191.70175925926</v>
      </c>
      <c r="L2387" t="b">
        <v>0</v>
      </c>
      <c r="M2387">
        <v>7</v>
      </c>
      <c r="N2387" t="b">
        <v>0</v>
      </c>
      <c r="O2387" s="13">
        <f t="shared" si="112"/>
        <v>1.2123076923076924E-2</v>
      </c>
      <c r="P2387" t="s">
        <v>8273</v>
      </c>
      <c r="Q2387" t="s">
        <v>8274</v>
      </c>
      <c r="R2387" t="str">
        <f t="shared" si="113"/>
        <v>July</v>
      </c>
    </row>
    <row r="2388" spans="1:18" ht="45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s="11">
        <f t="shared" si="111"/>
        <v>41954.838240740741</v>
      </c>
      <c r="L2388" t="b">
        <v>0</v>
      </c>
      <c r="M2388">
        <v>0</v>
      </c>
      <c r="N2388" t="b">
        <v>0</v>
      </c>
      <c r="O2388" s="13">
        <f t="shared" si="112"/>
        <v>0</v>
      </c>
      <c r="P2388" t="s">
        <v>8273</v>
      </c>
      <c r="Q2388" t="s">
        <v>8274</v>
      </c>
      <c r="R2388" t="str">
        <f t="shared" si="113"/>
        <v>November</v>
      </c>
    </row>
    <row r="2389" spans="1:18" ht="45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s="11">
        <f t="shared" si="111"/>
        <v>42528.626620370371</v>
      </c>
      <c r="L2389" t="b">
        <v>0</v>
      </c>
      <c r="M2389">
        <v>3</v>
      </c>
      <c r="N2389" t="b">
        <v>0</v>
      </c>
      <c r="O2389" s="13">
        <f t="shared" si="112"/>
        <v>6.8399999999999997E-3</v>
      </c>
      <c r="P2389" t="s">
        <v>8273</v>
      </c>
      <c r="Q2389" t="s">
        <v>8274</v>
      </c>
      <c r="R2389" t="str">
        <f t="shared" si="113"/>
        <v>June</v>
      </c>
    </row>
    <row r="2390" spans="1:18" ht="45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s="11">
        <f t="shared" si="111"/>
        <v>41989.853692129633</v>
      </c>
      <c r="L2390" t="b">
        <v>0</v>
      </c>
      <c r="M2390">
        <v>8</v>
      </c>
      <c r="N2390" t="b">
        <v>0</v>
      </c>
      <c r="O2390" s="13">
        <f t="shared" si="112"/>
        <v>1.2513513513513513E-2</v>
      </c>
      <c r="P2390" t="s">
        <v>8273</v>
      </c>
      <c r="Q2390" t="s">
        <v>8274</v>
      </c>
      <c r="R2390" t="str">
        <f t="shared" si="113"/>
        <v>December</v>
      </c>
    </row>
    <row r="2391" spans="1:18" ht="45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s="11">
        <f t="shared" si="111"/>
        <v>42179.653379629628</v>
      </c>
      <c r="L2391" t="b">
        <v>0</v>
      </c>
      <c r="M2391">
        <v>1</v>
      </c>
      <c r="N2391" t="b">
        <v>0</v>
      </c>
      <c r="O2391" s="13">
        <f t="shared" si="112"/>
        <v>1.8749999999999999E-3</v>
      </c>
      <c r="P2391" t="s">
        <v>8273</v>
      </c>
      <c r="Q2391" t="s">
        <v>8274</v>
      </c>
      <c r="R2391" t="str">
        <f t="shared" si="113"/>
        <v>June</v>
      </c>
    </row>
    <row r="2392" spans="1:18" ht="45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s="11">
        <f t="shared" si="111"/>
        <v>41968.262314814812</v>
      </c>
      <c r="L2392" t="b">
        <v>0</v>
      </c>
      <c r="M2392">
        <v>0</v>
      </c>
      <c r="N2392" t="b">
        <v>0</v>
      </c>
      <c r="O2392" s="13">
        <f t="shared" si="112"/>
        <v>0</v>
      </c>
      <c r="P2392" t="s">
        <v>8273</v>
      </c>
      <c r="Q2392" t="s">
        <v>8274</v>
      </c>
      <c r="R2392" t="str">
        <f t="shared" si="113"/>
        <v>November</v>
      </c>
    </row>
    <row r="2393" spans="1:18" ht="30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s="11">
        <f t="shared" si="111"/>
        <v>42064.794490740736</v>
      </c>
      <c r="L2393" t="b">
        <v>0</v>
      </c>
      <c r="M2393">
        <v>1</v>
      </c>
      <c r="N2393" t="b">
        <v>0</v>
      </c>
      <c r="O2393" s="13">
        <f t="shared" si="112"/>
        <v>1.25E-3</v>
      </c>
      <c r="P2393" t="s">
        <v>8273</v>
      </c>
      <c r="Q2393" t="s">
        <v>8274</v>
      </c>
      <c r="R2393" t="str">
        <f t="shared" si="113"/>
        <v>March</v>
      </c>
    </row>
    <row r="2394" spans="1:18" ht="45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s="11">
        <f t="shared" si="111"/>
        <v>42276.120636574073</v>
      </c>
      <c r="L2394" t="b">
        <v>0</v>
      </c>
      <c r="M2394">
        <v>0</v>
      </c>
      <c r="N2394" t="b">
        <v>0</v>
      </c>
      <c r="O2394" s="13">
        <f t="shared" si="112"/>
        <v>0</v>
      </c>
      <c r="P2394" t="s">
        <v>8273</v>
      </c>
      <c r="Q2394" t="s">
        <v>8274</v>
      </c>
      <c r="R2394" t="str">
        <f t="shared" si="113"/>
        <v>September</v>
      </c>
    </row>
    <row r="2395" spans="1:18" ht="45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s="11">
        <f t="shared" si="111"/>
        <v>42194.648344907408</v>
      </c>
      <c r="L2395" t="b">
        <v>0</v>
      </c>
      <c r="M2395">
        <v>1</v>
      </c>
      <c r="N2395" t="b">
        <v>0</v>
      </c>
      <c r="O2395" s="13">
        <f t="shared" si="112"/>
        <v>5.0000000000000001E-4</v>
      </c>
      <c r="P2395" t="s">
        <v>8273</v>
      </c>
      <c r="Q2395" t="s">
        <v>8274</v>
      </c>
      <c r="R2395" t="str">
        <f t="shared" si="113"/>
        <v>July</v>
      </c>
    </row>
    <row r="2396" spans="1:18" ht="45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s="11">
        <f t="shared" si="111"/>
        <v>42031.362187499995</v>
      </c>
      <c r="L2396" t="b">
        <v>0</v>
      </c>
      <c r="M2396">
        <v>2</v>
      </c>
      <c r="N2396" t="b">
        <v>0</v>
      </c>
      <c r="O2396" s="13">
        <f t="shared" si="112"/>
        <v>5.9999999999999995E-4</v>
      </c>
      <c r="P2396" t="s">
        <v>8273</v>
      </c>
      <c r="Q2396" t="s">
        <v>8274</v>
      </c>
      <c r="R2396" t="str">
        <f t="shared" si="113"/>
        <v>January</v>
      </c>
    </row>
    <row r="2397" spans="1:18" ht="45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s="11">
        <f t="shared" si="111"/>
        <v>42717.121377314819</v>
      </c>
      <c r="L2397" t="b">
        <v>0</v>
      </c>
      <c r="M2397">
        <v>0</v>
      </c>
      <c r="N2397" t="b">
        <v>0</v>
      </c>
      <c r="O2397" s="13">
        <f t="shared" si="112"/>
        <v>0</v>
      </c>
      <c r="P2397" t="s">
        <v>8273</v>
      </c>
      <c r="Q2397" t="s">
        <v>8274</v>
      </c>
      <c r="R2397" t="str">
        <f t="shared" si="113"/>
        <v>December</v>
      </c>
    </row>
    <row r="2398" spans="1:18" ht="45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s="11">
        <f t="shared" si="111"/>
        <v>42262.849050925928</v>
      </c>
      <c r="L2398" t="b">
        <v>0</v>
      </c>
      <c r="M2398">
        <v>1</v>
      </c>
      <c r="N2398" t="b">
        <v>0</v>
      </c>
      <c r="O2398" s="13">
        <f t="shared" si="112"/>
        <v>2E-3</v>
      </c>
      <c r="P2398" t="s">
        <v>8273</v>
      </c>
      <c r="Q2398" t="s">
        <v>8274</v>
      </c>
      <c r="R2398" t="str">
        <f t="shared" si="113"/>
        <v>September</v>
      </c>
    </row>
    <row r="2399" spans="1:18" ht="45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s="11">
        <f t="shared" si="111"/>
        <v>41976.88490740741</v>
      </c>
      <c r="L2399" t="b">
        <v>0</v>
      </c>
      <c r="M2399">
        <v>0</v>
      </c>
      <c r="N2399" t="b">
        <v>0</v>
      </c>
      <c r="O2399" s="13">
        <f t="shared" si="112"/>
        <v>0</v>
      </c>
      <c r="P2399" t="s">
        <v>8273</v>
      </c>
      <c r="Q2399" t="s">
        <v>8274</v>
      </c>
      <c r="R2399" t="str">
        <f t="shared" si="113"/>
        <v>December</v>
      </c>
    </row>
    <row r="2400" spans="1:18" ht="45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s="11">
        <f t="shared" si="111"/>
        <v>42157.916481481487</v>
      </c>
      <c r="L2400" t="b">
        <v>0</v>
      </c>
      <c r="M2400">
        <v>0</v>
      </c>
      <c r="N2400" t="b">
        <v>0</v>
      </c>
      <c r="O2400" s="13">
        <f t="shared" si="112"/>
        <v>0</v>
      </c>
      <c r="P2400" t="s">
        <v>8273</v>
      </c>
      <c r="Q2400" t="s">
        <v>8274</v>
      </c>
      <c r="R2400" t="str">
        <f t="shared" si="113"/>
        <v>June</v>
      </c>
    </row>
    <row r="2401" spans="1:18" ht="45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s="11">
        <f t="shared" si="111"/>
        <v>41956.853078703702</v>
      </c>
      <c r="L2401" t="b">
        <v>0</v>
      </c>
      <c r="M2401">
        <v>0</v>
      </c>
      <c r="N2401" t="b">
        <v>0</v>
      </c>
      <c r="O2401" s="13">
        <f t="shared" si="112"/>
        <v>0</v>
      </c>
      <c r="P2401" t="s">
        <v>8273</v>
      </c>
      <c r="Q2401" t="s">
        <v>8274</v>
      </c>
      <c r="R2401" t="str">
        <f t="shared" si="113"/>
        <v>November</v>
      </c>
    </row>
    <row r="2402" spans="1:18" ht="45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s="11">
        <f t="shared" si="111"/>
        <v>42444.268101851849</v>
      </c>
      <c r="L2402" t="b">
        <v>0</v>
      </c>
      <c r="M2402">
        <v>0</v>
      </c>
      <c r="N2402" t="b">
        <v>0</v>
      </c>
      <c r="O2402" s="13">
        <f t="shared" si="112"/>
        <v>0</v>
      </c>
      <c r="P2402" t="s">
        <v>8273</v>
      </c>
      <c r="Q2402" t="s">
        <v>8274</v>
      </c>
      <c r="R2402" t="str">
        <f t="shared" si="113"/>
        <v>March</v>
      </c>
    </row>
    <row r="2403" spans="1:18" ht="45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s="11">
        <f t="shared" si="111"/>
        <v>42374.822870370372</v>
      </c>
      <c r="L2403" t="b">
        <v>0</v>
      </c>
      <c r="M2403">
        <v>9</v>
      </c>
      <c r="N2403" t="b">
        <v>0</v>
      </c>
      <c r="O2403" s="13">
        <f t="shared" si="112"/>
        <v>7.1785714285714283E-3</v>
      </c>
      <c r="P2403" t="s">
        <v>8290</v>
      </c>
      <c r="Q2403" t="s">
        <v>8291</v>
      </c>
      <c r="R2403" t="str">
        <f t="shared" si="113"/>
        <v>January</v>
      </c>
    </row>
    <row r="2404" spans="1:18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s="11">
        <f t="shared" si="111"/>
        <v>42107.679756944446</v>
      </c>
      <c r="L2404" t="b">
        <v>0</v>
      </c>
      <c r="M2404">
        <v>1</v>
      </c>
      <c r="N2404" t="b">
        <v>0</v>
      </c>
      <c r="O2404" s="13">
        <f t="shared" si="112"/>
        <v>4.3333333333333331E-3</v>
      </c>
      <c r="P2404" t="s">
        <v>8290</v>
      </c>
      <c r="Q2404" t="s">
        <v>8291</v>
      </c>
      <c r="R2404" t="str">
        <f t="shared" si="113"/>
        <v>April</v>
      </c>
    </row>
    <row r="2405" spans="1:18" ht="45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s="11">
        <f t="shared" si="111"/>
        <v>42399.882615740746</v>
      </c>
      <c r="L2405" t="b">
        <v>0</v>
      </c>
      <c r="M2405">
        <v>12</v>
      </c>
      <c r="N2405" t="b">
        <v>0</v>
      </c>
      <c r="O2405" s="13">
        <f t="shared" si="112"/>
        <v>0.16833333333333333</v>
      </c>
      <c r="P2405" t="s">
        <v>8290</v>
      </c>
      <c r="Q2405" t="s">
        <v>8291</v>
      </c>
      <c r="R2405" t="str">
        <f t="shared" si="113"/>
        <v>January</v>
      </c>
    </row>
    <row r="2406" spans="1:18" ht="45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s="11">
        <f t="shared" si="111"/>
        <v>42342.03943287037</v>
      </c>
      <c r="L2406" t="b">
        <v>0</v>
      </c>
      <c r="M2406">
        <v>0</v>
      </c>
      <c r="N2406" t="b">
        <v>0</v>
      </c>
      <c r="O2406" s="13">
        <f t="shared" si="112"/>
        <v>0</v>
      </c>
      <c r="P2406" t="s">
        <v>8290</v>
      </c>
      <c r="Q2406" t="s">
        <v>8291</v>
      </c>
      <c r="R2406" t="str">
        <f t="shared" si="113"/>
        <v>December</v>
      </c>
    </row>
    <row r="2407" spans="1:18" ht="30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s="11">
        <f t="shared" si="111"/>
        <v>42595.585358796292</v>
      </c>
      <c r="L2407" t="b">
        <v>0</v>
      </c>
      <c r="M2407">
        <v>20</v>
      </c>
      <c r="N2407" t="b">
        <v>0</v>
      </c>
      <c r="O2407" s="13">
        <f t="shared" si="112"/>
        <v>0.22520000000000001</v>
      </c>
      <c r="P2407" t="s">
        <v>8290</v>
      </c>
      <c r="Q2407" t="s">
        <v>8291</v>
      </c>
      <c r="R2407" t="str">
        <f t="shared" si="113"/>
        <v>August</v>
      </c>
    </row>
    <row r="2408" spans="1:18" ht="45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s="11">
        <f t="shared" si="111"/>
        <v>41983.110995370371</v>
      </c>
      <c r="L2408" t="b">
        <v>0</v>
      </c>
      <c r="M2408">
        <v>16</v>
      </c>
      <c r="N2408" t="b">
        <v>0</v>
      </c>
      <c r="O2408" s="13">
        <f t="shared" si="112"/>
        <v>0.41384615384615386</v>
      </c>
      <c r="P2408" t="s">
        <v>8290</v>
      </c>
      <c r="Q2408" t="s">
        <v>8291</v>
      </c>
      <c r="R2408" t="str">
        <f t="shared" si="113"/>
        <v>December</v>
      </c>
    </row>
    <row r="2409" spans="1:18" ht="60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s="11">
        <f t="shared" si="111"/>
        <v>42082.575555555552</v>
      </c>
      <c r="L2409" t="b">
        <v>0</v>
      </c>
      <c r="M2409">
        <v>33</v>
      </c>
      <c r="N2409" t="b">
        <v>0</v>
      </c>
      <c r="O2409" s="13">
        <f t="shared" si="112"/>
        <v>0.25259090909090909</v>
      </c>
      <c r="P2409" t="s">
        <v>8290</v>
      </c>
      <c r="Q2409" t="s">
        <v>8291</v>
      </c>
      <c r="R2409" t="str">
        <f t="shared" si="113"/>
        <v>March</v>
      </c>
    </row>
    <row r="2410" spans="1:18" ht="30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s="11">
        <f t="shared" si="111"/>
        <v>41919.140706018516</v>
      </c>
      <c r="L2410" t="b">
        <v>0</v>
      </c>
      <c r="M2410">
        <v>2</v>
      </c>
      <c r="N2410" t="b">
        <v>0</v>
      </c>
      <c r="O2410" s="13">
        <f t="shared" si="112"/>
        <v>2E-3</v>
      </c>
      <c r="P2410" t="s">
        <v>8290</v>
      </c>
      <c r="Q2410" t="s">
        <v>8291</v>
      </c>
      <c r="R2410" t="str">
        <f t="shared" si="113"/>
        <v>October</v>
      </c>
    </row>
    <row r="2411" spans="1:18" ht="30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s="11">
        <f t="shared" si="111"/>
        <v>42204.875868055555</v>
      </c>
      <c r="L2411" t="b">
        <v>0</v>
      </c>
      <c r="M2411">
        <v>6</v>
      </c>
      <c r="N2411" t="b">
        <v>0</v>
      </c>
      <c r="O2411" s="13">
        <f t="shared" si="112"/>
        <v>1.84E-2</v>
      </c>
      <c r="P2411" t="s">
        <v>8290</v>
      </c>
      <c r="Q2411" t="s">
        <v>8291</v>
      </c>
      <c r="R2411" t="str">
        <f t="shared" si="113"/>
        <v>July</v>
      </c>
    </row>
    <row r="2412" spans="1:18" ht="60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s="11">
        <f t="shared" si="111"/>
        <v>42224.408275462964</v>
      </c>
      <c r="L2412" t="b">
        <v>0</v>
      </c>
      <c r="M2412">
        <v>0</v>
      </c>
      <c r="N2412" t="b">
        <v>0</v>
      </c>
      <c r="O2412" s="13">
        <f t="shared" si="112"/>
        <v>0</v>
      </c>
      <c r="P2412" t="s">
        <v>8290</v>
      </c>
      <c r="Q2412" t="s">
        <v>8291</v>
      </c>
      <c r="R2412" t="str">
        <f t="shared" si="113"/>
        <v>August</v>
      </c>
    </row>
    <row r="2413" spans="1:18" ht="45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s="11">
        <f t="shared" si="111"/>
        <v>42211.732430555552</v>
      </c>
      <c r="L2413" t="b">
        <v>0</v>
      </c>
      <c r="M2413">
        <v>3</v>
      </c>
      <c r="N2413" t="b">
        <v>0</v>
      </c>
      <c r="O2413" s="13">
        <f t="shared" si="112"/>
        <v>6.0400000000000002E-3</v>
      </c>
      <c r="P2413" t="s">
        <v>8290</v>
      </c>
      <c r="Q2413" t="s">
        <v>8291</v>
      </c>
      <c r="R2413" t="str">
        <f t="shared" si="113"/>
        <v>July</v>
      </c>
    </row>
    <row r="2414" spans="1:18" ht="45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s="11">
        <f t="shared" si="111"/>
        <v>42655.736956018518</v>
      </c>
      <c r="L2414" t="b">
        <v>0</v>
      </c>
      <c r="M2414">
        <v>0</v>
      </c>
      <c r="N2414" t="b">
        <v>0</v>
      </c>
      <c r="O2414" s="13">
        <f t="shared" si="112"/>
        <v>0</v>
      </c>
      <c r="P2414" t="s">
        <v>8290</v>
      </c>
      <c r="Q2414" t="s">
        <v>8291</v>
      </c>
      <c r="R2414" t="str">
        <f t="shared" si="113"/>
        <v>October</v>
      </c>
    </row>
    <row r="2415" spans="1:18" ht="45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s="11">
        <f t="shared" si="111"/>
        <v>41760.10974537037</v>
      </c>
      <c r="L2415" t="b">
        <v>0</v>
      </c>
      <c r="M2415">
        <v>3</v>
      </c>
      <c r="N2415" t="b">
        <v>0</v>
      </c>
      <c r="O2415" s="13">
        <f t="shared" si="112"/>
        <v>8.3333333333333332E-3</v>
      </c>
      <c r="P2415" t="s">
        <v>8290</v>
      </c>
      <c r="Q2415" t="s">
        <v>8291</v>
      </c>
      <c r="R2415" t="str">
        <f t="shared" si="113"/>
        <v>May</v>
      </c>
    </row>
    <row r="2416" spans="1:18" ht="45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s="11">
        <f t="shared" si="111"/>
        <v>42198.695138888885</v>
      </c>
      <c r="L2416" t="b">
        <v>0</v>
      </c>
      <c r="M2416">
        <v>13</v>
      </c>
      <c r="N2416" t="b">
        <v>0</v>
      </c>
      <c r="O2416" s="13">
        <f t="shared" si="112"/>
        <v>3.0666666666666665E-2</v>
      </c>
      <c r="P2416" t="s">
        <v>8290</v>
      </c>
      <c r="Q2416" t="s">
        <v>8291</v>
      </c>
      <c r="R2416" t="str">
        <f t="shared" si="113"/>
        <v>July</v>
      </c>
    </row>
    <row r="2417" spans="1:18" ht="45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s="11">
        <f t="shared" si="111"/>
        <v>42536.862800925926</v>
      </c>
      <c r="L2417" t="b">
        <v>0</v>
      </c>
      <c r="M2417">
        <v>6</v>
      </c>
      <c r="N2417" t="b">
        <v>0</v>
      </c>
      <c r="O2417" s="13">
        <f t="shared" si="112"/>
        <v>5.5833333333333334E-3</v>
      </c>
      <c r="P2417" t="s">
        <v>8290</v>
      </c>
      <c r="Q2417" t="s">
        <v>8291</v>
      </c>
      <c r="R2417" t="str">
        <f t="shared" si="113"/>
        <v>June</v>
      </c>
    </row>
    <row r="2418" spans="1:18" ht="45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s="11">
        <f t="shared" si="111"/>
        <v>42019.737766203703</v>
      </c>
      <c r="L2418" t="b">
        <v>0</v>
      </c>
      <c r="M2418">
        <v>1</v>
      </c>
      <c r="N2418" t="b">
        <v>0</v>
      </c>
      <c r="O2418" s="13">
        <f t="shared" si="112"/>
        <v>2.5000000000000001E-4</v>
      </c>
      <c r="P2418" t="s">
        <v>8290</v>
      </c>
      <c r="Q2418" t="s">
        <v>8291</v>
      </c>
      <c r="R2418" t="str">
        <f t="shared" si="113"/>
        <v>January</v>
      </c>
    </row>
    <row r="2419" spans="1:18" ht="45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s="11">
        <f t="shared" si="111"/>
        <v>41831.884108796294</v>
      </c>
      <c r="L2419" t="b">
        <v>0</v>
      </c>
      <c r="M2419">
        <v>0</v>
      </c>
      <c r="N2419" t="b">
        <v>0</v>
      </c>
      <c r="O2419" s="13">
        <f t="shared" si="112"/>
        <v>0</v>
      </c>
      <c r="P2419" t="s">
        <v>8290</v>
      </c>
      <c r="Q2419" t="s">
        <v>8291</v>
      </c>
      <c r="R2419" t="str">
        <f t="shared" si="113"/>
        <v>July</v>
      </c>
    </row>
    <row r="2420" spans="1:18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s="11">
        <f t="shared" si="111"/>
        <v>42027.856990740736</v>
      </c>
      <c r="L2420" t="b">
        <v>0</v>
      </c>
      <c r="M2420">
        <v>5</v>
      </c>
      <c r="N2420" t="b">
        <v>0</v>
      </c>
      <c r="O2420" s="13">
        <f t="shared" si="112"/>
        <v>2.0000000000000001E-4</v>
      </c>
      <c r="P2420" t="s">
        <v>8290</v>
      </c>
      <c r="Q2420" t="s">
        <v>8291</v>
      </c>
      <c r="R2420" t="str">
        <f t="shared" si="113"/>
        <v>January</v>
      </c>
    </row>
    <row r="2421" spans="1:18" ht="45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s="11">
        <f t="shared" si="111"/>
        <v>41993.738298611112</v>
      </c>
      <c r="L2421" t="b">
        <v>0</v>
      </c>
      <c r="M2421">
        <v>0</v>
      </c>
      <c r="N2421" t="b">
        <v>0</v>
      </c>
      <c r="O2421" s="13">
        <f t="shared" si="112"/>
        <v>0</v>
      </c>
      <c r="P2421" t="s">
        <v>8290</v>
      </c>
      <c r="Q2421" t="s">
        <v>8291</v>
      </c>
      <c r="R2421" t="str">
        <f t="shared" si="113"/>
        <v>December</v>
      </c>
    </row>
    <row r="2422" spans="1:18" ht="45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s="11">
        <f t="shared" si="111"/>
        <v>41893.028877314813</v>
      </c>
      <c r="L2422" t="b">
        <v>0</v>
      </c>
      <c r="M2422">
        <v>36</v>
      </c>
      <c r="N2422" t="b">
        <v>0</v>
      </c>
      <c r="O2422" s="13">
        <f t="shared" si="112"/>
        <v>0.14825133372851215</v>
      </c>
      <c r="P2422" t="s">
        <v>8290</v>
      </c>
      <c r="Q2422" t="s">
        <v>8291</v>
      </c>
      <c r="R2422" t="str">
        <f t="shared" si="113"/>
        <v>September</v>
      </c>
    </row>
    <row r="2423" spans="1:18" ht="30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s="11">
        <f t="shared" si="111"/>
        <v>42026.687453703707</v>
      </c>
      <c r="L2423" t="b">
        <v>0</v>
      </c>
      <c r="M2423">
        <v>1</v>
      </c>
      <c r="N2423" t="b">
        <v>0</v>
      </c>
      <c r="O2423" s="13">
        <f t="shared" si="112"/>
        <v>1.6666666666666666E-4</v>
      </c>
      <c r="P2423" t="s">
        <v>8290</v>
      </c>
      <c r="Q2423" t="s">
        <v>8291</v>
      </c>
      <c r="R2423" t="str">
        <f t="shared" si="113"/>
        <v>January</v>
      </c>
    </row>
    <row r="2424" spans="1:18" ht="30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s="11">
        <f t="shared" si="111"/>
        <v>42044.724953703699</v>
      </c>
      <c r="L2424" t="b">
        <v>0</v>
      </c>
      <c r="M2424">
        <v>1</v>
      </c>
      <c r="N2424" t="b">
        <v>0</v>
      </c>
      <c r="O2424" s="13">
        <f t="shared" si="112"/>
        <v>2E-3</v>
      </c>
      <c r="P2424" t="s">
        <v>8290</v>
      </c>
      <c r="Q2424" t="s">
        <v>8291</v>
      </c>
      <c r="R2424" t="str">
        <f t="shared" si="113"/>
        <v>February</v>
      </c>
    </row>
    <row r="2425" spans="1:18" ht="45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s="11">
        <f t="shared" si="111"/>
        <v>41974.704745370371</v>
      </c>
      <c r="L2425" t="b">
        <v>0</v>
      </c>
      <c r="M2425">
        <v>1</v>
      </c>
      <c r="N2425" t="b">
        <v>0</v>
      </c>
      <c r="O2425" s="13">
        <f t="shared" si="112"/>
        <v>1.3333333333333334E-4</v>
      </c>
      <c r="P2425" t="s">
        <v>8290</v>
      </c>
      <c r="Q2425" t="s">
        <v>8291</v>
      </c>
      <c r="R2425" t="str">
        <f t="shared" si="113"/>
        <v>December</v>
      </c>
    </row>
    <row r="2426" spans="1:18" ht="30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s="11">
        <f t="shared" si="111"/>
        <v>41909.892453703702</v>
      </c>
      <c r="L2426" t="b">
        <v>0</v>
      </c>
      <c r="M2426">
        <v>9</v>
      </c>
      <c r="N2426" t="b">
        <v>0</v>
      </c>
      <c r="O2426" s="13">
        <f t="shared" si="112"/>
        <v>1.24E-2</v>
      </c>
      <c r="P2426" t="s">
        <v>8290</v>
      </c>
      <c r="Q2426" t="s">
        <v>8291</v>
      </c>
      <c r="R2426" t="str">
        <f t="shared" si="113"/>
        <v>September</v>
      </c>
    </row>
    <row r="2427" spans="1:18" ht="45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s="11">
        <f t="shared" si="111"/>
        <v>42502.913761574076</v>
      </c>
      <c r="L2427" t="b">
        <v>0</v>
      </c>
      <c r="M2427">
        <v>1</v>
      </c>
      <c r="N2427" t="b">
        <v>0</v>
      </c>
      <c r="O2427" s="13">
        <f t="shared" si="112"/>
        <v>2.8571428571428574E-4</v>
      </c>
      <c r="P2427" t="s">
        <v>8290</v>
      </c>
      <c r="Q2427" t="s">
        <v>8291</v>
      </c>
      <c r="R2427" t="str">
        <f t="shared" si="113"/>
        <v>May</v>
      </c>
    </row>
    <row r="2428" spans="1:18" ht="45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s="11">
        <f t="shared" si="111"/>
        <v>42164.170046296298</v>
      </c>
      <c r="L2428" t="b">
        <v>0</v>
      </c>
      <c r="M2428">
        <v>0</v>
      </c>
      <c r="N2428" t="b">
        <v>0</v>
      </c>
      <c r="O2428" s="13">
        <f t="shared" si="112"/>
        <v>0</v>
      </c>
      <c r="P2428" t="s">
        <v>8290</v>
      </c>
      <c r="Q2428" t="s">
        <v>8291</v>
      </c>
      <c r="R2428" t="str">
        <f t="shared" si="113"/>
        <v>June</v>
      </c>
    </row>
    <row r="2429" spans="1:18" ht="30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s="11">
        <f t="shared" si="111"/>
        <v>42412.318668981483</v>
      </c>
      <c r="L2429" t="b">
        <v>0</v>
      </c>
      <c r="M2429">
        <v>1</v>
      </c>
      <c r="N2429" t="b">
        <v>0</v>
      </c>
      <c r="O2429" s="13">
        <f t="shared" si="112"/>
        <v>2.0000000000000002E-5</v>
      </c>
      <c r="P2429" t="s">
        <v>8290</v>
      </c>
      <c r="Q2429" t="s">
        <v>8291</v>
      </c>
      <c r="R2429" t="str">
        <f t="shared" si="113"/>
        <v>February</v>
      </c>
    </row>
    <row r="2430" spans="1:18" ht="30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s="11">
        <f t="shared" si="111"/>
        <v>42045.784155092595</v>
      </c>
      <c r="L2430" t="b">
        <v>0</v>
      </c>
      <c r="M2430">
        <v>1</v>
      </c>
      <c r="N2430" t="b">
        <v>0</v>
      </c>
      <c r="O2430" s="13">
        <f t="shared" si="112"/>
        <v>2.8571428571428571E-5</v>
      </c>
      <c r="P2430" t="s">
        <v>8290</v>
      </c>
      <c r="Q2430" t="s">
        <v>8291</v>
      </c>
      <c r="R2430" t="str">
        <f t="shared" si="113"/>
        <v>February</v>
      </c>
    </row>
    <row r="2431" spans="1:18" ht="45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s="11">
        <f t="shared" si="111"/>
        <v>42734.879236111112</v>
      </c>
      <c r="L2431" t="b">
        <v>0</v>
      </c>
      <c r="M2431">
        <v>4</v>
      </c>
      <c r="N2431" t="b">
        <v>0</v>
      </c>
      <c r="O2431" s="13">
        <f t="shared" si="112"/>
        <v>1.4321428571428572E-2</v>
      </c>
      <c r="P2431" t="s">
        <v>8290</v>
      </c>
      <c r="Q2431" t="s">
        <v>8291</v>
      </c>
      <c r="R2431" t="str">
        <f t="shared" si="113"/>
        <v>December</v>
      </c>
    </row>
    <row r="2432" spans="1:18" ht="45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s="11">
        <f t="shared" si="111"/>
        <v>42382.130833333329</v>
      </c>
      <c r="L2432" t="b">
        <v>0</v>
      </c>
      <c r="M2432">
        <v>2</v>
      </c>
      <c r="N2432" t="b">
        <v>0</v>
      </c>
      <c r="O2432" s="13">
        <f t="shared" si="112"/>
        <v>7.0000000000000001E-3</v>
      </c>
      <c r="P2432" t="s">
        <v>8290</v>
      </c>
      <c r="Q2432" t="s">
        <v>8291</v>
      </c>
      <c r="R2432" t="str">
        <f t="shared" si="113"/>
        <v>January</v>
      </c>
    </row>
    <row r="2433" spans="1:18" ht="30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s="11">
        <f t="shared" si="111"/>
        <v>42489.099687499998</v>
      </c>
      <c r="L2433" t="b">
        <v>0</v>
      </c>
      <c r="M2433">
        <v>2</v>
      </c>
      <c r="N2433" t="b">
        <v>0</v>
      </c>
      <c r="O2433" s="13">
        <f t="shared" si="112"/>
        <v>2.0000000000000002E-5</v>
      </c>
      <c r="P2433" t="s">
        <v>8290</v>
      </c>
      <c r="Q2433" t="s">
        <v>8291</v>
      </c>
      <c r="R2433" t="str">
        <f t="shared" si="113"/>
        <v>April</v>
      </c>
    </row>
    <row r="2434" spans="1:18" ht="30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s="11">
        <f t="shared" si="111"/>
        <v>42041.218715277777</v>
      </c>
      <c r="L2434" t="b">
        <v>0</v>
      </c>
      <c r="M2434">
        <v>2</v>
      </c>
      <c r="N2434" t="b">
        <v>0</v>
      </c>
      <c r="O2434" s="13">
        <f t="shared" si="112"/>
        <v>1.4285714285714287E-4</v>
      </c>
      <c r="P2434" t="s">
        <v>8290</v>
      </c>
      <c r="Q2434" t="s">
        <v>8291</v>
      </c>
      <c r="R2434" t="str">
        <f t="shared" si="113"/>
        <v>February</v>
      </c>
    </row>
    <row r="2435" spans="1:18" ht="45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s="11">
        <f t="shared" ref="K2435:K2498" si="114">(J2435/86400)+DATE(1970,1,1)</f>
        <v>42397.89980324074</v>
      </c>
      <c r="L2435" t="b">
        <v>0</v>
      </c>
      <c r="M2435">
        <v>0</v>
      </c>
      <c r="N2435" t="b">
        <v>0</v>
      </c>
      <c r="O2435" s="13">
        <f t="shared" ref="O2435:O2498" si="115">E2435/D2435</f>
        <v>0</v>
      </c>
      <c r="P2435" t="s">
        <v>8290</v>
      </c>
      <c r="Q2435" t="s">
        <v>8291</v>
      </c>
      <c r="R2435" t="str">
        <f t="shared" ref="R2435:R2498" si="116">TEXT(K2435,"mmmm")</f>
        <v>January</v>
      </c>
    </row>
    <row r="2436" spans="1:18" ht="45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s="11">
        <f t="shared" si="114"/>
        <v>42180.186041666668</v>
      </c>
      <c r="L2436" t="b">
        <v>0</v>
      </c>
      <c r="M2436">
        <v>2</v>
      </c>
      <c r="N2436" t="b">
        <v>0</v>
      </c>
      <c r="O2436" s="13">
        <f t="shared" si="115"/>
        <v>1.2999999999999999E-3</v>
      </c>
      <c r="P2436" t="s">
        <v>8290</v>
      </c>
      <c r="Q2436" t="s">
        <v>8291</v>
      </c>
      <c r="R2436" t="str">
        <f t="shared" si="116"/>
        <v>June</v>
      </c>
    </row>
    <row r="2437" spans="1:18" ht="45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s="11">
        <f t="shared" si="114"/>
        <v>42252.277615740742</v>
      </c>
      <c r="L2437" t="b">
        <v>0</v>
      </c>
      <c r="M2437">
        <v>4</v>
      </c>
      <c r="N2437" t="b">
        <v>0</v>
      </c>
      <c r="O2437" s="13">
        <f t="shared" si="115"/>
        <v>4.8960000000000002E-3</v>
      </c>
      <c r="P2437" t="s">
        <v>8290</v>
      </c>
      <c r="Q2437" t="s">
        <v>8291</v>
      </c>
      <c r="R2437" t="str">
        <f t="shared" si="116"/>
        <v>September</v>
      </c>
    </row>
    <row r="2438" spans="1:18" ht="45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s="11">
        <f t="shared" si="114"/>
        <v>42338.615393518514</v>
      </c>
      <c r="L2438" t="b">
        <v>0</v>
      </c>
      <c r="M2438">
        <v>2</v>
      </c>
      <c r="N2438" t="b">
        <v>0</v>
      </c>
      <c r="O2438" s="13">
        <f t="shared" si="115"/>
        <v>3.8461538461538462E-4</v>
      </c>
      <c r="P2438" t="s">
        <v>8290</v>
      </c>
      <c r="Q2438" t="s">
        <v>8291</v>
      </c>
      <c r="R2438" t="str">
        <f t="shared" si="116"/>
        <v>November</v>
      </c>
    </row>
    <row r="2439" spans="1:18" ht="45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s="11">
        <f t="shared" si="114"/>
        <v>42031.965138888889</v>
      </c>
      <c r="L2439" t="b">
        <v>0</v>
      </c>
      <c r="M2439">
        <v>0</v>
      </c>
      <c r="N2439" t="b">
        <v>0</v>
      </c>
      <c r="O2439" s="13">
        <f t="shared" si="115"/>
        <v>0</v>
      </c>
      <c r="P2439" t="s">
        <v>8290</v>
      </c>
      <c r="Q2439" t="s">
        <v>8291</v>
      </c>
      <c r="R2439" t="str">
        <f t="shared" si="116"/>
        <v>January</v>
      </c>
    </row>
    <row r="2440" spans="1:18" ht="45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s="11">
        <f t="shared" si="114"/>
        <v>42285.91506944444</v>
      </c>
      <c r="L2440" t="b">
        <v>0</v>
      </c>
      <c r="M2440">
        <v>1</v>
      </c>
      <c r="N2440" t="b">
        <v>0</v>
      </c>
      <c r="O2440" s="13">
        <f t="shared" si="115"/>
        <v>3.3333333333333335E-3</v>
      </c>
      <c r="P2440" t="s">
        <v>8290</v>
      </c>
      <c r="Q2440" t="s">
        <v>8291</v>
      </c>
      <c r="R2440" t="str">
        <f t="shared" si="116"/>
        <v>October</v>
      </c>
    </row>
    <row r="2441" spans="1:18" ht="45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s="11">
        <f t="shared" si="114"/>
        <v>42265.818622685183</v>
      </c>
      <c r="L2441" t="b">
        <v>0</v>
      </c>
      <c r="M2441">
        <v>0</v>
      </c>
      <c r="N2441" t="b">
        <v>0</v>
      </c>
      <c r="O2441" s="13">
        <f t="shared" si="115"/>
        <v>0</v>
      </c>
      <c r="P2441" t="s">
        <v>8290</v>
      </c>
      <c r="Q2441" t="s">
        <v>8291</v>
      </c>
      <c r="R2441" t="str">
        <f t="shared" si="116"/>
        <v>September</v>
      </c>
    </row>
    <row r="2442" spans="1:18" ht="30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s="11">
        <f t="shared" si="114"/>
        <v>42383.899456018524</v>
      </c>
      <c r="L2442" t="b">
        <v>0</v>
      </c>
      <c r="M2442">
        <v>2</v>
      </c>
      <c r="N2442" t="b">
        <v>0</v>
      </c>
      <c r="O2442" s="13">
        <f t="shared" si="115"/>
        <v>2E-3</v>
      </c>
      <c r="P2442" t="s">
        <v>8290</v>
      </c>
      <c r="Q2442" t="s">
        <v>8291</v>
      </c>
      <c r="R2442" t="str">
        <f t="shared" si="116"/>
        <v>January</v>
      </c>
    </row>
    <row r="2443" spans="1:18" ht="30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s="11">
        <f t="shared" si="114"/>
        <v>42187.125625000001</v>
      </c>
      <c r="L2443" t="b">
        <v>0</v>
      </c>
      <c r="M2443">
        <v>109</v>
      </c>
      <c r="N2443" t="b">
        <v>1</v>
      </c>
      <c r="O2443" s="13">
        <f t="shared" si="115"/>
        <v>1.0788</v>
      </c>
      <c r="P2443" t="s">
        <v>8290</v>
      </c>
      <c r="Q2443" t="s">
        <v>8306</v>
      </c>
      <c r="R2443" t="str">
        <f t="shared" si="116"/>
        <v>July</v>
      </c>
    </row>
    <row r="2444" spans="1:18" ht="30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s="11">
        <f t="shared" si="114"/>
        <v>42052.666990740741</v>
      </c>
      <c r="L2444" t="b">
        <v>0</v>
      </c>
      <c r="M2444">
        <v>372</v>
      </c>
      <c r="N2444" t="b">
        <v>1</v>
      </c>
      <c r="O2444" s="13">
        <f t="shared" si="115"/>
        <v>1.2594166666666666</v>
      </c>
      <c r="P2444" t="s">
        <v>8290</v>
      </c>
      <c r="Q2444" t="s">
        <v>8306</v>
      </c>
      <c r="R2444" t="str">
        <f t="shared" si="116"/>
        <v>February</v>
      </c>
    </row>
    <row r="2445" spans="1:18" ht="45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s="11">
        <f t="shared" si="114"/>
        <v>41836.625254629631</v>
      </c>
      <c r="L2445" t="b">
        <v>0</v>
      </c>
      <c r="M2445">
        <v>311</v>
      </c>
      <c r="N2445" t="b">
        <v>1</v>
      </c>
      <c r="O2445" s="13">
        <f t="shared" si="115"/>
        <v>2.0251494999999999</v>
      </c>
      <c r="P2445" t="s">
        <v>8290</v>
      </c>
      <c r="Q2445" t="s">
        <v>8306</v>
      </c>
      <c r="R2445" t="str">
        <f t="shared" si="116"/>
        <v>July</v>
      </c>
    </row>
    <row r="2446" spans="1:18" ht="45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s="11">
        <f t="shared" si="114"/>
        <v>42485.754525462966</v>
      </c>
      <c r="L2446" t="b">
        <v>0</v>
      </c>
      <c r="M2446">
        <v>61</v>
      </c>
      <c r="N2446" t="b">
        <v>1</v>
      </c>
      <c r="O2446" s="13">
        <f t="shared" si="115"/>
        <v>1.0860000000000001</v>
      </c>
      <c r="P2446" t="s">
        <v>8290</v>
      </c>
      <c r="Q2446" t="s">
        <v>8306</v>
      </c>
      <c r="R2446" t="str">
        <f t="shared" si="116"/>
        <v>April</v>
      </c>
    </row>
    <row r="2447" spans="1:18" ht="60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s="11">
        <f t="shared" si="114"/>
        <v>42243.190057870372</v>
      </c>
      <c r="L2447" t="b">
        <v>0</v>
      </c>
      <c r="M2447">
        <v>115</v>
      </c>
      <c r="N2447" t="b">
        <v>1</v>
      </c>
      <c r="O2447" s="13">
        <f t="shared" si="115"/>
        <v>1.728</v>
      </c>
      <c r="P2447" t="s">
        <v>8290</v>
      </c>
      <c r="Q2447" t="s">
        <v>8306</v>
      </c>
      <c r="R2447" t="str">
        <f t="shared" si="116"/>
        <v>August</v>
      </c>
    </row>
    <row r="2448" spans="1:18" ht="45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s="11">
        <f t="shared" si="114"/>
        <v>42670.602673611109</v>
      </c>
      <c r="L2448" t="b">
        <v>0</v>
      </c>
      <c r="M2448">
        <v>111</v>
      </c>
      <c r="N2448" t="b">
        <v>1</v>
      </c>
      <c r="O2448" s="13">
        <f t="shared" si="115"/>
        <v>1.6798</v>
      </c>
      <c r="P2448" t="s">
        <v>8290</v>
      </c>
      <c r="Q2448" t="s">
        <v>8306</v>
      </c>
      <c r="R2448" t="str">
        <f t="shared" si="116"/>
        <v>October</v>
      </c>
    </row>
    <row r="2449" spans="1:18" ht="45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s="11">
        <f t="shared" si="114"/>
        <v>42654.469826388886</v>
      </c>
      <c r="L2449" t="b">
        <v>0</v>
      </c>
      <c r="M2449">
        <v>337</v>
      </c>
      <c r="N2449" t="b">
        <v>1</v>
      </c>
      <c r="O2449" s="13">
        <f t="shared" si="115"/>
        <v>4.2720000000000002</v>
      </c>
      <c r="P2449" t="s">
        <v>8290</v>
      </c>
      <c r="Q2449" t="s">
        <v>8306</v>
      </c>
      <c r="R2449" t="str">
        <f t="shared" si="116"/>
        <v>October</v>
      </c>
    </row>
    <row r="2450" spans="1:18" ht="45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s="11">
        <f t="shared" si="114"/>
        <v>42607.316122685181</v>
      </c>
      <c r="L2450" t="b">
        <v>0</v>
      </c>
      <c r="M2450">
        <v>9</v>
      </c>
      <c r="N2450" t="b">
        <v>1</v>
      </c>
      <c r="O2450" s="13">
        <f t="shared" si="115"/>
        <v>1.075</v>
      </c>
      <c r="P2450" t="s">
        <v>8290</v>
      </c>
      <c r="Q2450" t="s">
        <v>8306</v>
      </c>
      <c r="R2450" t="str">
        <f t="shared" si="116"/>
        <v>August</v>
      </c>
    </row>
    <row r="2451" spans="1:18" ht="45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s="11">
        <f t="shared" si="114"/>
        <v>41943.142534722225</v>
      </c>
      <c r="L2451" t="b">
        <v>0</v>
      </c>
      <c r="M2451">
        <v>120</v>
      </c>
      <c r="N2451" t="b">
        <v>1</v>
      </c>
      <c r="O2451" s="13">
        <f t="shared" si="115"/>
        <v>1.08</v>
      </c>
      <c r="P2451" t="s">
        <v>8290</v>
      </c>
      <c r="Q2451" t="s">
        <v>8306</v>
      </c>
      <c r="R2451" t="str">
        <f t="shared" si="116"/>
        <v>October</v>
      </c>
    </row>
    <row r="2452" spans="1:18" ht="45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s="11">
        <f t="shared" si="114"/>
        <v>41902.07240740741</v>
      </c>
      <c r="L2452" t="b">
        <v>0</v>
      </c>
      <c r="M2452">
        <v>102</v>
      </c>
      <c r="N2452" t="b">
        <v>1</v>
      </c>
      <c r="O2452" s="13">
        <f t="shared" si="115"/>
        <v>1.0153353333333335</v>
      </c>
      <c r="P2452" t="s">
        <v>8290</v>
      </c>
      <c r="Q2452" t="s">
        <v>8306</v>
      </c>
      <c r="R2452" t="str">
        <f t="shared" si="116"/>
        <v>September</v>
      </c>
    </row>
    <row r="2453" spans="1:18" ht="45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s="11">
        <f t="shared" si="114"/>
        <v>42779.908449074079</v>
      </c>
      <c r="L2453" t="b">
        <v>0</v>
      </c>
      <c r="M2453">
        <v>186</v>
      </c>
      <c r="N2453" t="b">
        <v>1</v>
      </c>
      <c r="O2453" s="13">
        <f t="shared" si="115"/>
        <v>1.1545000000000001</v>
      </c>
      <c r="P2453" t="s">
        <v>8290</v>
      </c>
      <c r="Q2453" t="s">
        <v>8306</v>
      </c>
      <c r="R2453" t="str">
        <f t="shared" si="116"/>
        <v>February</v>
      </c>
    </row>
    <row r="2454" spans="1:18" ht="45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s="11">
        <f t="shared" si="114"/>
        <v>42338.84375</v>
      </c>
      <c r="L2454" t="b">
        <v>0</v>
      </c>
      <c r="M2454">
        <v>15</v>
      </c>
      <c r="N2454" t="b">
        <v>1</v>
      </c>
      <c r="O2454" s="13">
        <f t="shared" si="115"/>
        <v>1.335</v>
      </c>
      <c r="P2454" t="s">
        <v>8290</v>
      </c>
      <c r="Q2454" t="s">
        <v>8306</v>
      </c>
      <c r="R2454" t="str">
        <f t="shared" si="116"/>
        <v>November</v>
      </c>
    </row>
    <row r="2455" spans="1:18" ht="45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s="11">
        <f t="shared" si="114"/>
        <v>42738.692233796297</v>
      </c>
      <c r="L2455" t="b">
        <v>0</v>
      </c>
      <c r="M2455">
        <v>67</v>
      </c>
      <c r="N2455" t="b">
        <v>1</v>
      </c>
      <c r="O2455" s="13">
        <f t="shared" si="115"/>
        <v>1.5469999999999999</v>
      </c>
      <c r="P2455" t="s">
        <v>8290</v>
      </c>
      <c r="Q2455" t="s">
        <v>8306</v>
      </c>
      <c r="R2455" t="str">
        <f t="shared" si="116"/>
        <v>January</v>
      </c>
    </row>
    <row r="2456" spans="1:18" ht="45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s="11">
        <f t="shared" si="114"/>
        <v>42770.201481481483</v>
      </c>
      <c r="L2456" t="b">
        <v>0</v>
      </c>
      <c r="M2456">
        <v>130</v>
      </c>
      <c r="N2456" t="b">
        <v>1</v>
      </c>
      <c r="O2456" s="13">
        <f t="shared" si="115"/>
        <v>1.0084571428571429</v>
      </c>
      <c r="P2456" t="s">
        <v>8290</v>
      </c>
      <c r="Q2456" t="s">
        <v>8306</v>
      </c>
      <c r="R2456" t="str">
        <f t="shared" si="116"/>
        <v>February</v>
      </c>
    </row>
    <row r="2457" spans="1:18" ht="45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s="11">
        <f t="shared" si="114"/>
        <v>42452.781828703708</v>
      </c>
      <c r="L2457" t="b">
        <v>0</v>
      </c>
      <c r="M2457">
        <v>16</v>
      </c>
      <c r="N2457" t="b">
        <v>1</v>
      </c>
      <c r="O2457" s="13">
        <f t="shared" si="115"/>
        <v>1.82</v>
      </c>
      <c r="P2457" t="s">
        <v>8290</v>
      </c>
      <c r="Q2457" t="s">
        <v>8306</v>
      </c>
      <c r="R2457" t="str">
        <f t="shared" si="116"/>
        <v>March</v>
      </c>
    </row>
    <row r="2458" spans="1:18" ht="45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s="11">
        <f t="shared" si="114"/>
        <v>42761.961099537039</v>
      </c>
      <c r="L2458" t="b">
        <v>0</v>
      </c>
      <c r="M2458">
        <v>67</v>
      </c>
      <c r="N2458" t="b">
        <v>1</v>
      </c>
      <c r="O2458" s="13">
        <f t="shared" si="115"/>
        <v>1.8086666666666666</v>
      </c>
      <c r="P2458" t="s">
        <v>8290</v>
      </c>
      <c r="Q2458" t="s">
        <v>8306</v>
      </c>
      <c r="R2458" t="str">
        <f t="shared" si="116"/>
        <v>January</v>
      </c>
    </row>
    <row r="2459" spans="1:18" ht="45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s="11">
        <f t="shared" si="114"/>
        <v>42423.602500000001</v>
      </c>
      <c r="L2459" t="b">
        <v>0</v>
      </c>
      <c r="M2459">
        <v>124</v>
      </c>
      <c r="N2459" t="b">
        <v>1</v>
      </c>
      <c r="O2459" s="13">
        <f t="shared" si="115"/>
        <v>1.0230434782608695</v>
      </c>
      <c r="P2459" t="s">
        <v>8290</v>
      </c>
      <c r="Q2459" t="s">
        <v>8306</v>
      </c>
      <c r="R2459" t="str">
        <f t="shared" si="116"/>
        <v>February</v>
      </c>
    </row>
    <row r="2460" spans="1:18" ht="45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s="11">
        <f t="shared" si="114"/>
        <v>42495.871736111112</v>
      </c>
      <c r="L2460" t="b">
        <v>0</v>
      </c>
      <c r="M2460">
        <v>80</v>
      </c>
      <c r="N2460" t="b">
        <v>1</v>
      </c>
      <c r="O2460" s="13">
        <f t="shared" si="115"/>
        <v>1.1017999999999999</v>
      </c>
      <c r="P2460" t="s">
        <v>8290</v>
      </c>
      <c r="Q2460" t="s">
        <v>8306</v>
      </c>
      <c r="R2460" t="str">
        <f t="shared" si="116"/>
        <v>May</v>
      </c>
    </row>
    <row r="2461" spans="1:18" ht="45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s="11">
        <f t="shared" si="114"/>
        <v>42407.637557870374</v>
      </c>
      <c r="L2461" t="b">
        <v>0</v>
      </c>
      <c r="M2461">
        <v>282</v>
      </c>
      <c r="N2461" t="b">
        <v>1</v>
      </c>
      <c r="O2461" s="13">
        <f t="shared" si="115"/>
        <v>1.0225</v>
      </c>
      <c r="P2461" t="s">
        <v>8290</v>
      </c>
      <c r="Q2461" t="s">
        <v>8306</v>
      </c>
      <c r="R2461" t="str">
        <f t="shared" si="116"/>
        <v>February</v>
      </c>
    </row>
    <row r="2462" spans="1:18" ht="45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s="11">
        <f t="shared" si="114"/>
        <v>42704.187118055561</v>
      </c>
      <c r="L2462" t="b">
        <v>0</v>
      </c>
      <c r="M2462">
        <v>68</v>
      </c>
      <c r="N2462" t="b">
        <v>1</v>
      </c>
      <c r="O2462" s="13">
        <f t="shared" si="115"/>
        <v>1.0078823529411765</v>
      </c>
      <c r="P2462" t="s">
        <v>8290</v>
      </c>
      <c r="Q2462" t="s">
        <v>8306</v>
      </c>
      <c r="R2462" t="str">
        <f t="shared" si="116"/>
        <v>November</v>
      </c>
    </row>
    <row r="2463" spans="1:18" ht="45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s="11">
        <f t="shared" si="114"/>
        <v>40784.012696759259</v>
      </c>
      <c r="L2463" t="b">
        <v>0</v>
      </c>
      <c r="M2463">
        <v>86</v>
      </c>
      <c r="N2463" t="b">
        <v>1</v>
      </c>
      <c r="O2463" s="13">
        <f t="shared" si="115"/>
        <v>1.038</v>
      </c>
      <c r="P2463" t="s">
        <v>8279</v>
      </c>
      <c r="Q2463" t="s">
        <v>8283</v>
      </c>
      <c r="R2463" t="str">
        <f t="shared" si="116"/>
        <v>August</v>
      </c>
    </row>
    <row r="2464" spans="1:18" ht="45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s="11">
        <f t="shared" si="114"/>
        <v>41089.186296296299</v>
      </c>
      <c r="L2464" t="b">
        <v>0</v>
      </c>
      <c r="M2464">
        <v>115</v>
      </c>
      <c r="N2464" t="b">
        <v>1</v>
      </c>
      <c r="O2464" s="13">
        <f t="shared" si="115"/>
        <v>1.1070833333333334</v>
      </c>
      <c r="P2464" t="s">
        <v>8279</v>
      </c>
      <c r="Q2464" t="s">
        <v>8283</v>
      </c>
      <c r="R2464" t="str">
        <f t="shared" si="116"/>
        <v>June</v>
      </c>
    </row>
    <row r="2465" spans="1:18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s="11">
        <f t="shared" si="114"/>
        <v>41341.111400462964</v>
      </c>
      <c r="L2465" t="b">
        <v>0</v>
      </c>
      <c r="M2465">
        <v>75</v>
      </c>
      <c r="N2465" t="b">
        <v>1</v>
      </c>
      <c r="O2465" s="13">
        <f t="shared" si="115"/>
        <v>1.1625000000000001</v>
      </c>
      <c r="P2465" t="s">
        <v>8279</v>
      </c>
      <c r="Q2465" t="s">
        <v>8283</v>
      </c>
      <c r="R2465" t="str">
        <f t="shared" si="116"/>
        <v>March</v>
      </c>
    </row>
    <row r="2466" spans="1:18" ht="45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s="11">
        <f t="shared" si="114"/>
        <v>42248.90042824074</v>
      </c>
      <c r="L2466" t="b">
        <v>0</v>
      </c>
      <c r="M2466">
        <v>43</v>
      </c>
      <c r="N2466" t="b">
        <v>1</v>
      </c>
      <c r="O2466" s="13">
        <f t="shared" si="115"/>
        <v>1.111</v>
      </c>
      <c r="P2466" t="s">
        <v>8279</v>
      </c>
      <c r="Q2466" t="s">
        <v>8283</v>
      </c>
      <c r="R2466" t="str">
        <f t="shared" si="116"/>
        <v>September</v>
      </c>
    </row>
    <row r="2467" spans="1:18" ht="30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s="11">
        <f t="shared" si="114"/>
        <v>41145.719305555554</v>
      </c>
      <c r="L2467" t="b">
        <v>0</v>
      </c>
      <c r="M2467">
        <v>48</v>
      </c>
      <c r="N2467" t="b">
        <v>1</v>
      </c>
      <c r="O2467" s="13">
        <f t="shared" si="115"/>
        <v>1.8014285714285714</v>
      </c>
      <c r="P2467" t="s">
        <v>8279</v>
      </c>
      <c r="Q2467" t="s">
        <v>8283</v>
      </c>
      <c r="R2467" t="str">
        <f t="shared" si="116"/>
        <v>August</v>
      </c>
    </row>
    <row r="2468" spans="1:18" ht="45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s="11">
        <f t="shared" si="114"/>
        <v>41373.102465277778</v>
      </c>
      <c r="L2468" t="b">
        <v>0</v>
      </c>
      <c r="M2468">
        <v>52</v>
      </c>
      <c r="N2468" t="b">
        <v>1</v>
      </c>
      <c r="O2468" s="13">
        <f t="shared" si="115"/>
        <v>1</v>
      </c>
      <c r="P2468" t="s">
        <v>8279</v>
      </c>
      <c r="Q2468" t="s">
        <v>8283</v>
      </c>
      <c r="R2468" t="str">
        <f t="shared" si="116"/>
        <v>April</v>
      </c>
    </row>
    <row r="2469" spans="1:18" ht="30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s="11">
        <f t="shared" si="114"/>
        <v>41025.874201388891</v>
      </c>
      <c r="L2469" t="b">
        <v>0</v>
      </c>
      <c r="M2469">
        <v>43</v>
      </c>
      <c r="N2469" t="b">
        <v>1</v>
      </c>
      <c r="O2469" s="13">
        <f t="shared" si="115"/>
        <v>1.1850000000000001</v>
      </c>
      <c r="P2469" t="s">
        <v>8279</v>
      </c>
      <c r="Q2469" t="s">
        <v>8283</v>
      </c>
      <c r="R2469" t="str">
        <f t="shared" si="116"/>
        <v>April</v>
      </c>
    </row>
    <row r="2470" spans="1:18" ht="30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s="11">
        <f t="shared" si="114"/>
        <v>41174.154178240744</v>
      </c>
      <c r="L2470" t="b">
        <v>0</v>
      </c>
      <c r="M2470">
        <v>58</v>
      </c>
      <c r="N2470" t="b">
        <v>1</v>
      </c>
      <c r="O2470" s="13">
        <f t="shared" si="115"/>
        <v>1.0721700000000001</v>
      </c>
      <c r="P2470" t="s">
        <v>8279</v>
      </c>
      <c r="Q2470" t="s">
        <v>8283</v>
      </c>
      <c r="R2470" t="str">
        <f t="shared" si="116"/>
        <v>September</v>
      </c>
    </row>
    <row r="2471" spans="1:18" ht="45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s="11">
        <f t="shared" si="114"/>
        <v>40557.429733796293</v>
      </c>
      <c r="L2471" t="b">
        <v>0</v>
      </c>
      <c r="M2471">
        <v>47</v>
      </c>
      <c r="N2471" t="b">
        <v>1</v>
      </c>
      <c r="O2471" s="13">
        <f t="shared" si="115"/>
        <v>1.1366666666666667</v>
      </c>
      <c r="P2471" t="s">
        <v>8279</v>
      </c>
      <c r="Q2471" t="s">
        <v>8283</v>
      </c>
      <c r="R2471" t="str">
        <f t="shared" si="116"/>
        <v>January</v>
      </c>
    </row>
    <row r="2472" spans="1:18" ht="45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s="11">
        <f t="shared" si="114"/>
        <v>41023.07471064815</v>
      </c>
      <c r="L2472" t="b">
        <v>0</v>
      </c>
      <c r="M2472">
        <v>36</v>
      </c>
      <c r="N2472" t="b">
        <v>1</v>
      </c>
      <c r="O2472" s="13">
        <f t="shared" si="115"/>
        <v>1.0316400000000001</v>
      </c>
      <c r="P2472" t="s">
        <v>8279</v>
      </c>
      <c r="Q2472" t="s">
        <v>8283</v>
      </c>
      <c r="R2472" t="str">
        <f t="shared" si="116"/>
        <v>April</v>
      </c>
    </row>
    <row r="2473" spans="1:18" ht="45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s="11">
        <f t="shared" si="114"/>
        <v>40893.992962962962</v>
      </c>
      <c r="L2473" t="b">
        <v>0</v>
      </c>
      <c r="M2473">
        <v>17</v>
      </c>
      <c r="N2473" t="b">
        <v>1</v>
      </c>
      <c r="O2473" s="13">
        <f t="shared" si="115"/>
        <v>1.28</v>
      </c>
      <c r="P2473" t="s">
        <v>8279</v>
      </c>
      <c r="Q2473" t="s">
        <v>8283</v>
      </c>
      <c r="R2473" t="str">
        <f t="shared" si="116"/>
        <v>December</v>
      </c>
    </row>
    <row r="2474" spans="1:18" ht="45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s="11">
        <f t="shared" si="114"/>
        <v>40354.11550925926</v>
      </c>
      <c r="L2474" t="b">
        <v>0</v>
      </c>
      <c r="M2474">
        <v>104</v>
      </c>
      <c r="N2474" t="b">
        <v>1</v>
      </c>
      <c r="O2474" s="13">
        <f t="shared" si="115"/>
        <v>1.3576026666666667</v>
      </c>
      <c r="P2474" t="s">
        <v>8279</v>
      </c>
      <c r="Q2474" t="s">
        <v>8283</v>
      </c>
      <c r="R2474" t="str">
        <f t="shared" si="116"/>
        <v>June</v>
      </c>
    </row>
    <row r="2475" spans="1:18" ht="45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s="11">
        <f t="shared" si="114"/>
        <v>41193.748483796298</v>
      </c>
      <c r="L2475" t="b">
        <v>0</v>
      </c>
      <c r="M2475">
        <v>47</v>
      </c>
      <c r="N2475" t="b">
        <v>1</v>
      </c>
      <c r="O2475" s="13">
        <f t="shared" si="115"/>
        <v>1</v>
      </c>
      <c r="P2475" t="s">
        <v>8279</v>
      </c>
      <c r="Q2475" t="s">
        <v>8283</v>
      </c>
      <c r="R2475" t="str">
        <f t="shared" si="116"/>
        <v>October</v>
      </c>
    </row>
    <row r="2476" spans="1:18" ht="45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s="11">
        <f t="shared" si="114"/>
        <v>40417.011296296296</v>
      </c>
      <c r="L2476" t="b">
        <v>0</v>
      </c>
      <c r="M2476">
        <v>38</v>
      </c>
      <c r="N2476" t="b">
        <v>1</v>
      </c>
      <c r="O2476" s="13">
        <f t="shared" si="115"/>
        <v>1.0000360000000001</v>
      </c>
      <c r="P2476" t="s">
        <v>8279</v>
      </c>
      <c r="Q2476" t="s">
        <v>8283</v>
      </c>
      <c r="R2476" t="str">
        <f t="shared" si="116"/>
        <v>August</v>
      </c>
    </row>
    <row r="2477" spans="1:18" ht="30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s="11">
        <f t="shared" si="114"/>
        <v>40310.287673611107</v>
      </c>
      <c r="L2477" t="b">
        <v>0</v>
      </c>
      <c r="M2477">
        <v>81</v>
      </c>
      <c r="N2477" t="b">
        <v>1</v>
      </c>
      <c r="O2477" s="13">
        <f t="shared" si="115"/>
        <v>1.0471999999999999</v>
      </c>
      <c r="P2477" t="s">
        <v>8279</v>
      </c>
      <c r="Q2477" t="s">
        <v>8283</v>
      </c>
      <c r="R2477" t="str">
        <f t="shared" si="116"/>
        <v>May</v>
      </c>
    </row>
    <row r="2478" spans="1:18" ht="45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s="11">
        <f t="shared" si="114"/>
        <v>41913.328356481477</v>
      </c>
      <c r="L2478" t="b">
        <v>0</v>
      </c>
      <c r="M2478">
        <v>55</v>
      </c>
      <c r="N2478" t="b">
        <v>1</v>
      </c>
      <c r="O2478" s="13">
        <f t="shared" si="115"/>
        <v>1.050225</v>
      </c>
      <c r="P2478" t="s">
        <v>8279</v>
      </c>
      <c r="Q2478" t="s">
        <v>8283</v>
      </c>
      <c r="R2478" t="str">
        <f t="shared" si="116"/>
        <v>October</v>
      </c>
    </row>
    <row r="2479" spans="1:18" ht="30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s="11">
        <f t="shared" si="114"/>
        <v>41088.691493055558</v>
      </c>
      <c r="L2479" t="b">
        <v>0</v>
      </c>
      <c r="M2479">
        <v>41</v>
      </c>
      <c r="N2479" t="b">
        <v>1</v>
      </c>
      <c r="O2479" s="13">
        <f t="shared" si="115"/>
        <v>1.7133333333333334</v>
      </c>
      <c r="P2479" t="s">
        <v>8279</v>
      </c>
      <c r="Q2479" t="s">
        <v>8283</v>
      </c>
      <c r="R2479" t="str">
        <f t="shared" si="116"/>
        <v>June</v>
      </c>
    </row>
    <row r="2480" spans="1:18" ht="45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s="11">
        <f t="shared" si="114"/>
        <v>41257.950381944444</v>
      </c>
      <c r="L2480" t="b">
        <v>0</v>
      </c>
      <c r="M2480">
        <v>79</v>
      </c>
      <c r="N2480" t="b">
        <v>1</v>
      </c>
      <c r="O2480" s="13">
        <f t="shared" si="115"/>
        <v>1.2749999999999999</v>
      </c>
      <c r="P2480" t="s">
        <v>8279</v>
      </c>
      <c r="Q2480" t="s">
        <v>8283</v>
      </c>
      <c r="R2480" t="str">
        <f t="shared" si="116"/>
        <v>December</v>
      </c>
    </row>
    <row r="2481" spans="1:18" ht="30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s="11">
        <f t="shared" si="114"/>
        <v>41107.726782407408</v>
      </c>
      <c r="L2481" t="b">
        <v>0</v>
      </c>
      <c r="M2481">
        <v>16</v>
      </c>
      <c r="N2481" t="b">
        <v>1</v>
      </c>
      <c r="O2481" s="13">
        <f t="shared" si="115"/>
        <v>1.3344333333333334</v>
      </c>
      <c r="P2481" t="s">
        <v>8279</v>
      </c>
      <c r="Q2481" t="s">
        <v>8283</v>
      </c>
      <c r="R2481" t="str">
        <f t="shared" si="116"/>
        <v>July</v>
      </c>
    </row>
    <row r="2482" spans="1:18" ht="45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s="11">
        <f t="shared" si="114"/>
        <v>42227.936157407406</v>
      </c>
      <c r="L2482" t="b">
        <v>0</v>
      </c>
      <c r="M2482">
        <v>8</v>
      </c>
      <c r="N2482" t="b">
        <v>1</v>
      </c>
      <c r="O2482" s="13">
        <f t="shared" si="115"/>
        <v>1</v>
      </c>
      <c r="P2482" t="s">
        <v>8279</v>
      </c>
      <c r="Q2482" t="s">
        <v>8283</v>
      </c>
      <c r="R2482" t="str">
        <f t="shared" si="116"/>
        <v>August</v>
      </c>
    </row>
    <row r="2483" spans="1:18" ht="45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s="11">
        <f t="shared" si="114"/>
        <v>40999.645925925928</v>
      </c>
      <c r="L2483" t="b">
        <v>0</v>
      </c>
      <c r="M2483">
        <v>95</v>
      </c>
      <c r="N2483" t="b">
        <v>1</v>
      </c>
      <c r="O2483" s="13">
        <f t="shared" si="115"/>
        <v>1.1291099999999998</v>
      </c>
      <c r="P2483" t="s">
        <v>8279</v>
      </c>
      <c r="Q2483" t="s">
        <v>8283</v>
      </c>
      <c r="R2483" t="str">
        <f t="shared" si="116"/>
        <v>March</v>
      </c>
    </row>
    <row r="2484" spans="1:18" ht="45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s="11">
        <f t="shared" si="114"/>
        <v>40711.782210648147</v>
      </c>
      <c r="L2484" t="b">
        <v>0</v>
      </c>
      <c r="M2484">
        <v>25</v>
      </c>
      <c r="N2484" t="b">
        <v>1</v>
      </c>
      <c r="O2484" s="13">
        <f t="shared" si="115"/>
        <v>1.0009999999999999</v>
      </c>
      <c r="P2484" t="s">
        <v>8279</v>
      </c>
      <c r="Q2484" t="s">
        <v>8283</v>
      </c>
      <c r="R2484" t="str">
        <f t="shared" si="116"/>
        <v>June</v>
      </c>
    </row>
    <row r="2485" spans="1:18" ht="30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s="11">
        <f t="shared" si="114"/>
        <v>40970.750034722223</v>
      </c>
      <c r="L2485" t="b">
        <v>0</v>
      </c>
      <c r="M2485">
        <v>19</v>
      </c>
      <c r="N2485" t="b">
        <v>1</v>
      </c>
      <c r="O2485" s="13">
        <f t="shared" si="115"/>
        <v>1.1372727272727272</v>
      </c>
      <c r="P2485" t="s">
        <v>8279</v>
      </c>
      <c r="Q2485" t="s">
        <v>8283</v>
      </c>
      <c r="R2485" t="str">
        <f t="shared" si="116"/>
        <v>March</v>
      </c>
    </row>
    <row r="2486" spans="1:18" ht="45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s="11">
        <f t="shared" si="114"/>
        <v>40771.916701388887</v>
      </c>
      <c r="L2486" t="b">
        <v>0</v>
      </c>
      <c r="M2486">
        <v>90</v>
      </c>
      <c r="N2486" t="b">
        <v>1</v>
      </c>
      <c r="O2486" s="13">
        <f t="shared" si="115"/>
        <v>1.1931742857142855</v>
      </c>
      <c r="P2486" t="s">
        <v>8279</v>
      </c>
      <c r="Q2486" t="s">
        <v>8283</v>
      </c>
      <c r="R2486" t="str">
        <f t="shared" si="116"/>
        <v>August</v>
      </c>
    </row>
    <row r="2487" spans="1:18" ht="45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s="11">
        <f t="shared" si="114"/>
        <v>40793.998599537037</v>
      </c>
      <c r="L2487" t="b">
        <v>0</v>
      </c>
      <c r="M2487">
        <v>41</v>
      </c>
      <c r="N2487" t="b">
        <v>1</v>
      </c>
      <c r="O2487" s="13">
        <f t="shared" si="115"/>
        <v>1.0325</v>
      </c>
      <c r="P2487" t="s">
        <v>8279</v>
      </c>
      <c r="Q2487" t="s">
        <v>8283</v>
      </c>
      <c r="R2487" t="str">
        <f t="shared" si="116"/>
        <v>September</v>
      </c>
    </row>
    <row r="2488" spans="1:18" ht="45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s="11">
        <f t="shared" si="114"/>
        <v>40991.708055555559</v>
      </c>
      <c r="L2488" t="b">
        <v>0</v>
      </c>
      <c r="M2488">
        <v>30</v>
      </c>
      <c r="N2488" t="b">
        <v>1</v>
      </c>
      <c r="O2488" s="13">
        <f t="shared" si="115"/>
        <v>2.6566666666666667</v>
      </c>
      <c r="P2488" t="s">
        <v>8279</v>
      </c>
      <c r="Q2488" t="s">
        <v>8283</v>
      </c>
      <c r="R2488" t="str">
        <f t="shared" si="116"/>
        <v>March</v>
      </c>
    </row>
    <row r="2489" spans="1:18" ht="45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s="11">
        <f t="shared" si="114"/>
        <v>41026.083298611113</v>
      </c>
      <c r="L2489" t="b">
        <v>0</v>
      </c>
      <c r="M2489">
        <v>38</v>
      </c>
      <c r="N2489" t="b">
        <v>1</v>
      </c>
      <c r="O2489" s="13">
        <f t="shared" si="115"/>
        <v>1.0005066666666667</v>
      </c>
      <c r="P2489" t="s">
        <v>8279</v>
      </c>
      <c r="Q2489" t="s">
        <v>8283</v>
      </c>
      <c r="R2489" t="str">
        <f t="shared" si="116"/>
        <v>April</v>
      </c>
    </row>
    <row r="2490" spans="1:18" ht="45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s="11">
        <f t="shared" si="114"/>
        <v>40833.633194444446</v>
      </c>
      <c r="L2490" t="b">
        <v>0</v>
      </c>
      <c r="M2490">
        <v>65</v>
      </c>
      <c r="N2490" t="b">
        <v>1</v>
      </c>
      <c r="O2490" s="13">
        <f t="shared" si="115"/>
        <v>1.0669999999999999</v>
      </c>
      <c r="P2490" t="s">
        <v>8279</v>
      </c>
      <c r="Q2490" t="s">
        <v>8283</v>
      </c>
      <c r="R2490" t="str">
        <f t="shared" si="116"/>
        <v>October</v>
      </c>
    </row>
    <row r="2491" spans="1:18" ht="45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s="11">
        <f t="shared" si="114"/>
        <v>41373.690266203703</v>
      </c>
      <c r="L2491" t="b">
        <v>0</v>
      </c>
      <c r="M2491">
        <v>75</v>
      </c>
      <c r="N2491" t="b">
        <v>1</v>
      </c>
      <c r="O2491" s="13">
        <f t="shared" si="115"/>
        <v>1.3367142857142857</v>
      </c>
      <c r="P2491" t="s">
        <v>8279</v>
      </c>
      <c r="Q2491" t="s">
        <v>8283</v>
      </c>
      <c r="R2491" t="str">
        <f t="shared" si="116"/>
        <v>April</v>
      </c>
    </row>
    <row r="2492" spans="1:18" ht="45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s="11">
        <f t="shared" si="114"/>
        <v>41023.227731481486</v>
      </c>
      <c r="L2492" t="b">
        <v>0</v>
      </c>
      <c r="M2492">
        <v>16</v>
      </c>
      <c r="N2492" t="b">
        <v>1</v>
      </c>
      <c r="O2492" s="13">
        <f t="shared" si="115"/>
        <v>1.214</v>
      </c>
      <c r="P2492" t="s">
        <v>8279</v>
      </c>
      <c r="Q2492" t="s">
        <v>8283</v>
      </c>
      <c r="R2492" t="str">
        <f t="shared" si="116"/>
        <v>April</v>
      </c>
    </row>
    <row r="2493" spans="1:18" ht="45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s="11">
        <f t="shared" si="114"/>
        <v>40542.839282407411</v>
      </c>
      <c r="L2493" t="b">
        <v>0</v>
      </c>
      <c r="M2493">
        <v>10</v>
      </c>
      <c r="N2493" t="b">
        <v>1</v>
      </c>
      <c r="O2493" s="13">
        <f t="shared" si="115"/>
        <v>1.032</v>
      </c>
      <c r="P2493" t="s">
        <v>8279</v>
      </c>
      <c r="Q2493" t="s">
        <v>8283</v>
      </c>
      <c r="R2493" t="str">
        <f t="shared" si="116"/>
        <v>December</v>
      </c>
    </row>
    <row r="2494" spans="1:18" ht="30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s="11">
        <f t="shared" si="114"/>
        <v>41024.985972222225</v>
      </c>
      <c r="L2494" t="b">
        <v>0</v>
      </c>
      <c r="M2494">
        <v>27</v>
      </c>
      <c r="N2494" t="b">
        <v>1</v>
      </c>
      <c r="O2494" s="13">
        <f t="shared" si="115"/>
        <v>1.25</v>
      </c>
      <c r="P2494" t="s">
        <v>8279</v>
      </c>
      <c r="Q2494" t="s">
        <v>8283</v>
      </c>
      <c r="R2494" t="str">
        <f t="shared" si="116"/>
        <v>April</v>
      </c>
    </row>
    <row r="2495" spans="1:18" ht="45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s="11">
        <f t="shared" si="114"/>
        <v>41348.168287037035</v>
      </c>
      <c r="L2495" t="b">
        <v>0</v>
      </c>
      <c r="M2495">
        <v>259</v>
      </c>
      <c r="N2495" t="b">
        <v>1</v>
      </c>
      <c r="O2495" s="13">
        <f t="shared" si="115"/>
        <v>1.2869999999999999</v>
      </c>
      <c r="P2495" t="s">
        <v>8279</v>
      </c>
      <c r="Q2495" t="s">
        <v>8283</v>
      </c>
      <c r="R2495" t="str">
        <f t="shared" si="116"/>
        <v>March</v>
      </c>
    </row>
    <row r="2496" spans="1:18" ht="45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s="11">
        <f t="shared" si="114"/>
        <v>41022.645185185189</v>
      </c>
      <c r="L2496" t="b">
        <v>0</v>
      </c>
      <c r="M2496">
        <v>39</v>
      </c>
      <c r="N2496" t="b">
        <v>1</v>
      </c>
      <c r="O2496" s="13">
        <f t="shared" si="115"/>
        <v>1.0100533333333332</v>
      </c>
      <c r="P2496" t="s">
        <v>8279</v>
      </c>
      <c r="Q2496" t="s">
        <v>8283</v>
      </c>
      <c r="R2496" t="str">
        <f t="shared" si="116"/>
        <v>April</v>
      </c>
    </row>
    <row r="2497" spans="1:18" ht="45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s="11">
        <f t="shared" si="114"/>
        <v>41036.946469907409</v>
      </c>
      <c r="L2497" t="b">
        <v>0</v>
      </c>
      <c r="M2497">
        <v>42</v>
      </c>
      <c r="N2497" t="b">
        <v>1</v>
      </c>
      <c r="O2497" s="13">
        <f t="shared" si="115"/>
        <v>1.2753666666666665</v>
      </c>
      <c r="P2497" t="s">
        <v>8279</v>
      </c>
      <c r="Q2497" t="s">
        <v>8283</v>
      </c>
      <c r="R2497" t="str">
        <f t="shared" si="116"/>
        <v>May</v>
      </c>
    </row>
    <row r="2498" spans="1:18" ht="30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s="11">
        <f t="shared" si="114"/>
        <v>41327.996435185181</v>
      </c>
      <c r="L2498" t="b">
        <v>0</v>
      </c>
      <c r="M2498">
        <v>10</v>
      </c>
      <c r="N2498" t="b">
        <v>1</v>
      </c>
      <c r="O2498" s="13">
        <f t="shared" si="115"/>
        <v>1</v>
      </c>
      <c r="P2498" t="s">
        <v>8279</v>
      </c>
      <c r="Q2498" t="s">
        <v>8283</v>
      </c>
      <c r="R2498" t="str">
        <f t="shared" si="116"/>
        <v>February</v>
      </c>
    </row>
    <row r="2499" spans="1:18" ht="45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s="11">
        <f t="shared" ref="K2499:K2562" si="117">(J2499/86400)+DATE(1970,1,1)</f>
        <v>40730.878912037035</v>
      </c>
      <c r="L2499" t="b">
        <v>0</v>
      </c>
      <c r="M2499">
        <v>56</v>
      </c>
      <c r="N2499" t="b">
        <v>1</v>
      </c>
      <c r="O2499" s="13">
        <f t="shared" ref="O2499:O2562" si="118">E2499/D2499</f>
        <v>1.127715</v>
      </c>
      <c r="P2499" t="s">
        <v>8279</v>
      </c>
      <c r="Q2499" t="s">
        <v>8283</v>
      </c>
      <c r="R2499" t="str">
        <f t="shared" ref="R2499:R2562" si="119">TEXT(K2499,"mmmm")</f>
        <v>July</v>
      </c>
    </row>
    <row r="2500" spans="1:18" ht="45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s="11">
        <f t="shared" si="117"/>
        <v>42017.967442129629</v>
      </c>
      <c r="L2500" t="b">
        <v>0</v>
      </c>
      <c r="M2500">
        <v>20</v>
      </c>
      <c r="N2500" t="b">
        <v>1</v>
      </c>
      <c r="O2500" s="13">
        <f t="shared" si="118"/>
        <v>1.056</v>
      </c>
      <c r="P2500" t="s">
        <v>8279</v>
      </c>
      <c r="Q2500" t="s">
        <v>8283</v>
      </c>
      <c r="R2500" t="str">
        <f t="shared" si="119"/>
        <v>January</v>
      </c>
    </row>
    <row r="2501" spans="1:18" ht="45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s="11">
        <f t="shared" si="117"/>
        <v>41226.648576388892</v>
      </c>
      <c r="L2501" t="b">
        <v>0</v>
      </c>
      <c r="M2501">
        <v>170</v>
      </c>
      <c r="N2501" t="b">
        <v>1</v>
      </c>
      <c r="O2501" s="13">
        <f t="shared" si="118"/>
        <v>2.0262500000000001</v>
      </c>
      <c r="P2501" t="s">
        <v>8279</v>
      </c>
      <c r="Q2501" t="s">
        <v>8283</v>
      </c>
      <c r="R2501" t="str">
        <f t="shared" si="119"/>
        <v>November</v>
      </c>
    </row>
    <row r="2502" spans="1:18" ht="45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s="11">
        <f t="shared" si="117"/>
        <v>41053.772858796292</v>
      </c>
      <c r="L2502" t="b">
        <v>0</v>
      </c>
      <c r="M2502">
        <v>29</v>
      </c>
      <c r="N2502" t="b">
        <v>1</v>
      </c>
      <c r="O2502" s="13">
        <f t="shared" si="118"/>
        <v>1.1333333333333333</v>
      </c>
      <c r="P2502" t="s">
        <v>8279</v>
      </c>
      <c r="Q2502" t="s">
        <v>8283</v>
      </c>
      <c r="R2502" t="str">
        <f t="shared" si="119"/>
        <v>May</v>
      </c>
    </row>
    <row r="2503" spans="1:18" ht="45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s="11">
        <f t="shared" si="117"/>
        <v>42244.776666666672</v>
      </c>
      <c r="L2503" t="b">
        <v>0</v>
      </c>
      <c r="M2503">
        <v>7</v>
      </c>
      <c r="N2503" t="b">
        <v>0</v>
      </c>
      <c r="O2503" s="13">
        <f t="shared" si="118"/>
        <v>2.5545454545454545E-2</v>
      </c>
      <c r="P2503" t="s">
        <v>8290</v>
      </c>
      <c r="Q2503" t="s">
        <v>8307</v>
      </c>
      <c r="R2503" t="str">
        <f t="shared" si="119"/>
        <v>August</v>
      </c>
    </row>
    <row r="2504" spans="1:18" ht="45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s="11">
        <f t="shared" si="117"/>
        <v>41858.825439814813</v>
      </c>
      <c r="L2504" t="b">
        <v>0</v>
      </c>
      <c r="M2504">
        <v>5</v>
      </c>
      <c r="N2504" t="b">
        <v>0</v>
      </c>
      <c r="O2504" s="13">
        <f t="shared" si="118"/>
        <v>7.8181818181818181E-4</v>
      </c>
      <c r="P2504" t="s">
        <v>8290</v>
      </c>
      <c r="Q2504" t="s">
        <v>8307</v>
      </c>
      <c r="R2504" t="str">
        <f t="shared" si="119"/>
        <v>August</v>
      </c>
    </row>
    <row r="2505" spans="1:18" ht="45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s="11">
        <f t="shared" si="117"/>
        <v>42498.899398148147</v>
      </c>
      <c r="L2505" t="b">
        <v>0</v>
      </c>
      <c r="M2505">
        <v>0</v>
      </c>
      <c r="N2505" t="b">
        <v>0</v>
      </c>
      <c r="O2505" s="13">
        <f t="shared" si="118"/>
        <v>0</v>
      </c>
      <c r="P2505" t="s">
        <v>8290</v>
      </c>
      <c r="Q2505" t="s">
        <v>8307</v>
      </c>
      <c r="R2505" t="str">
        <f t="shared" si="119"/>
        <v>May</v>
      </c>
    </row>
    <row r="2506" spans="1:18" ht="30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s="11">
        <f t="shared" si="117"/>
        <v>41928.015439814815</v>
      </c>
      <c r="L2506" t="b">
        <v>0</v>
      </c>
      <c r="M2506">
        <v>0</v>
      </c>
      <c r="N2506" t="b">
        <v>0</v>
      </c>
      <c r="O2506" s="13">
        <f t="shared" si="118"/>
        <v>0</v>
      </c>
      <c r="P2506" t="s">
        <v>8290</v>
      </c>
      <c r="Q2506" t="s">
        <v>8307</v>
      </c>
      <c r="R2506" t="str">
        <f t="shared" si="119"/>
        <v>October</v>
      </c>
    </row>
    <row r="2507" spans="1:18" ht="60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s="11">
        <f t="shared" si="117"/>
        <v>42047.05574074074</v>
      </c>
      <c r="L2507" t="b">
        <v>0</v>
      </c>
      <c r="M2507">
        <v>0</v>
      </c>
      <c r="N2507" t="b">
        <v>0</v>
      </c>
      <c r="O2507" s="13">
        <f t="shared" si="118"/>
        <v>0</v>
      </c>
      <c r="P2507" t="s">
        <v>8290</v>
      </c>
      <c r="Q2507" t="s">
        <v>8307</v>
      </c>
      <c r="R2507" t="str">
        <f t="shared" si="119"/>
        <v>February</v>
      </c>
    </row>
    <row r="2508" spans="1:18" ht="45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s="11">
        <f t="shared" si="117"/>
        <v>42258.297094907408</v>
      </c>
      <c r="L2508" t="b">
        <v>0</v>
      </c>
      <c r="M2508">
        <v>2</v>
      </c>
      <c r="N2508" t="b">
        <v>0</v>
      </c>
      <c r="O2508" s="13">
        <f t="shared" si="118"/>
        <v>6.0000000000000001E-3</v>
      </c>
      <c r="P2508" t="s">
        <v>8290</v>
      </c>
      <c r="Q2508" t="s">
        <v>8307</v>
      </c>
      <c r="R2508" t="str">
        <f t="shared" si="119"/>
        <v>September</v>
      </c>
    </row>
    <row r="2509" spans="1:18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s="11">
        <f t="shared" si="117"/>
        <v>42105.072962962964</v>
      </c>
      <c r="L2509" t="b">
        <v>0</v>
      </c>
      <c r="M2509">
        <v>0</v>
      </c>
      <c r="N2509" t="b">
        <v>0</v>
      </c>
      <c r="O2509" s="13">
        <f t="shared" si="118"/>
        <v>0</v>
      </c>
      <c r="P2509" t="s">
        <v>8290</v>
      </c>
      <c r="Q2509" t="s">
        <v>8307</v>
      </c>
      <c r="R2509" t="str">
        <f t="shared" si="119"/>
        <v>April</v>
      </c>
    </row>
    <row r="2510" spans="1:18" ht="45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s="11">
        <f t="shared" si="117"/>
        <v>41835.951782407406</v>
      </c>
      <c r="L2510" t="b">
        <v>0</v>
      </c>
      <c r="M2510">
        <v>0</v>
      </c>
      <c r="N2510" t="b">
        <v>0</v>
      </c>
      <c r="O2510" s="13">
        <f t="shared" si="118"/>
        <v>0</v>
      </c>
      <c r="P2510" t="s">
        <v>8290</v>
      </c>
      <c r="Q2510" t="s">
        <v>8307</v>
      </c>
      <c r="R2510" t="str">
        <f t="shared" si="119"/>
        <v>July</v>
      </c>
    </row>
    <row r="2511" spans="1:18" ht="45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s="11">
        <f t="shared" si="117"/>
        <v>42058.809594907405</v>
      </c>
      <c r="L2511" t="b">
        <v>0</v>
      </c>
      <c r="M2511">
        <v>28</v>
      </c>
      <c r="N2511" t="b">
        <v>0</v>
      </c>
      <c r="O2511" s="13">
        <f t="shared" si="118"/>
        <v>1.0526315789473684E-2</v>
      </c>
      <c r="P2511" t="s">
        <v>8290</v>
      </c>
      <c r="Q2511" t="s">
        <v>8307</v>
      </c>
      <c r="R2511" t="str">
        <f t="shared" si="119"/>
        <v>February</v>
      </c>
    </row>
    <row r="2512" spans="1:18" ht="45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s="11">
        <f t="shared" si="117"/>
        <v>42078.997361111113</v>
      </c>
      <c r="L2512" t="b">
        <v>0</v>
      </c>
      <c r="M2512">
        <v>2</v>
      </c>
      <c r="N2512" t="b">
        <v>0</v>
      </c>
      <c r="O2512" s="13">
        <f t="shared" si="118"/>
        <v>1.5E-3</v>
      </c>
      <c r="P2512" t="s">
        <v>8290</v>
      </c>
      <c r="Q2512" t="s">
        <v>8307</v>
      </c>
      <c r="R2512" t="str">
        <f t="shared" si="119"/>
        <v>March</v>
      </c>
    </row>
    <row r="2513" spans="1:18" ht="45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s="11">
        <f t="shared" si="117"/>
        <v>42371.446909722217</v>
      </c>
      <c r="L2513" t="b">
        <v>0</v>
      </c>
      <c r="M2513">
        <v>0</v>
      </c>
      <c r="N2513" t="b">
        <v>0</v>
      </c>
      <c r="O2513" s="13">
        <f t="shared" si="118"/>
        <v>0</v>
      </c>
      <c r="P2513" t="s">
        <v>8290</v>
      </c>
      <c r="Q2513" t="s">
        <v>8307</v>
      </c>
      <c r="R2513" t="str">
        <f t="shared" si="119"/>
        <v>January</v>
      </c>
    </row>
    <row r="2514" spans="1:18" ht="45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s="11">
        <f t="shared" si="117"/>
        <v>41971.876863425925</v>
      </c>
      <c r="L2514" t="b">
        <v>0</v>
      </c>
      <c r="M2514">
        <v>0</v>
      </c>
      <c r="N2514" t="b">
        <v>0</v>
      </c>
      <c r="O2514" s="13">
        <f t="shared" si="118"/>
        <v>0</v>
      </c>
      <c r="P2514" t="s">
        <v>8290</v>
      </c>
      <c r="Q2514" t="s">
        <v>8307</v>
      </c>
      <c r="R2514" t="str">
        <f t="shared" si="119"/>
        <v>November</v>
      </c>
    </row>
    <row r="2515" spans="1:18" ht="45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s="11">
        <f t="shared" si="117"/>
        <v>42732.00681712963</v>
      </c>
      <c r="L2515" t="b">
        <v>0</v>
      </c>
      <c r="M2515">
        <v>0</v>
      </c>
      <c r="N2515" t="b">
        <v>0</v>
      </c>
      <c r="O2515" s="13">
        <f t="shared" si="118"/>
        <v>0</v>
      </c>
      <c r="P2515" t="s">
        <v>8290</v>
      </c>
      <c r="Q2515" t="s">
        <v>8307</v>
      </c>
      <c r="R2515" t="str">
        <f t="shared" si="119"/>
        <v>December</v>
      </c>
    </row>
    <row r="2516" spans="1:18" ht="45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s="11">
        <f t="shared" si="117"/>
        <v>41854.389780092592</v>
      </c>
      <c r="L2516" t="b">
        <v>0</v>
      </c>
      <c r="M2516">
        <v>4</v>
      </c>
      <c r="N2516" t="b">
        <v>0</v>
      </c>
      <c r="O2516" s="13">
        <f t="shared" si="118"/>
        <v>1.7500000000000002E-2</v>
      </c>
      <c r="P2516" t="s">
        <v>8290</v>
      </c>
      <c r="Q2516" t="s">
        <v>8307</v>
      </c>
      <c r="R2516" t="str">
        <f t="shared" si="119"/>
        <v>August</v>
      </c>
    </row>
    <row r="2517" spans="1:18" ht="45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s="11">
        <f t="shared" si="117"/>
        <v>42027.839733796296</v>
      </c>
      <c r="L2517" t="b">
        <v>0</v>
      </c>
      <c r="M2517">
        <v>12</v>
      </c>
      <c r="N2517" t="b">
        <v>0</v>
      </c>
      <c r="O2517" s="13">
        <f t="shared" si="118"/>
        <v>0.186</v>
      </c>
      <c r="P2517" t="s">
        <v>8290</v>
      </c>
      <c r="Q2517" t="s">
        <v>8307</v>
      </c>
      <c r="R2517" t="str">
        <f t="shared" si="119"/>
        <v>January</v>
      </c>
    </row>
    <row r="2518" spans="1:18" ht="45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s="11">
        <f t="shared" si="117"/>
        <v>41942.653379629628</v>
      </c>
      <c r="L2518" t="b">
        <v>0</v>
      </c>
      <c r="M2518">
        <v>0</v>
      </c>
      <c r="N2518" t="b">
        <v>0</v>
      </c>
      <c r="O2518" s="13">
        <f t="shared" si="118"/>
        <v>0</v>
      </c>
      <c r="P2518" t="s">
        <v>8290</v>
      </c>
      <c r="Q2518" t="s">
        <v>8307</v>
      </c>
      <c r="R2518" t="str">
        <f t="shared" si="119"/>
        <v>October</v>
      </c>
    </row>
    <row r="2519" spans="1:18" ht="45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s="11">
        <f t="shared" si="117"/>
        <v>42052.802430555559</v>
      </c>
      <c r="L2519" t="b">
        <v>0</v>
      </c>
      <c r="M2519">
        <v>33</v>
      </c>
      <c r="N2519" t="b">
        <v>0</v>
      </c>
      <c r="O2519" s="13">
        <f t="shared" si="118"/>
        <v>9.8166666666666666E-2</v>
      </c>
      <c r="P2519" t="s">
        <v>8290</v>
      </c>
      <c r="Q2519" t="s">
        <v>8307</v>
      </c>
      <c r="R2519" t="str">
        <f t="shared" si="119"/>
        <v>February</v>
      </c>
    </row>
    <row r="2520" spans="1:18" ht="45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s="11">
        <f t="shared" si="117"/>
        <v>41926.680879629632</v>
      </c>
      <c r="L2520" t="b">
        <v>0</v>
      </c>
      <c r="M2520">
        <v>0</v>
      </c>
      <c r="N2520" t="b">
        <v>0</v>
      </c>
      <c r="O2520" s="13">
        <f t="shared" si="118"/>
        <v>0</v>
      </c>
      <c r="P2520" t="s">
        <v>8290</v>
      </c>
      <c r="Q2520" t="s">
        <v>8307</v>
      </c>
      <c r="R2520" t="str">
        <f t="shared" si="119"/>
        <v>October</v>
      </c>
    </row>
    <row r="2521" spans="1:18" ht="30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s="11">
        <f t="shared" si="117"/>
        <v>41809.155138888891</v>
      </c>
      <c r="L2521" t="b">
        <v>0</v>
      </c>
      <c r="M2521">
        <v>4</v>
      </c>
      <c r="N2521" t="b">
        <v>0</v>
      </c>
      <c r="O2521" s="13">
        <f t="shared" si="118"/>
        <v>4.3333333333333331E-4</v>
      </c>
      <c r="P2521" t="s">
        <v>8290</v>
      </c>
      <c r="Q2521" t="s">
        <v>8307</v>
      </c>
      <c r="R2521" t="str">
        <f t="shared" si="119"/>
        <v>June</v>
      </c>
    </row>
    <row r="2522" spans="1:18" ht="45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s="11">
        <f t="shared" si="117"/>
        <v>42612.600520833337</v>
      </c>
      <c r="L2522" t="b">
        <v>0</v>
      </c>
      <c r="M2522">
        <v>0</v>
      </c>
      <c r="N2522" t="b">
        <v>0</v>
      </c>
      <c r="O2522" s="13">
        <f t="shared" si="118"/>
        <v>0</v>
      </c>
      <c r="P2522" t="s">
        <v>8290</v>
      </c>
      <c r="Q2522" t="s">
        <v>8307</v>
      </c>
      <c r="R2522" t="str">
        <f t="shared" si="119"/>
        <v>August</v>
      </c>
    </row>
    <row r="2523" spans="1:18" ht="45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s="11">
        <f t="shared" si="117"/>
        <v>42269.967835648145</v>
      </c>
      <c r="L2523" t="b">
        <v>0</v>
      </c>
      <c r="M2523">
        <v>132</v>
      </c>
      <c r="N2523" t="b">
        <v>1</v>
      </c>
      <c r="O2523" s="13">
        <f t="shared" si="118"/>
        <v>1.0948792000000001</v>
      </c>
      <c r="P2523" t="s">
        <v>8279</v>
      </c>
      <c r="Q2523" t="s">
        <v>8308</v>
      </c>
      <c r="R2523" t="str">
        <f t="shared" si="119"/>
        <v>September</v>
      </c>
    </row>
    <row r="2524" spans="1:18" ht="45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s="11">
        <f t="shared" si="117"/>
        <v>42460.573611111111</v>
      </c>
      <c r="L2524" t="b">
        <v>0</v>
      </c>
      <c r="M2524">
        <v>27</v>
      </c>
      <c r="N2524" t="b">
        <v>1</v>
      </c>
      <c r="O2524" s="13">
        <f t="shared" si="118"/>
        <v>1</v>
      </c>
      <c r="P2524" t="s">
        <v>8279</v>
      </c>
      <c r="Q2524" t="s">
        <v>8308</v>
      </c>
      <c r="R2524" t="str">
        <f t="shared" si="119"/>
        <v>March</v>
      </c>
    </row>
    <row r="2525" spans="1:18" ht="45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s="11">
        <f t="shared" si="117"/>
        <v>41930.975601851853</v>
      </c>
      <c r="L2525" t="b">
        <v>0</v>
      </c>
      <c r="M2525">
        <v>26</v>
      </c>
      <c r="N2525" t="b">
        <v>1</v>
      </c>
      <c r="O2525" s="13">
        <f t="shared" si="118"/>
        <v>1.5644444444444445</v>
      </c>
      <c r="P2525" t="s">
        <v>8279</v>
      </c>
      <c r="Q2525" t="s">
        <v>8308</v>
      </c>
      <c r="R2525" t="str">
        <f t="shared" si="119"/>
        <v>October</v>
      </c>
    </row>
    <row r="2526" spans="1:18" ht="30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s="11">
        <f t="shared" si="117"/>
        <v>41961.807372685187</v>
      </c>
      <c r="L2526" t="b">
        <v>0</v>
      </c>
      <c r="M2526">
        <v>43</v>
      </c>
      <c r="N2526" t="b">
        <v>1</v>
      </c>
      <c r="O2526" s="13">
        <f t="shared" si="118"/>
        <v>1.016</v>
      </c>
      <c r="P2526" t="s">
        <v>8279</v>
      </c>
      <c r="Q2526" t="s">
        <v>8308</v>
      </c>
      <c r="R2526" t="str">
        <f t="shared" si="119"/>
        <v>November</v>
      </c>
    </row>
    <row r="2527" spans="1:18" ht="45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s="11">
        <f t="shared" si="117"/>
        <v>41058.844571759255</v>
      </c>
      <c r="L2527" t="b">
        <v>0</v>
      </c>
      <c r="M2527">
        <v>80</v>
      </c>
      <c r="N2527" t="b">
        <v>1</v>
      </c>
      <c r="O2527" s="13">
        <f t="shared" si="118"/>
        <v>1.00325</v>
      </c>
      <c r="P2527" t="s">
        <v>8279</v>
      </c>
      <c r="Q2527" t="s">
        <v>8308</v>
      </c>
      <c r="R2527" t="str">
        <f t="shared" si="119"/>
        <v>May</v>
      </c>
    </row>
    <row r="2528" spans="1:18" ht="45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s="11">
        <f t="shared" si="117"/>
        <v>41953.091134259259</v>
      </c>
      <c r="L2528" t="b">
        <v>0</v>
      </c>
      <c r="M2528">
        <v>33</v>
      </c>
      <c r="N2528" t="b">
        <v>1</v>
      </c>
      <c r="O2528" s="13">
        <f t="shared" si="118"/>
        <v>1.1294999999999999</v>
      </c>
      <c r="P2528" t="s">
        <v>8279</v>
      </c>
      <c r="Q2528" t="s">
        <v>8308</v>
      </c>
      <c r="R2528" t="str">
        <f t="shared" si="119"/>
        <v>November</v>
      </c>
    </row>
    <row r="2529" spans="1:18" ht="45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s="11">
        <f t="shared" si="117"/>
        <v>41546.75105324074</v>
      </c>
      <c r="L2529" t="b">
        <v>0</v>
      </c>
      <c r="M2529">
        <v>71</v>
      </c>
      <c r="N2529" t="b">
        <v>1</v>
      </c>
      <c r="O2529" s="13">
        <f t="shared" si="118"/>
        <v>1.02125</v>
      </c>
      <c r="P2529" t="s">
        <v>8279</v>
      </c>
      <c r="Q2529" t="s">
        <v>8308</v>
      </c>
      <c r="R2529" t="str">
        <f t="shared" si="119"/>
        <v>September</v>
      </c>
    </row>
    <row r="2530" spans="1:18" ht="45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s="11">
        <f t="shared" si="117"/>
        <v>42217.834525462968</v>
      </c>
      <c r="L2530" t="b">
        <v>0</v>
      </c>
      <c r="M2530">
        <v>81</v>
      </c>
      <c r="N2530" t="b">
        <v>1</v>
      </c>
      <c r="O2530" s="13">
        <f t="shared" si="118"/>
        <v>1.0724974999999999</v>
      </c>
      <c r="P2530" t="s">
        <v>8279</v>
      </c>
      <c r="Q2530" t="s">
        <v>8308</v>
      </c>
      <c r="R2530" t="str">
        <f t="shared" si="119"/>
        <v>August</v>
      </c>
    </row>
    <row r="2531" spans="1:18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s="11">
        <f t="shared" si="117"/>
        <v>40948.080729166664</v>
      </c>
      <c r="L2531" t="b">
        <v>0</v>
      </c>
      <c r="M2531">
        <v>76</v>
      </c>
      <c r="N2531" t="b">
        <v>1</v>
      </c>
      <c r="O2531" s="13">
        <f t="shared" si="118"/>
        <v>1.0428333333333333</v>
      </c>
      <c r="P2531" t="s">
        <v>8279</v>
      </c>
      <c r="Q2531" t="s">
        <v>8308</v>
      </c>
      <c r="R2531" t="str">
        <f t="shared" si="119"/>
        <v>February</v>
      </c>
    </row>
    <row r="2532" spans="1:18" ht="45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s="11">
        <f t="shared" si="117"/>
        <v>42081.864641203705</v>
      </c>
      <c r="L2532" t="b">
        <v>0</v>
      </c>
      <c r="M2532">
        <v>48</v>
      </c>
      <c r="N2532" t="b">
        <v>1</v>
      </c>
      <c r="O2532" s="13">
        <f t="shared" si="118"/>
        <v>1</v>
      </c>
      <c r="P2532" t="s">
        <v>8279</v>
      </c>
      <c r="Q2532" t="s">
        <v>8308</v>
      </c>
      <c r="R2532" t="str">
        <f t="shared" si="119"/>
        <v>March</v>
      </c>
    </row>
    <row r="2533" spans="1:18" ht="45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s="11">
        <f t="shared" si="117"/>
        <v>42208.680023148147</v>
      </c>
      <c r="L2533" t="b">
        <v>0</v>
      </c>
      <c r="M2533">
        <v>61</v>
      </c>
      <c r="N2533" t="b">
        <v>1</v>
      </c>
      <c r="O2533" s="13">
        <f t="shared" si="118"/>
        <v>1.004</v>
      </c>
      <c r="P2533" t="s">
        <v>8279</v>
      </c>
      <c r="Q2533" t="s">
        <v>8308</v>
      </c>
      <c r="R2533" t="str">
        <f t="shared" si="119"/>
        <v>July</v>
      </c>
    </row>
    <row r="2534" spans="1:18" ht="45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s="11">
        <f t="shared" si="117"/>
        <v>41107.849143518521</v>
      </c>
      <c r="L2534" t="b">
        <v>0</v>
      </c>
      <c r="M2534">
        <v>60</v>
      </c>
      <c r="N2534" t="b">
        <v>1</v>
      </c>
      <c r="O2534" s="13">
        <f t="shared" si="118"/>
        <v>1.26125</v>
      </c>
      <c r="P2534" t="s">
        <v>8279</v>
      </c>
      <c r="Q2534" t="s">
        <v>8308</v>
      </c>
      <c r="R2534" t="str">
        <f t="shared" si="119"/>
        <v>July</v>
      </c>
    </row>
    <row r="2535" spans="1:18" ht="45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s="11">
        <f t="shared" si="117"/>
        <v>41304.751284722224</v>
      </c>
      <c r="L2535" t="b">
        <v>0</v>
      </c>
      <c r="M2535">
        <v>136</v>
      </c>
      <c r="N2535" t="b">
        <v>1</v>
      </c>
      <c r="O2535" s="13">
        <f t="shared" si="118"/>
        <v>1.1066666666666667</v>
      </c>
      <c r="P2535" t="s">
        <v>8279</v>
      </c>
      <c r="Q2535" t="s">
        <v>8308</v>
      </c>
      <c r="R2535" t="str">
        <f t="shared" si="119"/>
        <v>January</v>
      </c>
    </row>
    <row r="2536" spans="1:18" ht="60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s="11">
        <f t="shared" si="117"/>
        <v>40127.700370370367</v>
      </c>
      <c r="L2536" t="b">
        <v>0</v>
      </c>
      <c r="M2536">
        <v>14</v>
      </c>
      <c r="N2536" t="b">
        <v>1</v>
      </c>
      <c r="O2536" s="13">
        <f t="shared" si="118"/>
        <v>1.05</v>
      </c>
      <c r="P2536" t="s">
        <v>8279</v>
      </c>
      <c r="Q2536" t="s">
        <v>8308</v>
      </c>
      <c r="R2536" t="str">
        <f t="shared" si="119"/>
        <v>November</v>
      </c>
    </row>
    <row r="2537" spans="1:18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s="11">
        <f t="shared" si="117"/>
        <v>41943.791030092594</v>
      </c>
      <c r="L2537" t="b">
        <v>0</v>
      </c>
      <c r="M2537">
        <v>78</v>
      </c>
      <c r="N2537" t="b">
        <v>1</v>
      </c>
      <c r="O2537" s="13">
        <f t="shared" si="118"/>
        <v>1.03775</v>
      </c>
      <c r="P2537" t="s">
        <v>8279</v>
      </c>
      <c r="Q2537" t="s">
        <v>8308</v>
      </c>
      <c r="R2537" t="str">
        <f t="shared" si="119"/>
        <v>October</v>
      </c>
    </row>
    <row r="2538" spans="1:18" ht="45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s="11">
        <f t="shared" si="117"/>
        <v>41464.106087962966</v>
      </c>
      <c r="L2538" t="b">
        <v>0</v>
      </c>
      <c r="M2538">
        <v>4</v>
      </c>
      <c r="N2538" t="b">
        <v>1</v>
      </c>
      <c r="O2538" s="13">
        <f t="shared" si="118"/>
        <v>1.1599999999999999</v>
      </c>
      <c r="P2538" t="s">
        <v>8279</v>
      </c>
      <c r="Q2538" t="s">
        <v>8308</v>
      </c>
      <c r="R2538" t="str">
        <f t="shared" si="119"/>
        <v>July</v>
      </c>
    </row>
    <row r="2539" spans="1:18" ht="45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s="11">
        <f t="shared" si="117"/>
        <v>40696.648784722223</v>
      </c>
      <c r="L2539" t="b">
        <v>0</v>
      </c>
      <c r="M2539">
        <v>11</v>
      </c>
      <c r="N2539" t="b">
        <v>1</v>
      </c>
      <c r="O2539" s="13">
        <f t="shared" si="118"/>
        <v>1.1000000000000001</v>
      </c>
      <c r="P2539" t="s">
        <v>8279</v>
      </c>
      <c r="Q2539" t="s">
        <v>8308</v>
      </c>
      <c r="R2539" t="str">
        <f t="shared" si="119"/>
        <v>June</v>
      </c>
    </row>
    <row r="2540" spans="1:18" ht="30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s="11">
        <f t="shared" si="117"/>
        <v>41298.509965277779</v>
      </c>
      <c r="L2540" t="b">
        <v>0</v>
      </c>
      <c r="M2540">
        <v>185</v>
      </c>
      <c r="N2540" t="b">
        <v>1</v>
      </c>
      <c r="O2540" s="13">
        <f t="shared" si="118"/>
        <v>1.130176111111111</v>
      </c>
      <c r="P2540" t="s">
        <v>8279</v>
      </c>
      <c r="Q2540" t="s">
        <v>8308</v>
      </c>
      <c r="R2540" t="str">
        <f t="shared" si="119"/>
        <v>January</v>
      </c>
    </row>
    <row r="2541" spans="1:18" ht="45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s="11">
        <f t="shared" si="117"/>
        <v>41977.902222222227</v>
      </c>
      <c r="L2541" t="b">
        <v>0</v>
      </c>
      <c r="M2541">
        <v>59</v>
      </c>
      <c r="N2541" t="b">
        <v>1</v>
      </c>
      <c r="O2541" s="13">
        <f t="shared" si="118"/>
        <v>1.0024999999999999</v>
      </c>
      <c r="P2541" t="s">
        <v>8279</v>
      </c>
      <c r="Q2541" t="s">
        <v>8308</v>
      </c>
      <c r="R2541" t="str">
        <f t="shared" si="119"/>
        <v>December</v>
      </c>
    </row>
    <row r="2542" spans="1:18" ht="45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s="11">
        <f t="shared" si="117"/>
        <v>40785.675011574072</v>
      </c>
      <c r="L2542" t="b">
        <v>0</v>
      </c>
      <c r="M2542">
        <v>27</v>
      </c>
      <c r="N2542" t="b">
        <v>1</v>
      </c>
      <c r="O2542" s="13">
        <f t="shared" si="118"/>
        <v>1.034</v>
      </c>
      <c r="P2542" t="s">
        <v>8279</v>
      </c>
      <c r="Q2542" t="s">
        <v>8308</v>
      </c>
      <c r="R2542" t="str">
        <f t="shared" si="119"/>
        <v>August</v>
      </c>
    </row>
    <row r="2543" spans="1:18" ht="45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s="11">
        <f t="shared" si="117"/>
        <v>41483.449282407411</v>
      </c>
      <c r="L2543" t="b">
        <v>0</v>
      </c>
      <c r="M2543">
        <v>63</v>
      </c>
      <c r="N2543" t="b">
        <v>1</v>
      </c>
      <c r="O2543" s="13">
        <f t="shared" si="118"/>
        <v>1.0702857142857143</v>
      </c>
      <c r="P2543" t="s">
        <v>8279</v>
      </c>
      <c r="Q2543" t="s">
        <v>8308</v>
      </c>
      <c r="R2543" t="str">
        <f t="shared" si="119"/>
        <v>July</v>
      </c>
    </row>
    <row r="2544" spans="1:18" ht="45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s="11">
        <f t="shared" si="117"/>
        <v>41509.426585648151</v>
      </c>
      <c r="L2544" t="b">
        <v>0</v>
      </c>
      <c r="M2544">
        <v>13</v>
      </c>
      <c r="N2544" t="b">
        <v>1</v>
      </c>
      <c r="O2544" s="13">
        <f t="shared" si="118"/>
        <v>1.0357142857142858</v>
      </c>
      <c r="P2544" t="s">
        <v>8279</v>
      </c>
      <c r="Q2544" t="s">
        <v>8308</v>
      </c>
      <c r="R2544" t="str">
        <f t="shared" si="119"/>
        <v>August</v>
      </c>
    </row>
    <row r="2545" spans="1:18" ht="45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s="11">
        <f t="shared" si="117"/>
        <v>40514.107615740737</v>
      </c>
      <c r="L2545" t="b">
        <v>0</v>
      </c>
      <c r="M2545">
        <v>13</v>
      </c>
      <c r="N2545" t="b">
        <v>1</v>
      </c>
      <c r="O2545" s="13">
        <f t="shared" si="118"/>
        <v>1.5640000000000001</v>
      </c>
      <c r="P2545" t="s">
        <v>8279</v>
      </c>
      <c r="Q2545" t="s">
        <v>8308</v>
      </c>
      <c r="R2545" t="str">
        <f t="shared" si="119"/>
        <v>December</v>
      </c>
    </row>
    <row r="2546" spans="1:18" ht="45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s="11">
        <f t="shared" si="117"/>
        <v>41068.520474537036</v>
      </c>
      <c r="L2546" t="b">
        <v>0</v>
      </c>
      <c r="M2546">
        <v>57</v>
      </c>
      <c r="N2546" t="b">
        <v>1</v>
      </c>
      <c r="O2546" s="13">
        <f t="shared" si="118"/>
        <v>1.0082</v>
      </c>
      <c r="P2546" t="s">
        <v>8279</v>
      </c>
      <c r="Q2546" t="s">
        <v>8308</v>
      </c>
      <c r="R2546" t="str">
        <f t="shared" si="119"/>
        <v>June</v>
      </c>
    </row>
    <row r="2547" spans="1:18" ht="45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s="11">
        <f t="shared" si="117"/>
        <v>42027.138171296298</v>
      </c>
      <c r="L2547" t="b">
        <v>0</v>
      </c>
      <c r="M2547">
        <v>61</v>
      </c>
      <c r="N2547" t="b">
        <v>1</v>
      </c>
      <c r="O2547" s="13">
        <f t="shared" si="118"/>
        <v>1.9530000000000001</v>
      </c>
      <c r="P2547" t="s">
        <v>8279</v>
      </c>
      <c r="Q2547" t="s">
        <v>8308</v>
      </c>
      <c r="R2547" t="str">
        <f t="shared" si="119"/>
        <v>January</v>
      </c>
    </row>
    <row r="2548" spans="1:18" ht="45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s="11">
        <f t="shared" si="117"/>
        <v>41524.858553240745</v>
      </c>
      <c r="L2548" t="b">
        <v>0</v>
      </c>
      <c r="M2548">
        <v>65</v>
      </c>
      <c r="N2548" t="b">
        <v>1</v>
      </c>
      <c r="O2548" s="13">
        <f t="shared" si="118"/>
        <v>1.1171428571428572</v>
      </c>
      <c r="P2548" t="s">
        <v>8279</v>
      </c>
      <c r="Q2548" t="s">
        <v>8308</v>
      </c>
      <c r="R2548" t="str">
        <f t="shared" si="119"/>
        <v>September</v>
      </c>
    </row>
    <row r="2549" spans="1:18" ht="45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s="11">
        <f t="shared" si="117"/>
        <v>40973.773182870369</v>
      </c>
      <c r="L2549" t="b">
        <v>0</v>
      </c>
      <c r="M2549">
        <v>134</v>
      </c>
      <c r="N2549" t="b">
        <v>1</v>
      </c>
      <c r="O2549" s="13">
        <f t="shared" si="118"/>
        <v>1.1985454545454546</v>
      </c>
      <c r="P2549" t="s">
        <v>8279</v>
      </c>
      <c r="Q2549" t="s">
        <v>8308</v>
      </c>
      <c r="R2549" t="str">
        <f t="shared" si="119"/>
        <v>March</v>
      </c>
    </row>
    <row r="2550" spans="1:18" ht="45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s="11">
        <f t="shared" si="117"/>
        <v>42618.625428240739</v>
      </c>
      <c r="L2550" t="b">
        <v>0</v>
      </c>
      <c r="M2550">
        <v>37</v>
      </c>
      <c r="N2550" t="b">
        <v>1</v>
      </c>
      <c r="O2550" s="13">
        <f t="shared" si="118"/>
        <v>1.0185</v>
      </c>
      <c r="P2550" t="s">
        <v>8279</v>
      </c>
      <c r="Q2550" t="s">
        <v>8308</v>
      </c>
      <c r="R2550" t="str">
        <f t="shared" si="119"/>
        <v>September</v>
      </c>
    </row>
    <row r="2551" spans="1:18" ht="45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s="11">
        <f t="shared" si="117"/>
        <v>41390.757754629631</v>
      </c>
      <c r="L2551" t="b">
        <v>0</v>
      </c>
      <c r="M2551">
        <v>37</v>
      </c>
      <c r="N2551" t="b">
        <v>1</v>
      </c>
      <c r="O2551" s="13">
        <f t="shared" si="118"/>
        <v>1.0280254777070064</v>
      </c>
      <c r="P2551" t="s">
        <v>8279</v>
      </c>
      <c r="Q2551" t="s">
        <v>8308</v>
      </c>
      <c r="R2551" t="str">
        <f t="shared" si="119"/>
        <v>April</v>
      </c>
    </row>
    <row r="2552" spans="1:18" ht="45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s="11">
        <f t="shared" si="117"/>
        <v>42228.634328703702</v>
      </c>
      <c r="L2552" t="b">
        <v>0</v>
      </c>
      <c r="M2552">
        <v>150</v>
      </c>
      <c r="N2552" t="b">
        <v>1</v>
      </c>
      <c r="O2552" s="13">
        <f t="shared" si="118"/>
        <v>1.0084615384615385</v>
      </c>
      <c r="P2552" t="s">
        <v>8279</v>
      </c>
      <c r="Q2552" t="s">
        <v>8308</v>
      </c>
      <c r="R2552" t="str">
        <f t="shared" si="119"/>
        <v>August</v>
      </c>
    </row>
    <row r="2553" spans="1:18" ht="45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s="11">
        <f t="shared" si="117"/>
        <v>40961.252141203702</v>
      </c>
      <c r="L2553" t="b">
        <v>0</v>
      </c>
      <c r="M2553">
        <v>56</v>
      </c>
      <c r="N2553" t="b">
        <v>1</v>
      </c>
      <c r="O2553" s="13">
        <f t="shared" si="118"/>
        <v>1.0273469387755103</v>
      </c>
      <c r="P2553" t="s">
        <v>8279</v>
      </c>
      <c r="Q2553" t="s">
        <v>8308</v>
      </c>
      <c r="R2553" t="str">
        <f t="shared" si="119"/>
        <v>February</v>
      </c>
    </row>
    <row r="2554" spans="1:18" ht="45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s="11">
        <f t="shared" si="117"/>
        <v>42769.809965277775</v>
      </c>
      <c r="L2554" t="b">
        <v>0</v>
      </c>
      <c r="M2554">
        <v>18</v>
      </c>
      <c r="N2554" t="b">
        <v>1</v>
      </c>
      <c r="O2554" s="13">
        <f t="shared" si="118"/>
        <v>1.0649999999999999</v>
      </c>
      <c r="P2554" t="s">
        <v>8279</v>
      </c>
      <c r="Q2554" t="s">
        <v>8308</v>
      </c>
      <c r="R2554" t="str">
        <f t="shared" si="119"/>
        <v>February</v>
      </c>
    </row>
    <row r="2555" spans="1:18" ht="45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s="11">
        <f t="shared" si="117"/>
        <v>41113.199155092589</v>
      </c>
      <c r="L2555" t="b">
        <v>0</v>
      </c>
      <c r="M2555">
        <v>60</v>
      </c>
      <c r="N2555" t="b">
        <v>1</v>
      </c>
      <c r="O2555" s="13">
        <f t="shared" si="118"/>
        <v>1.5553333333333332</v>
      </c>
      <c r="P2555" t="s">
        <v>8279</v>
      </c>
      <c r="Q2555" t="s">
        <v>8308</v>
      </c>
      <c r="R2555" t="str">
        <f t="shared" si="119"/>
        <v>July</v>
      </c>
    </row>
    <row r="2556" spans="1:18" ht="45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s="11">
        <f t="shared" si="117"/>
        <v>42125.078275462962</v>
      </c>
      <c r="L2556" t="b">
        <v>0</v>
      </c>
      <c r="M2556">
        <v>67</v>
      </c>
      <c r="N2556" t="b">
        <v>1</v>
      </c>
      <c r="O2556" s="13">
        <f t="shared" si="118"/>
        <v>1.228</v>
      </c>
      <c r="P2556" t="s">
        <v>8279</v>
      </c>
      <c r="Q2556" t="s">
        <v>8308</v>
      </c>
      <c r="R2556" t="str">
        <f t="shared" si="119"/>
        <v>May</v>
      </c>
    </row>
    <row r="2557" spans="1:18" ht="45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s="11">
        <f t="shared" si="117"/>
        <v>41026.655011574076</v>
      </c>
      <c r="L2557" t="b">
        <v>0</v>
      </c>
      <c r="M2557">
        <v>35</v>
      </c>
      <c r="N2557" t="b">
        <v>1</v>
      </c>
      <c r="O2557" s="13">
        <f t="shared" si="118"/>
        <v>1.0734999999999999</v>
      </c>
      <c r="P2557" t="s">
        <v>8279</v>
      </c>
      <c r="Q2557" t="s">
        <v>8308</v>
      </c>
      <c r="R2557" t="str">
        <f t="shared" si="119"/>
        <v>April</v>
      </c>
    </row>
    <row r="2558" spans="1:18" ht="45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s="11">
        <f t="shared" si="117"/>
        <v>41222.991400462961</v>
      </c>
      <c r="L2558" t="b">
        <v>0</v>
      </c>
      <c r="M2558">
        <v>34</v>
      </c>
      <c r="N2558" t="b">
        <v>1</v>
      </c>
      <c r="O2558" s="13">
        <f t="shared" si="118"/>
        <v>1.0550335570469798</v>
      </c>
      <c r="P2558" t="s">
        <v>8279</v>
      </c>
      <c r="Q2558" t="s">
        <v>8308</v>
      </c>
      <c r="R2558" t="str">
        <f t="shared" si="119"/>
        <v>November</v>
      </c>
    </row>
    <row r="2559" spans="1:18" ht="30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s="11">
        <f t="shared" si="117"/>
        <v>41744.745208333334</v>
      </c>
      <c r="L2559" t="b">
        <v>0</v>
      </c>
      <c r="M2559">
        <v>36</v>
      </c>
      <c r="N2559" t="b">
        <v>1</v>
      </c>
      <c r="O2559" s="13">
        <f t="shared" si="118"/>
        <v>1.1844444444444444</v>
      </c>
      <c r="P2559" t="s">
        <v>8279</v>
      </c>
      <c r="Q2559" t="s">
        <v>8308</v>
      </c>
      <c r="R2559" t="str">
        <f t="shared" si="119"/>
        <v>April</v>
      </c>
    </row>
    <row r="2560" spans="1:18" ht="30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s="11">
        <f t="shared" si="117"/>
        <v>42093.860023148147</v>
      </c>
      <c r="L2560" t="b">
        <v>0</v>
      </c>
      <c r="M2560">
        <v>18</v>
      </c>
      <c r="N2560" t="b">
        <v>1</v>
      </c>
      <c r="O2560" s="13">
        <f t="shared" si="118"/>
        <v>1.0888</v>
      </c>
      <c r="P2560" t="s">
        <v>8279</v>
      </c>
      <c r="Q2560" t="s">
        <v>8308</v>
      </c>
      <c r="R2560" t="str">
        <f t="shared" si="119"/>
        <v>March</v>
      </c>
    </row>
    <row r="2561" spans="1:18" ht="45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s="11">
        <f t="shared" si="117"/>
        <v>40829.873657407406</v>
      </c>
      <c r="L2561" t="b">
        <v>0</v>
      </c>
      <c r="M2561">
        <v>25</v>
      </c>
      <c r="N2561" t="b">
        <v>1</v>
      </c>
      <c r="O2561" s="13">
        <f t="shared" si="118"/>
        <v>1.1125</v>
      </c>
      <c r="P2561" t="s">
        <v>8279</v>
      </c>
      <c r="Q2561" t="s">
        <v>8308</v>
      </c>
      <c r="R2561" t="str">
        <f t="shared" si="119"/>
        <v>October</v>
      </c>
    </row>
    <row r="2562" spans="1:18" ht="45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s="11">
        <f t="shared" si="117"/>
        <v>42039.951087962967</v>
      </c>
      <c r="L2562" t="b">
        <v>0</v>
      </c>
      <c r="M2562">
        <v>21</v>
      </c>
      <c r="N2562" t="b">
        <v>1</v>
      </c>
      <c r="O2562" s="13">
        <f t="shared" si="118"/>
        <v>1.0009999999999999</v>
      </c>
      <c r="P2562" t="s">
        <v>8279</v>
      </c>
      <c r="Q2562" t="s">
        <v>8308</v>
      </c>
      <c r="R2562" t="str">
        <f t="shared" si="119"/>
        <v>February</v>
      </c>
    </row>
    <row r="2563" spans="1:18" ht="45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s="11">
        <f t="shared" ref="K2563:K2626" si="120">(J2563/86400)+DATE(1970,1,1)</f>
        <v>42260.528807870374</v>
      </c>
      <c r="L2563" t="b">
        <v>0</v>
      </c>
      <c r="M2563">
        <v>0</v>
      </c>
      <c r="N2563" t="b">
        <v>0</v>
      </c>
      <c r="O2563" s="13">
        <f t="shared" ref="O2563:O2626" si="121">E2563/D2563</f>
        <v>0</v>
      </c>
      <c r="P2563" t="s">
        <v>8290</v>
      </c>
      <c r="Q2563" t="s">
        <v>8291</v>
      </c>
      <c r="R2563" t="str">
        <f t="shared" ref="R2563:R2626" si="122">TEXT(K2563,"mmmm")</f>
        <v>September</v>
      </c>
    </row>
    <row r="2564" spans="1:18" ht="45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s="11">
        <f t="shared" si="120"/>
        <v>42594.524756944447</v>
      </c>
      <c r="L2564" t="b">
        <v>0</v>
      </c>
      <c r="M2564">
        <v>3</v>
      </c>
      <c r="N2564" t="b">
        <v>0</v>
      </c>
      <c r="O2564" s="13">
        <f t="shared" si="121"/>
        <v>7.4999999999999997E-3</v>
      </c>
      <c r="P2564" t="s">
        <v>8290</v>
      </c>
      <c r="Q2564" t="s">
        <v>8291</v>
      </c>
      <c r="R2564" t="str">
        <f t="shared" si="122"/>
        <v>August</v>
      </c>
    </row>
    <row r="2565" spans="1:18" ht="30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s="11">
        <f t="shared" si="120"/>
        <v>42155.139479166668</v>
      </c>
      <c r="L2565" t="b">
        <v>0</v>
      </c>
      <c r="M2565">
        <v>0</v>
      </c>
      <c r="N2565" t="b">
        <v>0</v>
      </c>
      <c r="O2565" s="13">
        <f t="shared" si="121"/>
        <v>0</v>
      </c>
      <c r="P2565" t="s">
        <v>8290</v>
      </c>
      <c r="Q2565" t="s">
        <v>8291</v>
      </c>
      <c r="R2565" t="str">
        <f t="shared" si="122"/>
        <v>May</v>
      </c>
    </row>
    <row r="2566" spans="1:18" ht="45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s="11">
        <f t="shared" si="120"/>
        <v>41822.040497685186</v>
      </c>
      <c r="L2566" t="b">
        <v>0</v>
      </c>
      <c r="M2566">
        <v>0</v>
      </c>
      <c r="N2566" t="b">
        <v>0</v>
      </c>
      <c r="O2566" s="13">
        <f t="shared" si="121"/>
        <v>0</v>
      </c>
      <c r="P2566" t="s">
        <v>8290</v>
      </c>
      <c r="Q2566" t="s">
        <v>8291</v>
      </c>
      <c r="R2566" t="str">
        <f t="shared" si="122"/>
        <v>July</v>
      </c>
    </row>
    <row r="2567" spans="1:18" ht="45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s="11">
        <f t="shared" si="120"/>
        <v>42440.650335648148</v>
      </c>
      <c r="L2567" t="b">
        <v>0</v>
      </c>
      <c r="M2567">
        <v>1</v>
      </c>
      <c r="N2567" t="b">
        <v>0</v>
      </c>
      <c r="O2567" s="13">
        <f t="shared" si="121"/>
        <v>0.01</v>
      </c>
      <c r="P2567" t="s">
        <v>8290</v>
      </c>
      <c r="Q2567" t="s">
        <v>8291</v>
      </c>
      <c r="R2567" t="str">
        <f t="shared" si="122"/>
        <v>March</v>
      </c>
    </row>
    <row r="2568" spans="1:18" ht="45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s="11">
        <f t="shared" si="120"/>
        <v>41842.980879629627</v>
      </c>
      <c r="L2568" t="b">
        <v>0</v>
      </c>
      <c r="M2568">
        <v>0</v>
      </c>
      <c r="N2568" t="b">
        <v>0</v>
      </c>
      <c r="O2568" s="13">
        <f t="shared" si="121"/>
        <v>0</v>
      </c>
      <c r="P2568" t="s">
        <v>8290</v>
      </c>
      <c r="Q2568" t="s">
        <v>8291</v>
      </c>
      <c r="R2568" t="str">
        <f t="shared" si="122"/>
        <v>July</v>
      </c>
    </row>
    <row r="2569" spans="1:18" ht="45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s="11">
        <f t="shared" si="120"/>
        <v>42087.878912037035</v>
      </c>
      <c r="L2569" t="b">
        <v>0</v>
      </c>
      <c r="M2569">
        <v>2</v>
      </c>
      <c r="N2569" t="b">
        <v>0</v>
      </c>
      <c r="O2569" s="13">
        <f t="shared" si="121"/>
        <v>2.6666666666666666E-3</v>
      </c>
      <c r="P2569" t="s">
        <v>8290</v>
      </c>
      <c r="Q2569" t="s">
        <v>8291</v>
      </c>
      <c r="R2569" t="str">
        <f t="shared" si="122"/>
        <v>March</v>
      </c>
    </row>
    <row r="2570" spans="1:18" ht="45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s="11">
        <f t="shared" si="120"/>
        <v>42584.666597222225</v>
      </c>
      <c r="L2570" t="b">
        <v>0</v>
      </c>
      <c r="M2570">
        <v>1</v>
      </c>
      <c r="N2570" t="b">
        <v>0</v>
      </c>
      <c r="O2570" s="13">
        <f t="shared" si="121"/>
        <v>5.0000000000000001E-3</v>
      </c>
      <c r="P2570" t="s">
        <v>8290</v>
      </c>
      <c r="Q2570" t="s">
        <v>8291</v>
      </c>
      <c r="R2570" t="str">
        <f t="shared" si="122"/>
        <v>August</v>
      </c>
    </row>
    <row r="2571" spans="1:18" ht="45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s="11">
        <f t="shared" si="120"/>
        <v>42234.105462962965</v>
      </c>
      <c r="L2571" t="b">
        <v>0</v>
      </c>
      <c r="M2571">
        <v>2</v>
      </c>
      <c r="N2571" t="b">
        <v>0</v>
      </c>
      <c r="O2571" s="13">
        <f t="shared" si="121"/>
        <v>2.2307692307692306E-2</v>
      </c>
      <c r="P2571" t="s">
        <v>8290</v>
      </c>
      <c r="Q2571" t="s">
        <v>8291</v>
      </c>
      <c r="R2571" t="str">
        <f t="shared" si="122"/>
        <v>August</v>
      </c>
    </row>
    <row r="2572" spans="1:18" ht="45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s="11">
        <f t="shared" si="120"/>
        <v>42744.903182870374</v>
      </c>
      <c r="L2572" t="b">
        <v>0</v>
      </c>
      <c r="M2572">
        <v>2</v>
      </c>
      <c r="N2572" t="b">
        <v>0</v>
      </c>
      <c r="O2572" s="13">
        <f t="shared" si="121"/>
        <v>8.4285714285714294E-3</v>
      </c>
      <c r="P2572" t="s">
        <v>8290</v>
      </c>
      <c r="Q2572" t="s">
        <v>8291</v>
      </c>
      <c r="R2572" t="str">
        <f t="shared" si="122"/>
        <v>January</v>
      </c>
    </row>
    <row r="2573" spans="1:18" ht="45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s="11">
        <f t="shared" si="120"/>
        <v>42449.341678240744</v>
      </c>
      <c r="L2573" t="b">
        <v>0</v>
      </c>
      <c r="M2573">
        <v>4</v>
      </c>
      <c r="N2573" t="b">
        <v>0</v>
      </c>
      <c r="O2573" s="13">
        <f t="shared" si="121"/>
        <v>2.5000000000000001E-3</v>
      </c>
      <c r="P2573" t="s">
        <v>8290</v>
      </c>
      <c r="Q2573" t="s">
        <v>8291</v>
      </c>
      <c r="R2573" t="str">
        <f t="shared" si="122"/>
        <v>March</v>
      </c>
    </row>
    <row r="2574" spans="1:18" ht="45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s="11">
        <f t="shared" si="120"/>
        <v>42077.119409722218</v>
      </c>
      <c r="L2574" t="b">
        <v>0</v>
      </c>
      <c r="M2574">
        <v>0</v>
      </c>
      <c r="N2574" t="b">
        <v>0</v>
      </c>
      <c r="O2574" s="13">
        <f t="shared" si="121"/>
        <v>0</v>
      </c>
      <c r="P2574" t="s">
        <v>8290</v>
      </c>
      <c r="Q2574" t="s">
        <v>8291</v>
      </c>
      <c r="R2574" t="str">
        <f t="shared" si="122"/>
        <v>March</v>
      </c>
    </row>
    <row r="2575" spans="1:18" ht="45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s="11">
        <f t="shared" si="120"/>
        <v>41829.592002314814</v>
      </c>
      <c r="L2575" t="b">
        <v>0</v>
      </c>
      <c r="M2575">
        <v>0</v>
      </c>
      <c r="N2575" t="b">
        <v>0</v>
      </c>
      <c r="O2575" s="13">
        <f t="shared" si="121"/>
        <v>0</v>
      </c>
      <c r="P2575" t="s">
        <v>8290</v>
      </c>
      <c r="Q2575" t="s">
        <v>8291</v>
      </c>
      <c r="R2575" t="str">
        <f t="shared" si="122"/>
        <v>July</v>
      </c>
    </row>
    <row r="2576" spans="1:18" ht="45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s="11">
        <f t="shared" si="120"/>
        <v>42487.825752314813</v>
      </c>
      <c r="L2576" t="b">
        <v>0</v>
      </c>
      <c r="M2576">
        <v>0</v>
      </c>
      <c r="N2576" t="b">
        <v>0</v>
      </c>
      <c r="O2576" s="13">
        <f t="shared" si="121"/>
        <v>0</v>
      </c>
      <c r="P2576" t="s">
        <v>8290</v>
      </c>
      <c r="Q2576" t="s">
        <v>8291</v>
      </c>
      <c r="R2576" t="str">
        <f t="shared" si="122"/>
        <v>April</v>
      </c>
    </row>
    <row r="2577" spans="1:18" ht="45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s="11">
        <f t="shared" si="120"/>
        <v>41986.108726851853</v>
      </c>
      <c r="L2577" t="b">
        <v>0</v>
      </c>
      <c r="M2577">
        <v>0</v>
      </c>
      <c r="N2577" t="b">
        <v>0</v>
      </c>
      <c r="O2577" s="13">
        <f t="shared" si="121"/>
        <v>0</v>
      </c>
      <c r="P2577" t="s">
        <v>8290</v>
      </c>
      <c r="Q2577" t="s">
        <v>8291</v>
      </c>
      <c r="R2577" t="str">
        <f t="shared" si="122"/>
        <v>December</v>
      </c>
    </row>
    <row r="2578" spans="1:18" ht="30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s="11">
        <f t="shared" si="120"/>
        <v>42060.00980324074</v>
      </c>
      <c r="L2578" t="b">
        <v>0</v>
      </c>
      <c r="M2578">
        <v>0</v>
      </c>
      <c r="N2578" t="b">
        <v>0</v>
      </c>
      <c r="O2578" s="13">
        <f t="shared" si="121"/>
        <v>0</v>
      </c>
      <c r="P2578" t="s">
        <v>8290</v>
      </c>
      <c r="Q2578" t="s">
        <v>8291</v>
      </c>
      <c r="R2578" t="str">
        <f t="shared" si="122"/>
        <v>February</v>
      </c>
    </row>
    <row r="2579" spans="1:18" ht="45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s="11">
        <f t="shared" si="120"/>
        <v>41830.820567129631</v>
      </c>
      <c r="L2579" t="b">
        <v>0</v>
      </c>
      <c r="M2579">
        <v>0</v>
      </c>
      <c r="N2579" t="b">
        <v>0</v>
      </c>
      <c r="O2579" s="13">
        <f t="shared" si="121"/>
        <v>0</v>
      </c>
      <c r="P2579" t="s">
        <v>8290</v>
      </c>
      <c r="Q2579" t="s">
        <v>8291</v>
      </c>
      <c r="R2579" t="str">
        <f t="shared" si="122"/>
        <v>July</v>
      </c>
    </row>
    <row r="2580" spans="1:18" ht="45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s="11">
        <f t="shared" si="120"/>
        <v>42238.022905092592</v>
      </c>
      <c r="L2580" t="b">
        <v>0</v>
      </c>
      <c r="M2580">
        <v>0</v>
      </c>
      <c r="N2580" t="b">
        <v>0</v>
      </c>
      <c r="O2580" s="13">
        <f t="shared" si="121"/>
        <v>0</v>
      </c>
      <c r="P2580" t="s">
        <v>8290</v>
      </c>
      <c r="Q2580" t="s">
        <v>8291</v>
      </c>
      <c r="R2580" t="str">
        <f t="shared" si="122"/>
        <v>August</v>
      </c>
    </row>
    <row r="2581" spans="1:18" ht="45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s="11">
        <f t="shared" si="120"/>
        <v>41837.829895833333</v>
      </c>
      <c r="L2581" t="b">
        <v>0</v>
      </c>
      <c r="M2581">
        <v>12</v>
      </c>
      <c r="N2581" t="b">
        <v>0</v>
      </c>
      <c r="O2581" s="13">
        <f t="shared" si="121"/>
        <v>1.3849999999999999E-3</v>
      </c>
      <c r="P2581" t="s">
        <v>8290</v>
      </c>
      <c r="Q2581" t="s">
        <v>8291</v>
      </c>
      <c r="R2581" t="str">
        <f t="shared" si="122"/>
        <v>July</v>
      </c>
    </row>
    <row r="2582" spans="1:18" ht="45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s="11">
        <f t="shared" si="120"/>
        <v>42110.326423611114</v>
      </c>
      <c r="L2582" t="b">
        <v>0</v>
      </c>
      <c r="M2582">
        <v>2</v>
      </c>
      <c r="N2582" t="b">
        <v>0</v>
      </c>
      <c r="O2582" s="13">
        <f t="shared" si="121"/>
        <v>6.0000000000000001E-3</v>
      </c>
      <c r="P2582" t="s">
        <v>8290</v>
      </c>
      <c r="Q2582" t="s">
        <v>8291</v>
      </c>
      <c r="R2582" t="str">
        <f t="shared" si="122"/>
        <v>April</v>
      </c>
    </row>
    <row r="2583" spans="1:18" ht="45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s="11">
        <f t="shared" si="120"/>
        <v>42294.628449074073</v>
      </c>
      <c r="L2583" t="b">
        <v>0</v>
      </c>
      <c r="M2583">
        <v>11</v>
      </c>
      <c r="N2583" t="b">
        <v>0</v>
      </c>
      <c r="O2583" s="13">
        <f t="shared" si="121"/>
        <v>0.106</v>
      </c>
      <c r="P2583" t="s">
        <v>8290</v>
      </c>
      <c r="Q2583" t="s">
        <v>8291</v>
      </c>
      <c r="R2583" t="str">
        <f t="shared" si="122"/>
        <v>October</v>
      </c>
    </row>
    <row r="2584" spans="1:18" ht="30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s="11">
        <f t="shared" si="120"/>
        <v>42642.988819444443</v>
      </c>
      <c r="L2584" t="b">
        <v>0</v>
      </c>
      <c r="M2584">
        <v>1</v>
      </c>
      <c r="N2584" t="b">
        <v>0</v>
      </c>
      <c r="O2584" s="13">
        <f t="shared" si="121"/>
        <v>1.1111111111111112E-5</v>
      </c>
      <c r="P2584" t="s">
        <v>8290</v>
      </c>
      <c r="Q2584" t="s">
        <v>8291</v>
      </c>
      <c r="R2584" t="str">
        <f t="shared" si="122"/>
        <v>September</v>
      </c>
    </row>
    <row r="2585" spans="1:18" ht="30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s="11">
        <f t="shared" si="120"/>
        <v>42019.76944444445</v>
      </c>
      <c r="L2585" t="b">
        <v>0</v>
      </c>
      <c r="M2585">
        <v>5</v>
      </c>
      <c r="N2585" t="b">
        <v>0</v>
      </c>
      <c r="O2585" s="13">
        <f t="shared" si="121"/>
        <v>5.0000000000000001E-3</v>
      </c>
      <c r="P2585" t="s">
        <v>8290</v>
      </c>
      <c r="Q2585" t="s">
        <v>8291</v>
      </c>
      <c r="R2585" t="str">
        <f t="shared" si="122"/>
        <v>January</v>
      </c>
    </row>
    <row r="2586" spans="1:18" ht="30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s="11">
        <f t="shared" si="120"/>
        <v>42140.173252314809</v>
      </c>
      <c r="L2586" t="b">
        <v>0</v>
      </c>
      <c r="M2586">
        <v>0</v>
      </c>
      <c r="N2586" t="b">
        <v>0</v>
      </c>
      <c r="O2586" s="13">
        <f t="shared" si="121"/>
        <v>0</v>
      </c>
      <c r="P2586" t="s">
        <v>8290</v>
      </c>
      <c r="Q2586" t="s">
        <v>8291</v>
      </c>
      <c r="R2586" t="str">
        <f t="shared" si="122"/>
        <v>May</v>
      </c>
    </row>
    <row r="2587" spans="1:18" ht="45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s="11">
        <f t="shared" si="120"/>
        <v>41795.963333333333</v>
      </c>
      <c r="L2587" t="b">
        <v>0</v>
      </c>
      <c r="M2587">
        <v>1</v>
      </c>
      <c r="N2587" t="b">
        <v>0</v>
      </c>
      <c r="O2587" s="13">
        <f t="shared" si="121"/>
        <v>1.6666666666666668E-3</v>
      </c>
      <c r="P2587" t="s">
        <v>8290</v>
      </c>
      <c r="Q2587" t="s">
        <v>8291</v>
      </c>
      <c r="R2587" t="str">
        <f t="shared" si="122"/>
        <v>June</v>
      </c>
    </row>
    <row r="2588" spans="1:18" ht="30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s="11">
        <f t="shared" si="120"/>
        <v>42333.330277777779</v>
      </c>
      <c r="L2588" t="b">
        <v>0</v>
      </c>
      <c r="M2588">
        <v>1</v>
      </c>
      <c r="N2588" t="b">
        <v>0</v>
      </c>
      <c r="O2588" s="13">
        <f t="shared" si="121"/>
        <v>1.6666666666666668E-3</v>
      </c>
      <c r="P2588" t="s">
        <v>8290</v>
      </c>
      <c r="Q2588" t="s">
        <v>8291</v>
      </c>
      <c r="R2588" t="str">
        <f t="shared" si="122"/>
        <v>November</v>
      </c>
    </row>
    <row r="2589" spans="1:18" ht="45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s="11">
        <f t="shared" si="120"/>
        <v>42338.675381944442</v>
      </c>
      <c r="L2589" t="b">
        <v>0</v>
      </c>
      <c r="M2589">
        <v>6</v>
      </c>
      <c r="N2589" t="b">
        <v>0</v>
      </c>
      <c r="O2589" s="13">
        <f t="shared" si="121"/>
        <v>2.4340000000000001E-2</v>
      </c>
      <c r="P2589" t="s">
        <v>8290</v>
      </c>
      <c r="Q2589" t="s">
        <v>8291</v>
      </c>
      <c r="R2589" t="str">
        <f t="shared" si="122"/>
        <v>November</v>
      </c>
    </row>
    <row r="2590" spans="1:18" ht="45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s="11">
        <f t="shared" si="120"/>
        <v>42042.676226851851</v>
      </c>
      <c r="L2590" t="b">
        <v>0</v>
      </c>
      <c r="M2590">
        <v>8</v>
      </c>
      <c r="N2590" t="b">
        <v>0</v>
      </c>
      <c r="O2590" s="13">
        <f t="shared" si="121"/>
        <v>3.8833333333333331E-2</v>
      </c>
      <c r="P2590" t="s">
        <v>8290</v>
      </c>
      <c r="Q2590" t="s">
        <v>8291</v>
      </c>
      <c r="R2590" t="str">
        <f t="shared" si="122"/>
        <v>February</v>
      </c>
    </row>
    <row r="2591" spans="1:18" ht="45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s="11">
        <f t="shared" si="120"/>
        <v>42422.536192129628</v>
      </c>
      <c r="L2591" t="b">
        <v>0</v>
      </c>
      <c r="M2591">
        <v>1</v>
      </c>
      <c r="N2591" t="b">
        <v>0</v>
      </c>
      <c r="O2591" s="13">
        <f t="shared" si="121"/>
        <v>1E-4</v>
      </c>
      <c r="P2591" t="s">
        <v>8290</v>
      </c>
      <c r="Q2591" t="s">
        <v>8291</v>
      </c>
      <c r="R2591" t="str">
        <f t="shared" si="122"/>
        <v>February</v>
      </c>
    </row>
    <row r="2592" spans="1:18" ht="45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s="11">
        <f t="shared" si="120"/>
        <v>42388.589085648149</v>
      </c>
      <c r="L2592" t="b">
        <v>0</v>
      </c>
      <c r="M2592">
        <v>0</v>
      </c>
      <c r="N2592" t="b">
        <v>0</v>
      </c>
      <c r="O2592" s="13">
        <f t="shared" si="121"/>
        <v>0</v>
      </c>
      <c r="P2592" t="s">
        <v>8290</v>
      </c>
      <c r="Q2592" t="s">
        <v>8291</v>
      </c>
      <c r="R2592" t="str">
        <f t="shared" si="122"/>
        <v>January</v>
      </c>
    </row>
    <row r="2593" spans="1:18" ht="45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s="11">
        <f t="shared" si="120"/>
        <v>42382.906527777777</v>
      </c>
      <c r="L2593" t="b">
        <v>0</v>
      </c>
      <c r="M2593">
        <v>2</v>
      </c>
      <c r="N2593" t="b">
        <v>0</v>
      </c>
      <c r="O2593" s="13">
        <f t="shared" si="121"/>
        <v>1.7333333333333333E-2</v>
      </c>
      <c r="P2593" t="s">
        <v>8290</v>
      </c>
      <c r="Q2593" t="s">
        <v>8291</v>
      </c>
      <c r="R2593" t="str">
        <f t="shared" si="122"/>
        <v>January</v>
      </c>
    </row>
    <row r="2594" spans="1:18" ht="45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s="11">
        <f t="shared" si="120"/>
        <v>41887.801168981481</v>
      </c>
      <c r="L2594" t="b">
        <v>0</v>
      </c>
      <c r="M2594">
        <v>1</v>
      </c>
      <c r="N2594" t="b">
        <v>0</v>
      </c>
      <c r="O2594" s="13">
        <f t="shared" si="121"/>
        <v>1.6666666666666668E-3</v>
      </c>
      <c r="P2594" t="s">
        <v>8290</v>
      </c>
      <c r="Q2594" t="s">
        <v>8291</v>
      </c>
      <c r="R2594" t="str">
        <f t="shared" si="122"/>
        <v>September</v>
      </c>
    </row>
    <row r="2595" spans="1:18" ht="45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s="11">
        <f t="shared" si="120"/>
        <v>42089.845208333332</v>
      </c>
      <c r="L2595" t="b">
        <v>0</v>
      </c>
      <c r="M2595">
        <v>0</v>
      </c>
      <c r="N2595" t="b">
        <v>0</v>
      </c>
      <c r="O2595" s="13">
        <f t="shared" si="121"/>
        <v>0</v>
      </c>
      <c r="P2595" t="s">
        <v>8290</v>
      </c>
      <c r="Q2595" t="s">
        <v>8291</v>
      </c>
      <c r="R2595" t="str">
        <f t="shared" si="122"/>
        <v>March</v>
      </c>
    </row>
    <row r="2596" spans="1:18" ht="45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s="11">
        <f t="shared" si="120"/>
        <v>41828.967916666668</v>
      </c>
      <c r="L2596" t="b">
        <v>0</v>
      </c>
      <c r="M2596">
        <v>1</v>
      </c>
      <c r="N2596" t="b">
        <v>0</v>
      </c>
      <c r="O2596" s="13">
        <f t="shared" si="121"/>
        <v>1.2500000000000001E-5</v>
      </c>
      <c r="P2596" t="s">
        <v>8290</v>
      </c>
      <c r="Q2596" t="s">
        <v>8291</v>
      </c>
      <c r="R2596" t="str">
        <f t="shared" si="122"/>
        <v>July</v>
      </c>
    </row>
    <row r="2597" spans="1:18" ht="30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s="11">
        <f t="shared" si="120"/>
        <v>42760.244212962964</v>
      </c>
      <c r="L2597" t="b">
        <v>0</v>
      </c>
      <c r="M2597">
        <v>19</v>
      </c>
      <c r="N2597" t="b">
        <v>0</v>
      </c>
      <c r="O2597" s="13">
        <f t="shared" si="121"/>
        <v>0.12166666666666667</v>
      </c>
      <c r="P2597" t="s">
        <v>8290</v>
      </c>
      <c r="Q2597" t="s">
        <v>8291</v>
      </c>
      <c r="R2597" t="str">
        <f t="shared" si="122"/>
        <v>January</v>
      </c>
    </row>
    <row r="2598" spans="1:18" ht="45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s="11">
        <f t="shared" si="120"/>
        <v>41828.664456018516</v>
      </c>
      <c r="L2598" t="b">
        <v>0</v>
      </c>
      <c r="M2598">
        <v>27</v>
      </c>
      <c r="N2598" t="b">
        <v>0</v>
      </c>
      <c r="O2598" s="13">
        <f t="shared" si="121"/>
        <v>0.23588571428571428</v>
      </c>
      <c r="P2598" t="s">
        <v>8290</v>
      </c>
      <c r="Q2598" t="s">
        <v>8291</v>
      </c>
      <c r="R2598" t="str">
        <f t="shared" si="122"/>
        <v>July</v>
      </c>
    </row>
    <row r="2599" spans="1:18" ht="45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s="11">
        <f t="shared" si="120"/>
        <v>42510.341631944444</v>
      </c>
      <c r="L2599" t="b">
        <v>0</v>
      </c>
      <c r="M2599">
        <v>7</v>
      </c>
      <c r="N2599" t="b">
        <v>0</v>
      </c>
      <c r="O2599" s="13">
        <f t="shared" si="121"/>
        <v>5.6666666666666664E-2</v>
      </c>
      <c r="P2599" t="s">
        <v>8290</v>
      </c>
      <c r="Q2599" t="s">
        <v>8291</v>
      </c>
      <c r="R2599" t="str">
        <f t="shared" si="122"/>
        <v>May</v>
      </c>
    </row>
    <row r="2600" spans="1:18" ht="30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s="11">
        <f t="shared" si="120"/>
        <v>42240.840289351851</v>
      </c>
      <c r="L2600" t="b">
        <v>0</v>
      </c>
      <c r="M2600">
        <v>14</v>
      </c>
      <c r="N2600" t="b">
        <v>0</v>
      </c>
      <c r="O2600" s="13">
        <f t="shared" si="121"/>
        <v>0.39</v>
      </c>
      <c r="P2600" t="s">
        <v>8290</v>
      </c>
      <c r="Q2600" t="s">
        <v>8291</v>
      </c>
      <c r="R2600" t="str">
        <f t="shared" si="122"/>
        <v>August</v>
      </c>
    </row>
    <row r="2601" spans="1:18" ht="30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s="11">
        <f t="shared" si="120"/>
        <v>41809.754016203704</v>
      </c>
      <c r="L2601" t="b">
        <v>0</v>
      </c>
      <c r="M2601">
        <v>5</v>
      </c>
      <c r="N2601" t="b">
        <v>0</v>
      </c>
      <c r="O2601" s="13">
        <f t="shared" si="121"/>
        <v>9.9546510341776348E-3</v>
      </c>
      <c r="P2601" t="s">
        <v>8290</v>
      </c>
      <c r="Q2601" t="s">
        <v>8291</v>
      </c>
      <c r="R2601" t="str">
        <f t="shared" si="122"/>
        <v>June</v>
      </c>
    </row>
    <row r="2602" spans="1:18" ht="30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s="11">
        <f t="shared" si="120"/>
        <v>42394.900462962964</v>
      </c>
      <c r="L2602" t="b">
        <v>0</v>
      </c>
      <c r="M2602">
        <v>30</v>
      </c>
      <c r="N2602" t="b">
        <v>0</v>
      </c>
      <c r="O2602" s="13">
        <f t="shared" si="121"/>
        <v>6.9320000000000007E-2</v>
      </c>
      <c r="P2602" t="s">
        <v>8290</v>
      </c>
      <c r="Q2602" t="s">
        <v>8291</v>
      </c>
      <c r="R2602" t="str">
        <f t="shared" si="122"/>
        <v>January</v>
      </c>
    </row>
    <row r="2603" spans="1:18" ht="45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s="11">
        <f t="shared" si="120"/>
        <v>41150.902187500003</v>
      </c>
      <c r="L2603" t="b">
        <v>1</v>
      </c>
      <c r="M2603">
        <v>151</v>
      </c>
      <c r="N2603" t="b">
        <v>1</v>
      </c>
      <c r="O2603" s="13">
        <f t="shared" si="121"/>
        <v>6.6139999999999999</v>
      </c>
      <c r="P2603" t="s">
        <v>8273</v>
      </c>
      <c r="Q2603" t="s">
        <v>8309</v>
      </c>
      <c r="R2603" t="str">
        <f t="shared" si="122"/>
        <v>August</v>
      </c>
    </row>
    <row r="2604" spans="1:18" ht="45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s="11">
        <f t="shared" si="120"/>
        <v>41915.747314814813</v>
      </c>
      <c r="L2604" t="b">
        <v>1</v>
      </c>
      <c r="M2604">
        <v>489</v>
      </c>
      <c r="N2604" t="b">
        <v>1</v>
      </c>
      <c r="O2604" s="13">
        <f t="shared" si="121"/>
        <v>3.2609166666666667</v>
      </c>
      <c r="P2604" t="s">
        <v>8273</v>
      </c>
      <c r="Q2604" t="s">
        <v>8309</v>
      </c>
      <c r="R2604" t="str">
        <f t="shared" si="122"/>
        <v>October</v>
      </c>
    </row>
    <row r="2605" spans="1:18" ht="30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s="11">
        <f t="shared" si="120"/>
        <v>41617.912662037037</v>
      </c>
      <c r="L2605" t="b">
        <v>1</v>
      </c>
      <c r="M2605">
        <v>50</v>
      </c>
      <c r="N2605" t="b">
        <v>1</v>
      </c>
      <c r="O2605" s="13">
        <f t="shared" si="121"/>
        <v>1.0148571428571429</v>
      </c>
      <c r="P2605" t="s">
        <v>8273</v>
      </c>
      <c r="Q2605" t="s">
        <v>8309</v>
      </c>
      <c r="R2605" t="str">
        <f t="shared" si="122"/>
        <v>December</v>
      </c>
    </row>
    <row r="2606" spans="1:18" ht="45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s="11">
        <f t="shared" si="120"/>
        <v>40998.051192129627</v>
      </c>
      <c r="L2606" t="b">
        <v>1</v>
      </c>
      <c r="M2606">
        <v>321</v>
      </c>
      <c r="N2606" t="b">
        <v>1</v>
      </c>
      <c r="O2606" s="13">
        <f t="shared" si="121"/>
        <v>1.0421799999999999</v>
      </c>
      <c r="P2606" t="s">
        <v>8273</v>
      </c>
      <c r="Q2606" t="s">
        <v>8309</v>
      </c>
      <c r="R2606" t="str">
        <f t="shared" si="122"/>
        <v>March</v>
      </c>
    </row>
    <row r="2607" spans="1:18" ht="45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s="11">
        <f t="shared" si="120"/>
        <v>42508.541550925926</v>
      </c>
      <c r="L2607" t="b">
        <v>1</v>
      </c>
      <c r="M2607">
        <v>1762</v>
      </c>
      <c r="N2607" t="b">
        <v>1</v>
      </c>
      <c r="O2607" s="13">
        <f t="shared" si="121"/>
        <v>1.0742157000000001</v>
      </c>
      <c r="P2607" t="s">
        <v>8273</v>
      </c>
      <c r="Q2607" t="s">
        <v>8309</v>
      </c>
      <c r="R2607" t="str">
        <f t="shared" si="122"/>
        <v>May</v>
      </c>
    </row>
    <row r="2608" spans="1:18" ht="60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s="11">
        <f t="shared" si="120"/>
        <v>41726.712754629625</v>
      </c>
      <c r="L2608" t="b">
        <v>1</v>
      </c>
      <c r="M2608">
        <v>385</v>
      </c>
      <c r="N2608" t="b">
        <v>1</v>
      </c>
      <c r="O2608" s="13">
        <f t="shared" si="121"/>
        <v>1.1005454545454545</v>
      </c>
      <c r="P2608" t="s">
        <v>8273</v>
      </c>
      <c r="Q2608" t="s">
        <v>8309</v>
      </c>
      <c r="R2608" t="str">
        <f t="shared" si="122"/>
        <v>March</v>
      </c>
    </row>
    <row r="2609" spans="1:18" ht="45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s="11">
        <f t="shared" si="120"/>
        <v>42184.874675925923</v>
      </c>
      <c r="L2609" t="b">
        <v>1</v>
      </c>
      <c r="M2609">
        <v>398</v>
      </c>
      <c r="N2609" t="b">
        <v>1</v>
      </c>
      <c r="O2609" s="13">
        <f t="shared" si="121"/>
        <v>4.077</v>
      </c>
      <c r="P2609" t="s">
        <v>8273</v>
      </c>
      <c r="Q2609" t="s">
        <v>8309</v>
      </c>
      <c r="R2609" t="str">
        <f t="shared" si="122"/>
        <v>June</v>
      </c>
    </row>
    <row r="2610" spans="1:18" ht="45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s="11">
        <f t="shared" si="120"/>
        <v>42767.801712962959</v>
      </c>
      <c r="L2610" t="b">
        <v>1</v>
      </c>
      <c r="M2610">
        <v>304</v>
      </c>
      <c r="N2610" t="b">
        <v>1</v>
      </c>
      <c r="O2610" s="13">
        <f t="shared" si="121"/>
        <v>2.2392500000000002</v>
      </c>
      <c r="P2610" t="s">
        <v>8273</v>
      </c>
      <c r="Q2610" t="s">
        <v>8309</v>
      </c>
      <c r="R2610" t="str">
        <f t="shared" si="122"/>
        <v>February</v>
      </c>
    </row>
    <row r="2611" spans="1:18" ht="45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s="11">
        <f t="shared" si="120"/>
        <v>41075.237858796296</v>
      </c>
      <c r="L2611" t="b">
        <v>1</v>
      </c>
      <c r="M2611">
        <v>676</v>
      </c>
      <c r="N2611" t="b">
        <v>1</v>
      </c>
      <c r="O2611" s="13">
        <f t="shared" si="121"/>
        <v>3.038011142857143</v>
      </c>
      <c r="P2611" t="s">
        <v>8273</v>
      </c>
      <c r="Q2611" t="s">
        <v>8309</v>
      </c>
      <c r="R2611" t="str">
        <f t="shared" si="122"/>
        <v>June</v>
      </c>
    </row>
    <row r="2612" spans="1:18" ht="30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s="11">
        <f t="shared" si="120"/>
        <v>42564.881076388891</v>
      </c>
      <c r="L2612" t="b">
        <v>1</v>
      </c>
      <c r="M2612">
        <v>577</v>
      </c>
      <c r="N2612" t="b">
        <v>1</v>
      </c>
      <c r="O2612" s="13">
        <f t="shared" si="121"/>
        <v>1.4132510432681749</v>
      </c>
      <c r="P2612" t="s">
        <v>8273</v>
      </c>
      <c r="Q2612" t="s">
        <v>8309</v>
      </c>
      <c r="R2612" t="str">
        <f t="shared" si="122"/>
        <v>July</v>
      </c>
    </row>
    <row r="2613" spans="1:18" ht="45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s="11">
        <f t="shared" si="120"/>
        <v>42704.335810185185</v>
      </c>
      <c r="L2613" t="b">
        <v>1</v>
      </c>
      <c r="M2613">
        <v>3663</v>
      </c>
      <c r="N2613" t="b">
        <v>1</v>
      </c>
      <c r="O2613" s="13">
        <f t="shared" si="121"/>
        <v>27.906363636363636</v>
      </c>
      <c r="P2613" t="s">
        <v>8273</v>
      </c>
      <c r="Q2613" t="s">
        <v>8309</v>
      </c>
      <c r="R2613" t="str">
        <f t="shared" si="122"/>
        <v>November</v>
      </c>
    </row>
    <row r="2614" spans="1:18" ht="45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s="11">
        <f t="shared" si="120"/>
        <v>41982.143171296295</v>
      </c>
      <c r="L2614" t="b">
        <v>1</v>
      </c>
      <c r="M2614">
        <v>294</v>
      </c>
      <c r="N2614" t="b">
        <v>1</v>
      </c>
      <c r="O2614" s="13">
        <f t="shared" si="121"/>
        <v>1.7176130000000001</v>
      </c>
      <c r="P2614" t="s">
        <v>8273</v>
      </c>
      <c r="Q2614" t="s">
        <v>8309</v>
      </c>
      <c r="R2614" t="str">
        <f t="shared" si="122"/>
        <v>December</v>
      </c>
    </row>
    <row r="2615" spans="1:18" ht="45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s="11">
        <f t="shared" si="120"/>
        <v>41143.81821759259</v>
      </c>
      <c r="L2615" t="b">
        <v>1</v>
      </c>
      <c r="M2615">
        <v>28</v>
      </c>
      <c r="N2615" t="b">
        <v>1</v>
      </c>
      <c r="O2615" s="13">
        <f t="shared" si="121"/>
        <v>1.0101333333333333</v>
      </c>
      <c r="P2615" t="s">
        <v>8273</v>
      </c>
      <c r="Q2615" t="s">
        <v>8309</v>
      </c>
      <c r="R2615" t="str">
        <f t="shared" si="122"/>
        <v>August</v>
      </c>
    </row>
    <row r="2616" spans="1:18" ht="45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s="11">
        <f t="shared" si="120"/>
        <v>41730.708472222221</v>
      </c>
      <c r="L2616" t="b">
        <v>1</v>
      </c>
      <c r="M2616">
        <v>100</v>
      </c>
      <c r="N2616" t="b">
        <v>1</v>
      </c>
      <c r="O2616" s="13">
        <f t="shared" si="121"/>
        <v>1.02</v>
      </c>
      <c r="P2616" t="s">
        <v>8273</v>
      </c>
      <c r="Q2616" t="s">
        <v>8309</v>
      </c>
      <c r="R2616" t="str">
        <f t="shared" si="122"/>
        <v>April</v>
      </c>
    </row>
    <row r="2617" spans="1:18" ht="45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s="11">
        <f t="shared" si="120"/>
        <v>42453.49726851852</v>
      </c>
      <c r="L2617" t="b">
        <v>0</v>
      </c>
      <c r="M2617">
        <v>72</v>
      </c>
      <c r="N2617" t="b">
        <v>1</v>
      </c>
      <c r="O2617" s="13">
        <f t="shared" si="121"/>
        <v>1.6976511744127936</v>
      </c>
      <c r="P2617" t="s">
        <v>8273</v>
      </c>
      <c r="Q2617" t="s">
        <v>8309</v>
      </c>
      <c r="R2617" t="str">
        <f t="shared" si="122"/>
        <v>March</v>
      </c>
    </row>
    <row r="2618" spans="1:18" ht="45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s="11">
        <f t="shared" si="120"/>
        <v>42211.99454861111</v>
      </c>
      <c r="L2618" t="b">
        <v>1</v>
      </c>
      <c r="M2618">
        <v>238</v>
      </c>
      <c r="N2618" t="b">
        <v>1</v>
      </c>
      <c r="O2618" s="13">
        <f t="shared" si="121"/>
        <v>1.14534</v>
      </c>
      <c r="P2618" t="s">
        <v>8273</v>
      </c>
      <c r="Q2618" t="s">
        <v>8309</v>
      </c>
      <c r="R2618" t="str">
        <f t="shared" si="122"/>
        <v>July</v>
      </c>
    </row>
    <row r="2619" spans="1:18" ht="45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s="11">
        <f t="shared" si="120"/>
        <v>41902.874432870369</v>
      </c>
      <c r="L2619" t="b">
        <v>1</v>
      </c>
      <c r="M2619">
        <v>159</v>
      </c>
      <c r="N2619" t="b">
        <v>1</v>
      </c>
      <c r="O2619" s="13">
        <f t="shared" si="121"/>
        <v>8.7759999999999998</v>
      </c>
      <c r="P2619" t="s">
        <v>8273</v>
      </c>
      <c r="Q2619" t="s">
        <v>8309</v>
      </c>
      <c r="R2619" t="str">
        <f t="shared" si="122"/>
        <v>September</v>
      </c>
    </row>
    <row r="2620" spans="1:18" ht="30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s="11">
        <f t="shared" si="120"/>
        <v>42279.792372685188</v>
      </c>
      <c r="L2620" t="b">
        <v>1</v>
      </c>
      <c r="M2620">
        <v>77</v>
      </c>
      <c r="N2620" t="b">
        <v>1</v>
      </c>
      <c r="O2620" s="13">
        <f t="shared" si="121"/>
        <v>1.0538666666666667</v>
      </c>
      <c r="P2620" t="s">
        <v>8273</v>
      </c>
      <c r="Q2620" t="s">
        <v>8309</v>
      </c>
      <c r="R2620" t="str">
        <f t="shared" si="122"/>
        <v>October</v>
      </c>
    </row>
    <row r="2621" spans="1:18" ht="45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s="11">
        <f t="shared" si="120"/>
        <v>42273.884305555555</v>
      </c>
      <c r="L2621" t="b">
        <v>1</v>
      </c>
      <c r="M2621">
        <v>53</v>
      </c>
      <c r="N2621" t="b">
        <v>1</v>
      </c>
      <c r="O2621" s="13">
        <f t="shared" si="121"/>
        <v>1.8839999999999999</v>
      </c>
      <c r="P2621" t="s">
        <v>8273</v>
      </c>
      <c r="Q2621" t="s">
        <v>8309</v>
      </c>
      <c r="R2621" t="str">
        <f t="shared" si="122"/>
        <v>September</v>
      </c>
    </row>
    <row r="2622" spans="1:18" ht="45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s="11">
        <f t="shared" si="120"/>
        <v>42251.16715277778</v>
      </c>
      <c r="L2622" t="b">
        <v>1</v>
      </c>
      <c r="M2622">
        <v>1251</v>
      </c>
      <c r="N2622" t="b">
        <v>1</v>
      </c>
      <c r="O2622" s="13">
        <f t="shared" si="121"/>
        <v>1.436523076923077</v>
      </c>
      <c r="P2622" t="s">
        <v>8273</v>
      </c>
      <c r="Q2622" t="s">
        <v>8309</v>
      </c>
      <c r="R2622" t="str">
        <f t="shared" si="122"/>
        <v>September</v>
      </c>
    </row>
    <row r="2623" spans="1:18" ht="45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s="11">
        <f t="shared" si="120"/>
        <v>42115.747546296298</v>
      </c>
      <c r="L2623" t="b">
        <v>1</v>
      </c>
      <c r="M2623">
        <v>465</v>
      </c>
      <c r="N2623" t="b">
        <v>1</v>
      </c>
      <c r="O2623" s="13">
        <f t="shared" si="121"/>
        <v>1.4588000000000001</v>
      </c>
      <c r="P2623" t="s">
        <v>8273</v>
      </c>
      <c r="Q2623" t="s">
        <v>8309</v>
      </c>
      <c r="R2623" t="str">
        <f t="shared" si="122"/>
        <v>April</v>
      </c>
    </row>
    <row r="2624" spans="1:18" ht="45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s="11">
        <f t="shared" si="120"/>
        <v>42689.74324074074</v>
      </c>
      <c r="L2624" t="b">
        <v>0</v>
      </c>
      <c r="M2624">
        <v>74</v>
      </c>
      <c r="N2624" t="b">
        <v>1</v>
      </c>
      <c r="O2624" s="13">
        <f t="shared" si="121"/>
        <v>1.3118399999999999</v>
      </c>
      <c r="P2624" t="s">
        <v>8273</v>
      </c>
      <c r="Q2624" t="s">
        <v>8309</v>
      </c>
      <c r="R2624" t="str">
        <f t="shared" si="122"/>
        <v>November</v>
      </c>
    </row>
    <row r="2625" spans="1:18" ht="45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s="11">
        <f t="shared" si="120"/>
        <v>42692.256550925929</v>
      </c>
      <c r="L2625" t="b">
        <v>0</v>
      </c>
      <c r="M2625">
        <v>62</v>
      </c>
      <c r="N2625" t="b">
        <v>1</v>
      </c>
      <c r="O2625" s="13">
        <f t="shared" si="121"/>
        <v>1.1399999999999999</v>
      </c>
      <c r="P2625" t="s">
        <v>8273</v>
      </c>
      <c r="Q2625" t="s">
        <v>8309</v>
      </c>
      <c r="R2625" t="str">
        <f t="shared" si="122"/>
        <v>November</v>
      </c>
    </row>
    <row r="2626" spans="1:18" ht="45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s="11">
        <f t="shared" si="120"/>
        <v>41144.421550925923</v>
      </c>
      <c r="L2626" t="b">
        <v>0</v>
      </c>
      <c r="M2626">
        <v>3468</v>
      </c>
      <c r="N2626" t="b">
        <v>1</v>
      </c>
      <c r="O2626" s="13">
        <f t="shared" si="121"/>
        <v>13.794206249999998</v>
      </c>
      <c r="P2626" t="s">
        <v>8273</v>
      </c>
      <c r="Q2626" t="s">
        <v>8309</v>
      </c>
      <c r="R2626" t="str">
        <f t="shared" si="122"/>
        <v>August</v>
      </c>
    </row>
    <row r="2627" spans="1:18" ht="45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s="11">
        <f t="shared" ref="K2627:K2690" si="123">(J2627/86400)+DATE(1970,1,1)</f>
        <v>42658.810277777782</v>
      </c>
      <c r="L2627" t="b">
        <v>0</v>
      </c>
      <c r="M2627">
        <v>52</v>
      </c>
      <c r="N2627" t="b">
        <v>1</v>
      </c>
      <c r="O2627" s="13">
        <f t="shared" ref="O2627:O2690" si="124">E2627/D2627</f>
        <v>9.56</v>
      </c>
      <c r="P2627" t="s">
        <v>8273</v>
      </c>
      <c r="Q2627" t="s">
        <v>8309</v>
      </c>
      <c r="R2627" t="str">
        <f t="shared" ref="R2627:R2690" si="125">TEXT(K2627,"mmmm")</f>
        <v>October</v>
      </c>
    </row>
    <row r="2628" spans="1:18" ht="45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s="11">
        <f t="shared" si="123"/>
        <v>42128.628113425926</v>
      </c>
      <c r="L2628" t="b">
        <v>0</v>
      </c>
      <c r="M2628">
        <v>50</v>
      </c>
      <c r="N2628" t="b">
        <v>1</v>
      </c>
      <c r="O2628" s="13">
        <f t="shared" si="124"/>
        <v>1.1200000000000001</v>
      </c>
      <c r="P2628" t="s">
        <v>8273</v>
      </c>
      <c r="Q2628" t="s">
        <v>8309</v>
      </c>
      <c r="R2628" t="str">
        <f t="shared" si="125"/>
        <v>May</v>
      </c>
    </row>
    <row r="2629" spans="1:18" ht="45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s="11">
        <f t="shared" si="123"/>
        <v>42304.829409722224</v>
      </c>
      <c r="L2629" t="b">
        <v>0</v>
      </c>
      <c r="M2629">
        <v>45</v>
      </c>
      <c r="N2629" t="b">
        <v>1</v>
      </c>
      <c r="O2629" s="13">
        <f t="shared" si="124"/>
        <v>6.4666666666666668</v>
      </c>
      <c r="P2629" t="s">
        <v>8273</v>
      </c>
      <c r="Q2629" t="s">
        <v>8309</v>
      </c>
      <c r="R2629" t="str">
        <f t="shared" si="125"/>
        <v>October</v>
      </c>
    </row>
    <row r="2630" spans="1:18" ht="30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s="11">
        <f t="shared" si="123"/>
        <v>41953.966053240743</v>
      </c>
      <c r="L2630" t="b">
        <v>0</v>
      </c>
      <c r="M2630">
        <v>21</v>
      </c>
      <c r="N2630" t="b">
        <v>1</v>
      </c>
      <c r="O2630" s="13">
        <f t="shared" si="124"/>
        <v>1.1036948748510131</v>
      </c>
      <c r="P2630" t="s">
        <v>8273</v>
      </c>
      <c r="Q2630" t="s">
        <v>8309</v>
      </c>
      <c r="R2630" t="str">
        <f t="shared" si="125"/>
        <v>November</v>
      </c>
    </row>
    <row r="2631" spans="1:18" ht="30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s="11">
        <f t="shared" si="123"/>
        <v>42108.538449074069</v>
      </c>
      <c r="L2631" t="b">
        <v>0</v>
      </c>
      <c r="M2631">
        <v>100</v>
      </c>
      <c r="N2631" t="b">
        <v>1</v>
      </c>
      <c r="O2631" s="13">
        <f t="shared" si="124"/>
        <v>1.2774000000000001</v>
      </c>
      <c r="P2631" t="s">
        <v>8273</v>
      </c>
      <c r="Q2631" t="s">
        <v>8309</v>
      </c>
      <c r="R2631" t="str">
        <f t="shared" si="125"/>
        <v>April</v>
      </c>
    </row>
    <row r="2632" spans="1:18" ht="45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s="11">
        <f t="shared" si="123"/>
        <v>42524.105462962965</v>
      </c>
      <c r="L2632" t="b">
        <v>0</v>
      </c>
      <c r="M2632">
        <v>81</v>
      </c>
      <c r="N2632" t="b">
        <v>1</v>
      </c>
      <c r="O2632" s="13">
        <f t="shared" si="124"/>
        <v>1.579</v>
      </c>
      <c r="P2632" t="s">
        <v>8273</v>
      </c>
      <c r="Q2632" t="s">
        <v>8309</v>
      </c>
      <c r="R2632" t="str">
        <f t="shared" si="125"/>
        <v>June</v>
      </c>
    </row>
    <row r="2633" spans="1:18" ht="45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s="11">
        <f t="shared" si="123"/>
        <v>42218.169293981482</v>
      </c>
      <c r="L2633" t="b">
        <v>0</v>
      </c>
      <c r="M2633">
        <v>286</v>
      </c>
      <c r="N2633" t="b">
        <v>1</v>
      </c>
      <c r="O2633" s="13">
        <f t="shared" si="124"/>
        <v>1.1466525000000001</v>
      </c>
      <c r="P2633" t="s">
        <v>8273</v>
      </c>
      <c r="Q2633" t="s">
        <v>8309</v>
      </c>
      <c r="R2633" t="str">
        <f t="shared" si="125"/>
        <v>August</v>
      </c>
    </row>
    <row r="2634" spans="1:18" ht="30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s="11">
        <f t="shared" si="123"/>
        <v>42494.061793981484</v>
      </c>
      <c r="L2634" t="b">
        <v>0</v>
      </c>
      <c r="M2634">
        <v>42</v>
      </c>
      <c r="N2634" t="b">
        <v>1</v>
      </c>
      <c r="O2634" s="13">
        <f t="shared" si="124"/>
        <v>1.3700934579439252</v>
      </c>
      <c r="P2634" t="s">
        <v>8273</v>
      </c>
      <c r="Q2634" t="s">
        <v>8309</v>
      </c>
      <c r="R2634" t="str">
        <f t="shared" si="125"/>
        <v>May</v>
      </c>
    </row>
    <row r="2635" spans="1:18" ht="45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s="11">
        <f t="shared" si="123"/>
        <v>41667.823287037041</v>
      </c>
      <c r="L2635" t="b">
        <v>0</v>
      </c>
      <c r="M2635">
        <v>199</v>
      </c>
      <c r="N2635" t="b">
        <v>1</v>
      </c>
      <c r="O2635" s="13">
        <f t="shared" si="124"/>
        <v>3.5461999999999998</v>
      </c>
      <c r="P2635" t="s">
        <v>8273</v>
      </c>
      <c r="Q2635" t="s">
        <v>8309</v>
      </c>
      <c r="R2635" t="str">
        <f t="shared" si="125"/>
        <v>January</v>
      </c>
    </row>
    <row r="2636" spans="1:18" ht="45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s="11">
        <f t="shared" si="123"/>
        <v>42612.656493055554</v>
      </c>
      <c r="L2636" t="b">
        <v>0</v>
      </c>
      <c r="M2636">
        <v>25</v>
      </c>
      <c r="N2636" t="b">
        <v>1</v>
      </c>
      <c r="O2636" s="13">
        <f t="shared" si="124"/>
        <v>1.0602150537634409</v>
      </c>
      <c r="P2636" t="s">
        <v>8273</v>
      </c>
      <c r="Q2636" t="s">
        <v>8309</v>
      </c>
      <c r="R2636" t="str">
        <f t="shared" si="125"/>
        <v>August</v>
      </c>
    </row>
    <row r="2637" spans="1:18" ht="45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s="11">
        <f t="shared" si="123"/>
        <v>42037.950937500005</v>
      </c>
      <c r="L2637" t="b">
        <v>0</v>
      </c>
      <c r="M2637">
        <v>84</v>
      </c>
      <c r="N2637" t="b">
        <v>1</v>
      </c>
      <c r="O2637" s="13">
        <f t="shared" si="124"/>
        <v>1</v>
      </c>
      <c r="P2637" t="s">
        <v>8273</v>
      </c>
      <c r="Q2637" t="s">
        <v>8309</v>
      </c>
      <c r="R2637" t="str">
        <f t="shared" si="125"/>
        <v>February</v>
      </c>
    </row>
    <row r="2638" spans="1:18" ht="45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s="11">
        <f t="shared" si="123"/>
        <v>42636.614745370374</v>
      </c>
      <c r="L2638" t="b">
        <v>0</v>
      </c>
      <c r="M2638">
        <v>50</v>
      </c>
      <c r="N2638" t="b">
        <v>1</v>
      </c>
      <c r="O2638" s="13">
        <f t="shared" si="124"/>
        <v>1.873</v>
      </c>
      <c r="P2638" t="s">
        <v>8273</v>
      </c>
      <c r="Q2638" t="s">
        <v>8309</v>
      </c>
      <c r="R2638" t="str">
        <f t="shared" si="125"/>
        <v>September</v>
      </c>
    </row>
    <row r="2639" spans="1:18" ht="30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s="11">
        <f t="shared" si="123"/>
        <v>42639.549479166672</v>
      </c>
      <c r="L2639" t="b">
        <v>0</v>
      </c>
      <c r="M2639">
        <v>26</v>
      </c>
      <c r="N2639" t="b">
        <v>1</v>
      </c>
      <c r="O2639" s="13">
        <f t="shared" si="124"/>
        <v>1.6619999999999999</v>
      </c>
      <c r="P2639" t="s">
        <v>8273</v>
      </c>
      <c r="Q2639" t="s">
        <v>8309</v>
      </c>
      <c r="R2639" t="str">
        <f t="shared" si="125"/>
        <v>September</v>
      </c>
    </row>
    <row r="2640" spans="1:18" ht="45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s="11">
        <f t="shared" si="123"/>
        <v>41989.913136574076</v>
      </c>
      <c r="L2640" t="b">
        <v>0</v>
      </c>
      <c r="M2640">
        <v>14</v>
      </c>
      <c r="N2640" t="b">
        <v>1</v>
      </c>
      <c r="O2640" s="13">
        <f t="shared" si="124"/>
        <v>1.0172910662824208</v>
      </c>
      <c r="P2640" t="s">
        <v>8273</v>
      </c>
      <c r="Q2640" t="s">
        <v>8309</v>
      </c>
      <c r="R2640" t="str">
        <f t="shared" si="125"/>
        <v>December</v>
      </c>
    </row>
    <row r="2641" spans="1:18" ht="45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s="11">
        <f t="shared" si="123"/>
        <v>42024.86513888889</v>
      </c>
      <c r="L2641" t="b">
        <v>0</v>
      </c>
      <c r="M2641">
        <v>49</v>
      </c>
      <c r="N2641" t="b">
        <v>1</v>
      </c>
      <c r="O2641" s="13">
        <f t="shared" si="124"/>
        <v>1.64</v>
      </c>
      <c r="P2641" t="s">
        <v>8273</v>
      </c>
      <c r="Q2641" t="s">
        <v>8309</v>
      </c>
      <c r="R2641" t="str">
        <f t="shared" si="125"/>
        <v>January</v>
      </c>
    </row>
    <row r="2642" spans="1:18" ht="60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s="11">
        <f t="shared" si="123"/>
        <v>42103.160578703704</v>
      </c>
      <c r="L2642" t="b">
        <v>0</v>
      </c>
      <c r="M2642">
        <v>69</v>
      </c>
      <c r="N2642" t="b">
        <v>1</v>
      </c>
      <c r="O2642" s="13">
        <f t="shared" si="124"/>
        <v>1.0566666666666666</v>
      </c>
      <c r="P2642" t="s">
        <v>8273</v>
      </c>
      <c r="Q2642" t="s">
        <v>8309</v>
      </c>
      <c r="R2642" t="str">
        <f t="shared" si="125"/>
        <v>April</v>
      </c>
    </row>
    <row r="2643" spans="1:18" ht="30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s="11">
        <f t="shared" si="123"/>
        <v>41880.827118055553</v>
      </c>
      <c r="L2643" t="b">
        <v>0</v>
      </c>
      <c r="M2643">
        <v>1</v>
      </c>
      <c r="N2643" t="b">
        <v>0</v>
      </c>
      <c r="O2643" s="13">
        <f t="shared" si="124"/>
        <v>0.01</v>
      </c>
      <c r="P2643" t="s">
        <v>8273</v>
      </c>
      <c r="Q2643" t="s">
        <v>8309</v>
      </c>
      <c r="R2643" t="str">
        <f t="shared" si="125"/>
        <v>August</v>
      </c>
    </row>
    <row r="2644" spans="1:18" ht="60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s="11">
        <f t="shared" si="123"/>
        <v>42536.246620370366</v>
      </c>
      <c r="L2644" t="b">
        <v>0</v>
      </c>
      <c r="M2644">
        <v>0</v>
      </c>
      <c r="N2644" t="b">
        <v>0</v>
      </c>
      <c r="O2644" s="13">
        <f t="shared" si="124"/>
        <v>0</v>
      </c>
      <c r="P2644" t="s">
        <v>8273</v>
      </c>
      <c r="Q2644" t="s">
        <v>8309</v>
      </c>
      <c r="R2644" t="str">
        <f t="shared" si="125"/>
        <v>June</v>
      </c>
    </row>
    <row r="2645" spans="1:18" ht="45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s="11">
        <f t="shared" si="123"/>
        <v>42689.582349537042</v>
      </c>
      <c r="L2645" t="b">
        <v>1</v>
      </c>
      <c r="M2645">
        <v>1501</v>
      </c>
      <c r="N2645" t="b">
        <v>0</v>
      </c>
      <c r="O2645" s="13">
        <f t="shared" si="124"/>
        <v>0.33559730999999998</v>
      </c>
      <c r="P2645" t="s">
        <v>8273</v>
      </c>
      <c r="Q2645" t="s">
        <v>8309</v>
      </c>
      <c r="R2645" t="str">
        <f t="shared" si="125"/>
        <v>November</v>
      </c>
    </row>
    <row r="2646" spans="1:18" ht="45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s="11">
        <f t="shared" si="123"/>
        <v>42774.792071759264</v>
      </c>
      <c r="L2646" t="b">
        <v>1</v>
      </c>
      <c r="M2646">
        <v>52</v>
      </c>
      <c r="N2646" t="b">
        <v>0</v>
      </c>
      <c r="O2646" s="13">
        <f t="shared" si="124"/>
        <v>2.053E-2</v>
      </c>
      <c r="P2646" t="s">
        <v>8273</v>
      </c>
      <c r="Q2646" t="s">
        <v>8309</v>
      </c>
      <c r="R2646" t="str">
        <f t="shared" si="125"/>
        <v>February</v>
      </c>
    </row>
    <row r="2647" spans="1:18" ht="45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s="11">
        <f t="shared" si="123"/>
        <v>41921.842627314814</v>
      </c>
      <c r="L2647" t="b">
        <v>1</v>
      </c>
      <c r="M2647">
        <v>23</v>
      </c>
      <c r="N2647" t="b">
        <v>0</v>
      </c>
      <c r="O2647" s="13">
        <f t="shared" si="124"/>
        <v>0.105</v>
      </c>
      <c r="P2647" t="s">
        <v>8273</v>
      </c>
      <c r="Q2647" t="s">
        <v>8309</v>
      </c>
      <c r="R2647" t="str">
        <f t="shared" si="125"/>
        <v>October</v>
      </c>
    </row>
    <row r="2648" spans="1:18" ht="45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s="11">
        <f t="shared" si="123"/>
        <v>42226.313298611116</v>
      </c>
      <c r="L2648" t="b">
        <v>1</v>
      </c>
      <c r="M2648">
        <v>535</v>
      </c>
      <c r="N2648" t="b">
        <v>0</v>
      </c>
      <c r="O2648" s="13">
        <f t="shared" si="124"/>
        <v>8.4172839999999999E-2</v>
      </c>
      <c r="P2648" t="s">
        <v>8273</v>
      </c>
      <c r="Q2648" t="s">
        <v>8309</v>
      </c>
      <c r="R2648" t="str">
        <f t="shared" si="125"/>
        <v>August</v>
      </c>
    </row>
    <row r="2649" spans="1:18" ht="45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s="11">
        <f t="shared" si="123"/>
        <v>42200.261793981481</v>
      </c>
      <c r="L2649" t="b">
        <v>0</v>
      </c>
      <c r="M2649">
        <v>3</v>
      </c>
      <c r="N2649" t="b">
        <v>0</v>
      </c>
      <c r="O2649" s="13">
        <f t="shared" si="124"/>
        <v>1.44E-2</v>
      </c>
      <c r="P2649" t="s">
        <v>8273</v>
      </c>
      <c r="Q2649" t="s">
        <v>8309</v>
      </c>
      <c r="R2649" t="str">
        <f t="shared" si="125"/>
        <v>July</v>
      </c>
    </row>
    <row r="2650" spans="1:18" ht="45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s="11">
        <f t="shared" si="123"/>
        <v>42408.714814814812</v>
      </c>
      <c r="L2650" t="b">
        <v>0</v>
      </c>
      <c r="M2650">
        <v>6</v>
      </c>
      <c r="N2650" t="b">
        <v>0</v>
      </c>
      <c r="O2650" s="13">
        <f t="shared" si="124"/>
        <v>8.8333333333333337E-3</v>
      </c>
      <c r="P2650" t="s">
        <v>8273</v>
      </c>
      <c r="Q2650" t="s">
        <v>8309</v>
      </c>
      <c r="R2650" t="str">
        <f t="shared" si="125"/>
        <v>February</v>
      </c>
    </row>
    <row r="2651" spans="1:18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s="11">
        <f t="shared" si="123"/>
        <v>42341.99700231482</v>
      </c>
      <c r="L2651" t="b">
        <v>0</v>
      </c>
      <c r="M2651">
        <v>3</v>
      </c>
      <c r="N2651" t="b">
        <v>0</v>
      </c>
      <c r="O2651" s="13">
        <f t="shared" si="124"/>
        <v>9.9200000000000004E-4</v>
      </c>
      <c r="P2651" t="s">
        <v>8273</v>
      </c>
      <c r="Q2651" t="s">
        <v>8309</v>
      </c>
      <c r="R2651" t="str">
        <f t="shared" si="125"/>
        <v>December</v>
      </c>
    </row>
    <row r="2652" spans="1:18" ht="45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s="11">
        <f t="shared" si="123"/>
        <v>42695.624340277776</v>
      </c>
      <c r="L2652" t="b">
        <v>0</v>
      </c>
      <c r="M2652">
        <v>5</v>
      </c>
      <c r="N2652" t="b">
        <v>0</v>
      </c>
      <c r="O2652" s="13">
        <f t="shared" si="124"/>
        <v>5.966666666666667E-3</v>
      </c>
      <c r="P2652" t="s">
        <v>8273</v>
      </c>
      <c r="Q2652" t="s">
        <v>8309</v>
      </c>
      <c r="R2652" t="str">
        <f t="shared" si="125"/>
        <v>November</v>
      </c>
    </row>
    <row r="2653" spans="1:18" ht="45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s="11">
        <f t="shared" si="123"/>
        <v>42327.805659722224</v>
      </c>
      <c r="L2653" t="b">
        <v>0</v>
      </c>
      <c r="M2653">
        <v>17</v>
      </c>
      <c r="N2653" t="b">
        <v>0</v>
      </c>
      <c r="O2653" s="13">
        <f t="shared" si="124"/>
        <v>1.8689285714285714E-2</v>
      </c>
      <c r="P2653" t="s">
        <v>8273</v>
      </c>
      <c r="Q2653" t="s">
        <v>8309</v>
      </c>
      <c r="R2653" t="str">
        <f t="shared" si="125"/>
        <v>November</v>
      </c>
    </row>
    <row r="2654" spans="1:18" ht="45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s="11">
        <f t="shared" si="123"/>
        <v>41953.158854166672</v>
      </c>
      <c r="L2654" t="b">
        <v>0</v>
      </c>
      <c r="M2654">
        <v>11</v>
      </c>
      <c r="N2654" t="b">
        <v>0</v>
      </c>
      <c r="O2654" s="13">
        <f t="shared" si="124"/>
        <v>8.8500000000000002E-3</v>
      </c>
      <c r="P2654" t="s">
        <v>8273</v>
      </c>
      <c r="Q2654" t="s">
        <v>8309</v>
      </c>
      <c r="R2654" t="str">
        <f t="shared" si="125"/>
        <v>November</v>
      </c>
    </row>
    <row r="2655" spans="1:18" ht="45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s="11">
        <f t="shared" si="123"/>
        <v>41771.651932870373</v>
      </c>
      <c r="L2655" t="b">
        <v>0</v>
      </c>
      <c r="M2655">
        <v>70</v>
      </c>
      <c r="N2655" t="b">
        <v>0</v>
      </c>
      <c r="O2655" s="13">
        <f t="shared" si="124"/>
        <v>0.1152156862745098</v>
      </c>
      <c r="P2655" t="s">
        <v>8273</v>
      </c>
      <c r="Q2655" t="s">
        <v>8309</v>
      </c>
      <c r="R2655" t="str">
        <f t="shared" si="125"/>
        <v>May</v>
      </c>
    </row>
    <row r="2656" spans="1:18" ht="45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s="11">
        <f t="shared" si="123"/>
        <v>42055.600995370369</v>
      </c>
      <c r="L2656" t="b">
        <v>0</v>
      </c>
      <c r="M2656">
        <v>6</v>
      </c>
      <c r="N2656" t="b">
        <v>0</v>
      </c>
      <c r="O2656" s="13">
        <f t="shared" si="124"/>
        <v>5.1000000000000004E-4</v>
      </c>
      <c r="P2656" t="s">
        <v>8273</v>
      </c>
      <c r="Q2656" t="s">
        <v>8309</v>
      </c>
      <c r="R2656" t="str">
        <f t="shared" si="125"/>
        <v>February</v>
      </c>
    </row>
    <row r="2657" spans="1:18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s="11">
        <f t="shared" si="123"/>
        <v>42381.866284722222</v>
      </c>
      <c r="L2657" t="b">
        <v>0</v>
      </c>
      <c r="M2657">
        <v>43</v>
      </c>
      <c r="N2657" t="b">
        <v>0</v>
      </c>
      <c r="O2657" s="13">
        <f t="shared" si="124"/>
        <v>0.21033333333333334</v>
      </c>
      <c r="P2657" t="s">
        <v>8273</v>
      </c>
      <c r="Q2657" t="s">
        <v>8309</v>
      </c>
      <c r="R2657" t="str">
        <f t="shared" si="125"/>
        <v>January</v>
      </c>
    </row>
    <row r="2658" spans="1:18" ht="30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s="11">
        <f t="shared" si="123"/>
        <v>42767.688518518524</v>
      </c>
      <c r="L2658" t="b">
        <v>0</v>
      </c>
      <c r="M2658">
        <v>152</v>
      </c>
      <c r="N2658" t="b">
        <v>0</v>
      </c>
      <c r="O2658" s="13">
        <f t="shared" si="124"/>
        <v>0.11436666666666667</v>
      </c>
      <c r="P2658" t="s">
        <v>8273</v>
      </c>
      <c r="Q2658" t="s">
        <v>8309</v>
      </c>
      <c r="R2658" t="str">
        <f t="shared" si="125"/>
        <v>February</v>
      </c>
    </row>
    <row r="2659" spans="1:18" ht="45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s="11">
        <f t="shared" si="123"/>
        <v>42551.928854166668</v>
      </c>
      <c r="L2659" t="b">
        <v>0</v>
      </c>
      <c r="M2659">
        <v>59</v>
      </c>
      <c r="N2659" t="b">
        <v>0</v>
      </c>
      <c r="O2659" s="13">
        <f t="shared" si="124"/>
        <v>0.18737933333333334</v>
      </c>
      <c r="P2659" t="s">
        <v>8273</v>
      </c>
      <c r="Q2659" t="s">
        <v>8309</v>
      </c>
      <c r="R2659" t="str">
        <f t="shared" si="125"/>
        <v>June</v>
      </c>
    </row>
    <row r="2660" spans="1:18" ht="45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s="11">
        <f t="shared" si="123"/>
        <v>42551.884189814809</v>
      </c>
      <c r="L2660" t="b">
        <v>0</v>
      </c>
      <c r="M2660">
        <v>4</v>
      </c>
      <c r="N2660" t="b">
        <v>0</v>
      </c>
      <c r="O2660" s="13">
        <f t="shared" si="124"/>
        <v>9.2857142857142856E-4</v>
      </c>
      <c r="P2660" t="s">
        <v>8273</v>
      </c>
      <c r="Q2660" t="s">
        <v>8309</v>
      </c>
      <c r="R2660" t="str">
        <f t="shared" si="125"/>
        <v>June</v>
      </c>
    </row>
    <row r="2661" spans="1:18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s="11">
        <f t="shared" si="123"/>
        <v>42082.069560185184</v>
      </c>
      <c r="L2661" t="b">
        <v>0</v>
      </c>
      <c r="M2661">
        <v>10</v>
      </c>
      <c r="N2661" t="b">
        <v>0</v>
      </c>
      <c r="O2661" s="13">
        <f t="shared" si="124"/>
        <v>2.720408163265306E-2</v>
      </c>
      <c r="P2661" t="s">
        <v>8273</v>
      </c>
      <c r="Q2661" t="s">
        <v>8309</v>
      </c>
      <c r="R2661" t="str">
        <f t="shared" si="125"/>
        <v>March</v>
      </c>
    </row>
    <row r="2662" spans="1:18" ht="45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s="11">
        <f t="shared" si="123"/>
        <v>42272.713171296295</v>
      </c>
      <c r="L2662" t="b">
        <v>0</v>
      </c>
      <c r="M2662">
        <v>5</v>
      </c>
      <c r="N2662" t="b">
        <v>0</v>
      </c>
      <c r="O2662" s="13">
        <f t="shared" si="124"/>
        <v>9.5E-4</v>
      </c>
      <c r="P2662" t="s">
        <v>8273</v>
      </c>
      <c r="Q2662" t="s">
        <v>8309</v>
      </c>
      <c r="R2662" t="str">
        <f t="shared" si="125"/>
        <v>September</v>
      </c>
    </row>
    <row r="2663" spans="1:18" ht="45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s="11">
        <f t="shared" si="123"/>
        <v>41542.958449074074</v>
      </c>
      <c r="L2663" t="b">
        <v>0</v>
      </c>
      <c r="M2663">
        <v>60</v>
      </c>
      <c r="N2663" t="b">
        <v>1</v>
      </c>
      <c r="O2663" s="13">
        <f t="shared" si="124"/>
        <v>1.0289999999999999</v>
      </c>
      <c r="P2663" t="s">
        <v>8273</v>
      </c>
      <c r="Q2663" t="s">
        <v>8310</v>
      </c>
      <c r="R2663" t="str">
        <f t="shared" si="125"/>
        <v>September</v>
      </c>
    </row>
    <row r="2664" spans="1:18" ht="45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s="11">
        <f t="shared" si="123"/>
        <v>42207.746678240743</v>
      </c>
      <c r="L2664" t="b">
        <v>0</v>
      </c>
      <c r="M2664">
        <v>80</v>
      </c>
      <c r="N2664" t="b">
        <v>1</v>
      </c>
      <c r="O2664" s="13">
        <f t="shared" si="124"/>
        <v>1.0680000000000001</v>
      </c>
      <c r="P2664" t="s">
        <v>8273</v>
      </c>
      <c r="Q2664" t="s">
        <v>8310</v>
      </c>
      <c r="R2664" t="str">
        <f t="shared" si="125"/>
        <v>July</v>
      </c>
    </row>
    <row r="2665" spans="1:18" ht="45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s="11">
        <f t="shared" si="123"/>
        <v>42222.622766203705</v>
      </c>
      <c r="L2665" t="b">
        <v>0</v>
      </c>
      <c r="M2665">
        <v>56</v>
      </c>
      <c r="N2665" t="b">
        <v>1</v>
      </c>
      <c r="O2665" s="13">
        <f t="shared" si="124"/>
        <v>1.0459624999999999</v>
      </c>
      <c r="P2665" t="s">
        <v>8273</v>
      </c>
      <c r="Q2665" t="s">
        <v>8310</v>
      </c>
      <c r="R2665" t="str">
        <f t="shared" si="125"/>
        <v>August</v>
      </c>
    </row>
    <row r="2666" spans="1:18" ht="45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s="11">
        <f t="shared" si="123"/>
        <v>42313.02542824074</v>
      </c>
      <c r="L2666" t="b">
        <v>0</v>
      </c>
      <c r="M2666">
        <v>104</v>
      </c>
      <c r="N2666" t="b">
        <v>1</v>
      </c>
      <c r="O2666" s="13">
        <f t="shared" si="124"/>
        <v>1.0342857142857143</v>
      </c>
      <c r="P2666" t="s">
        <v>8273</v>
      </c>
      <c r="Q2666" t="s">
        <v>8310</v>
      </c>
      <c r="R2666" t="str">
        <f t="shared" si="125"/>
        <v>November</v>
      </c>
    </row>
    <row r="2667" spans="1:18" ht="45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s="11">
        <f t="shared" si="123"/>
        <v>42083.895532407405</v>
      </c>
      <c r="L2667" t="b">
        <v>0</v>
      </c>
      <c r="M2667">
        <v>46</v>
      </c>
      <c r="N2667" t="b">
        <v>1</v>
      </c>
      <c r="O2667" s="13">
        <f t="shared" si="124"/>
        <v>1.2314285714285715</v>
      </c>
      <c r="P2667" t="s">
        <v>8273</v>
      </c>
      <c r="Q2667" t="s">
        <v>8310</v>
      </c>
      <c r="R2667" t="str">
        <f t="shared" si="125"/>
        <v>March</v>
      </c>
    </row>
    <row r="2668" spans="1:18" ht="45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s="11">
        <f t="shared" si="123"/>
        <v>42235.764340277776</v>
      </c>
      <c r="L2668" t="b">
        <v>0</v>
      </c>
      <c r="M2668">
        <v>206</v>
      </c>
      <c r="N2668" t="b">
        <v>1</v>
      </c>
      <c r="O2668" s="13">
        <f t="shared" si="124"/>
        <v>1.592951</v>
      </c>
      <c r="P2668" t="s">
        <v>8273</v>
      </c>
      <c r="Q2668" t="s">
        <v>8310</v>
      </c>
      <c r="R2668" t="str">
        <f t="shared" si="125"/>
        <v>August</v>
      </c>
    </row>
    <row r="2669" spans="1:18" ht="45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s="11">
        <f t="shared" si="123"/>
        <v>42380.926111111112</v>
      </c>
      <c r="L2669" t="b">
        <v>0</v>
      </c>
      <c r="M2669">
        <v>18</v>
      </c>
      <c r="N2669" t="b">
        <v>1</v>
      </c>
      <c r="O2669" s="13">
        <f t="shared" si="124"/>
        <v>1.1066666666666667</v>
      </c>
      <c r="P2669" t="s">
        <v>8273</v>
      </c>
      <c r="Q2669" t="s">
        <v>8310</v>
      </c>
      <c r="R2669" t="str">
        <f t="shared" si="125"/>
        <v>January</v>
      </c>
    </row>
    <row r="2670" spans="1:18" ht="30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s="11">
        <f t="shared" si="123"/>
        <v>42275.58871527778</v>
      </c>
      <c r="L2670" t="b">
        <v>0</v>
      </c>
      <c r="M2670">
        <v>28</v>
      </c>
      <c r="N2670" t="b">
        <v>1</v>
      </c>
      <c r="O2670" s="13">
        <f t="shared" si="124"/>
        <v>1.7070000000000001</v>
      </c>
      <c r="P2670" t="s">
        <v>8273</v>
      </c>
      <c r="Q2670" t="s">
        <v>8310</v>
      </c>
      <c r="R2670" t="str">
        <f t="shared" si="125"/>
        <v>September</v>
      </c>
    </row>
    <row r="2671" spans="1:18" ht="45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s="11">
        <f t="shared" si="123"/>
        <v>42319.035833333328</v>
      </c>
      <c r="L2671" t="b">
        <v>0</v>
      </c>
      <c r="M2671">
        <v>11</v>
      </c>
      <c r="N2671" t="b">
        <v>1</v>
      </c>
      <c r="O2671" s="13">
        <f t="shared" si="124"/>
        <v>1.25125</v>
      </c>
      <c r="P2671" t="s">
        <v>8273</v>
      </c>
      <c r="Q2671" t="s">
        <v>8310</v>
      </c>
      <c r="R2671" t="str">
        <f t="shared" si="125"/>
        <v>November</v>
      </c>
    </row>
    <row r="2672" spans="1:18" ht="45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s="11">
        <f t="shared" si="123"/>
        <v>41821.020601851851</v>
      </c>
      <c r="L2672" t="b">
        <v>1</v>
      </c>
      <c r="M2672">
        <v>60</v>
      </c>
      <c r="N2672" t="b">
        <v>0</v>
      </c>
      <c r="O2672" s="13">
        <f t="shared" si="124"/>
        <v>6.4158609339642042E-2</v>
      </c>
      <c r="P2672" t="s">
        <v>8273</v>
      </c>
      <c r="Q2672" t="s">
        <v>8310</v>
      </c>
      <c r="R2672" t="str">
        <f t="shared" si="125"/>
        <v>July</v>
      </c>
    </row>
    <row r="2673" spans="1:18" ht="45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s="11">
        <f t="shared" si="123"/>
        <v>41962.749027777776</v>
      </c>
      <c r="L2673" t="b">
        <v>1</v>
      </c>
      <c r="M2673">
        <v>84</v>
      </c>
      <c r="N2673" t="b">
        <v>0</v>
      </c>
      <c r="O2673" s="13">
        <f t="shared" si="124"/>
        <v>0.11344</v>
      </c>
      <c r="P2673" t="s">
        <v>8273</v>
      </c>
      <c r="Q2673" t="s">
        <v>8310</v>
      </c>
      <c r="R2673" t="str">
        <f t="shared" si="125"/>
        <v>November</v>
      </c>
    </row>
    <row r="2674" spans="1:18" ht="45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s="11">
        <f t="shared" si="123"/>
        <v>42344.884143518517</v>
      </c>
      <c r="L2674" t="b">
        <v>1</v>
      </c>
      <c r="M2674">
        <v>47</v>
      </c>
      <c r="N2674" t="b">
        <v>0</v>
      </c>
      <c r="O2674" s="13">
        <f t="shared" si="124"/>
        <v>0.33189999999999997</v>
      </c>
      <c r="P2674" t="s">
        <v>8273</v>
      </c>
      <c r="Q2674" t="s">
        <v>8310</v>
      </c>
      <c r="R2674" t="str">
        <f t="shared" si="125"/>
        <v>December</v>
      </c>
    </row>
    <row r="2675" spans="1:18" ht="45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s="11">
        <f t="shared" si="123"/>
        <v>41912.541655092595</v>
      </c>
      <c r="L2675" t="b">
        <v>1</v>
      </c>
      <c r="M2675">
        <v>66</v>
      </c>
      <c r="N2675" t="b">
        <v>0</v>
      </c>
      <c r="O2675" s="13">
        <f t="shared" si="124"/>
        <v>0.27579999999999999</v>
      </c>
      <c r="P2675" t="s">
        <v>8273</v>
      </c>
      <c r="Q2675" t="s">
        <v>8310</v>
      </c>
      <c r="R2675" t="str">
        <f t="shared" si="125"/>
        <v>September</v>
      </c>
    </row>
    <row r="2676" spans="1:18" ht="60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s="11">
        <f t="shared" si="123"/>
        <v>42529.632754629631</v>
      </c>
      <c r="L2676" t="b">
        <v>1</v>
      </c>
      <c r="M2676">
        <v>171</v>
      </c>
      <c r="N2676" t="b">
        <v>0</v>
      </c>
      <c r="O2676" s="13">
        <f t="shared" si="124"/>
        <v>0.62839999999999996</v>
      </c>
      <c r="P2676" t="s">
        <v>8273</v>
      </c>
      <c r="Q2676" t="s">
        <v>8310</v>
      </c>
      <c r="R2676" t="str">
        <f t="shared" si="125"/>
        <v>June</v>
      </c>
    </row>
    <row r="2677" spans="1:18" ht="45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s="11">
        <f t="shared" si="123"/>
        <v>41923.857511574075</v>
      </c>
      <c r="L2677" t="b">
        <v>1</v>
      </c>
      <c r="M2677">
        <v>29</v>
      </c>
      <c r="N2677" t="b">
        <v>0</v>
      </c>
      <c r="O2677" s="13">
        <f t="shared" si="124"/>
        <v>7.5880000000000003E-2</v>
      </c>
      <c r="P2677" t="s">
        <v>8273</v>
      </c>
      <c r="Q2677" t="s">
        <v>8310</v>
      </c>
      <c r="R2677" t="str">
        <f t="shared" si="125"/>
        <v>October</v>
      </c>
    </row>
    <row r="2678" spans="1:18" ht="45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s="11">
        <f t="shared" si="123"/>
        <v>42482.624699074076</v>
      </c>
      <c r="L2678" t="b">
        <v>0</v>
      </c>
      <c r="M2678">
        <v>9</v>
      </c>
      <c r="N2678" t="b">
        <v>0</v>
      </c>
      <c r="O2678" s="13">
        <f t="shared" si="124"/>
        <v>0.50380952380952382</v>
      </c>
      <c r="P2678" t="s">
        <v>8273</v>
      </c>
      <c r="Q2678" t="s">
        <v>8310</v>
      </c>
      <c r="R2678" t="str">
        <f t="shared" si="125"/>
        <v>April</v>
      </c>
    </row>
    <row r="2679" spans="1:18" ht="45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s="11">
        <f t="shared" si="123"/>
        <v>41793.029432870375</v>
      </c>
      <c r="L2679" t="b">
        <v>0</v>
      </c>
      <c r="M2679">
        <v>27</v>
      </c>
      <c r="N2679" t="b">
        <v>0</v>
      </c>
      <c r="O2679" s="13">
        <f t="shared" si="124"/>
        <v>0.17512820512820512</v>
      </c>
      <c r="P2679" t="s">
        <v>8273</v>
      </c>
      <c r="Q2679" t="s">
        <v>8310</v>
      </c>
      <c r="R2679" t="str">
        <f t="shared" si="125"/>
        <v>June</v>
      </c>
    </row>
    <row r="2680" spans="1:18" ht="45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s="11">
        <f t="shared" si="123"/>
        <v>42241.798206018517</v>
      </c>
      <c r="L2680" t="b">
        <v>0</v>
      </c>
      <c r="M2680">
        <v>2</v>
      </c>
      <c r="N2680" t="b">
        <v>0</v>
      </c>
      <c r="O2680" s="13">
        <f t="shared" si="124"/>
        <v>1.3750000000000001E-4</v>
      </c>
      <c r="P2680" t="s">
        <v>8273</v>
      </c>
      <c r="Q2680" t="s">
        <v>8310</v>
      </c>
      <c r="R2680" t="str">
        <f t="shared" si="125"/>
        <v>August</v>
      </c>
    </row>
    <row r="2681" spans="1:18" ht="45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s="11">
        <f t="shared" si="123"/>
        <v>42033.001087962963</v>
      </c>
      <c r="L2681" t="b">
        <v>0</v>
      </c>
      <c r="M2681">
        <v>3</v>
      </c>
      <c r="N2681" t="b">
        <v>0</v>
      </c>
      <c r="O2681" s="13">
        <f t="shared" si="124"/>
        <v>3.3E-3</v>
      </c>
      <c r="P2681" t="s">
        <v>8273</v>
      </c>
      <c r="Q2681" t="s">
        <v>8310</v>
      </c>
      <c r="R2681" t="str">
        <f t="shared" si="125"/>
        <v>January</v>
      </c>
    </row>
    <row r="2682" spans="1:18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s="11">
        <f t="shared" si="123"/>
        <v>42436.211701388893</v>
      </c>
      <c r="L2682" t="b">
        <v>0</v>
      </c>
      <c r="M2682">
        <v>4</v>
      </c>
      <c r="N2682" t="b">
        <v>0</v>
      </c>
      <c r="O2682" s="13">
        <f t="shared" si="124"/>
        <v>8.6250000000000007E-3</v>
      </c>
      <c r="P2682" t="s">
        <v>8273</v>
      </c>
      <c r="Q2682" t="s">
        <v>8310</v>
      </c>
      <c r="R2682" t="str">
        <f t="shared" si="125"/>
        <v>March</v>
      </c>
    </row>
    <row r="2683" spans="1:18" ht="45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s="11">
        <f t="shared" si="123"/>
        <v>41805.895254629628</v>
      </c>
      <c r="L2683" t="b">
        <v>0</v>
      </c>
      <c r="M2683">
        <v>2</v>
      </c>
      <c r="N2683" t="b">
        <v>0</v>
      </c>
      <c r="O2683" s="13">
        <f t="shared" si="124"/>
        <v>6.875E-3</v>
      </c>
      <c r="P2683" t="s">
        <v>8290</v>
      </c>
      <c r="Q2683" t="s">
        <v>8291</v>
      </c>
      <c r="R2683" t="str">
        <f t="shared" si="125"/>
        <v>June</v>
      </c>
    </row>
    <row r="2684" spans="1:18" ht="45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s="11">
        <f t="shared" si="123"/>
        <v>41932.871990740743</v>
      </c>
      <c r="L2684" t="b">
        <v>0</v>
      </c>
      <c r="M2684">
        <v>20</v>
      </c>
      <c r="N2684" t="b">
        <v>0</v>
      </c>
      <c r="O2684" s="13">
        <f t="shared" si="124"/>
        <v>0.28299999999999997</v>
      </c>
      <c r="P2684" t="s">
        <v>8290</v>
      </c>
      <c r="Q2684" t="s">
        <v>8291</v>
      </c>
      <c r="R2684" t="str">
        <f t="shared" si="125"/>
        <v>October</v>
      </c>
    </row>
    <row r="2685" spans="1:18" ht="45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s="11">
        <f t="shared" si="123"/>
        <v>42034.75509259259</v>
      </c>
      <c r="L2685" t="b">
        <v>0</v>
      </c>
      <c r="M2685">
        <v>3</v>
      </c>
      <c r="N2685" t="b">
        <v>0</v>
      </c>
      <c r="O2685" s="13">
        <f t="shared" si="124"/>
        <v>2.3999999999999998E-3</v>
      </c>
      <c r="P2685" t="s">
        <v>8290</v>
      </c>
      <c r="Q2685" t="s">
        <v>8291</v>
      </c>
      <c r="R2685" t="str">
        <f t="shared" si="125"/>
        <v>January</v>
      </c>
    </row>
    <row r="2686" spans="1:18" ht="45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s="11">
        <f t="shared" si="123"/>
        <v>41820.914641203708</v>
      </c>
      <c r="L2686" t="b">
        <v>0</v>
      </c>
      <c r="M2686">
        <v>4</v>
      </c>
      <c r="N2686" t="b">
        <v>0</v>
      </c>
      <c r="O2686" s="13">
        <f t="shared" si="124"/>
        <v>1.1428571428571429E-2</v>
      </c>
      <c r="P2686" t="s">
        <v>8290</v>
      </c>
      <c r="Q2686" t="s">
        <v>8291</v>
      </c>
      <c r="R2686" t="str">
        <f t="shared" si="125"/>
        <v>June</v>
      </c>
    </row>
    <row r="2687" spans="1:18" ht="45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s="11">
        <f t="shared" si="123"/>
        <v>42061.69594907407</v>
      </c>
      <c r="L2687" t="b">
        <v>0</v>
      </c>
      <c r="M2687">
        <v>1</v>
      </c>
      <c r="N2687" t="b">
        <v>0</v>
      </c>
      <c r="O2687" s="13">
        <f t="shared" si="124"/>
        <v>2.0000000000000001E-4</v>
      </c>
      <c r="P2687" t="s">
        <v>8290</v>
      </c>
      <c r="Q2687" t="s">
        <v>8291</v>
      </c>
      <c r="R2687" t="str">
        <f t="shared" si="125"/>
        <v>February</v>
      </c>
    </row>
    <row r="2688" spans="1:18" ht="45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s="11">
        <f t="shared" si="123"/>
        <v>41892.974803240737</v>
      </c>
      <c r="L2688" t="b">
        <v>0</v>
      </c>
      <c r="M2688">
        <v>0</v>
      </c>
      <c r="N2688" t="b">
        <v>0</v>
      </c>
      <c r="O2688" s="13">
        <f t="shared" si="124"/>
        <v>0</v>
      </c>
      <c r="P2688" t="s">
        <v>8290</v>
      </c>
      <c r="Q2688" t="s">
        <v>8291</v>
      </c>
      <c r="R2688" t="str">
        <f t="shared" si="125"/>
        <v>September</v>
      </c>
    </row>
    <row r="2689" spans="1:18" ht="45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s="11">
        <f t="shared" si="123"/>
        <v>42154.64025462963</v>
      </c>
      <c r="L2689" t="b">
        <v>0</v>
      </c>
      <c r="M2689">
        <v>0</v>
      </c>
      <c r="N2689" t="b">
        <v>0</v>
      </c>
      <c r="O2689" s="13">
        <f t="shared" si="124"/>
        <v>0</v>
      </c>
      <c r="P2689" t="s">
        <v>8290</v>
      </c>
      <c r="Q2689" t="s">
        <v>8291</v>
      </c>
      <c r="R2689" t="str">
        <f t="shared" si="125"/>
        <v>May</v>
      </c>
    </row>
    <row r="2690" spans="1:18" ht="30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s="11">
        <f t="shared" si="123"/>
        <v>42028.11886574074</v>
      </c>
      <c r="L2690" t="b">
        <v>0</v>
      </c>
      <c r="M2690">
        <v>14</v>
      </c>
      <c r="N2690" t="b">
        <v>0</v>
      </c>
      <c r="O2690" s="13">
        <f t="shared" si="124"/>
        <v>1.48E-3</v>
      </c>
      <c r="P2690" t="s">
        <v>8290</v>
      </c>
      <c r="Q2690" t="s">
        <v>8291</v>
      </c>
      <c r="R2690" t="str">
        <f t="shared" si="125"/>
        <v>January</v>
      </c>
    </row>
    <row r="2691" spans="1:18" ht="45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s="11">
        <f t="shared" ref="K2691:K2754" si="126">(J2691/86400)+DATE(1970,1,1)</f>
        <v>42551.961689814816</v>
      </c>
      <c r="L2691" t="b">
        <v>0</v>
      </c>
      <c r="M2691">
        <v>1</v>
      </c>
      <c r="N2691" t="b">
        <v>0</v>
      </c>
      <c r="O2691" s="13">
        <f t="shared" ref="O2691:O2754" si="127">E2691/D2691</f>
        <v>2.8571428571428571E-5</v>
      </c>
      <c r="P2691" t="s">
        <v>8290</v>
      </c>
      <c r="Q2691" t="s">
        <v>8291</v>
      </c>
      <c r="R2691" t="str">
        <f t="shared" ref="R2691:R2754" si="128">TEXT(K2691,"mmmm")</f>
        <v>June</v>
      </c>
    </row>
    <row r="2692" spans="1:18" ht="45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s="11">
        <f t="shared" si="126"/>
        <v>42113.105046296296</v>
      </c>
      <c r="L2692" t="b">
        <v>0</v>
      </c>
      <c r="M2692">
        <v>118</v>
      </c>
      <c r="N2692" t="b">
        <v>0</v>
      </c>
      <c r="O2692" s="13">
        <f t="shared" si="127"/>
        <v>0.107325</v>
      </c>
      <c r="P2692" t="s">
        <v>8290</v>
      </c>
      <c r="Q2692" t="s">
        <v>8291</v>
      </c>
      <c r="R2692" t="str">
        <f t="shared" si="128"/>
        <v>April</v>
      </c>
    </row>
    <row r="2693" spans="1:18" ht="30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s="11">
        <f t="shared" si="126"/>
        <v>42089.724039351851</v>
      </c>
      <c r="L2693" t="b">
        <v>0</v>
      </c>
      <c r="M2693">
        <v>2</v>
      </c>
      <c r="N2693" t="b">
        <v>0</v>
      </c>
      <c r="O2693" s="13">
        <f t="shared" si="127"/>
        <v>5.3846153846153844E-4</v>
      </c>
      <c r="P2693" t="s">
        <v>8290</v>
      </c>
      <c r="Q2693" t="s">
        <v>8291</v>
      </c>
      <c r="R2693" t="str">
        <f t="shared" si="128"/>
        <v>March</v>
      </c>
    </row>
    <row r="2694" spans="1:18" ht="45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s="11">
        <f t="shared" si="126"/>
        <v>42058.334027777775</v>
      </c>
      <c r="L2694" t="b">
        <v>0</v>
      </c>
      <c r="M2694">
        <v>1</v>
      </c>
      <c r="N2694" t="b">
        <v>0</v>
      </c>
      <c r="O2694" s="13">
        <f t="shared" si="127"/>
        <v>7.1428571428571426E-3</v>
      </c>
      <c r="P2694" t="s">
        <v>8290</v>
      </c>
      <c r="Q2694" t="s">
        <v>8291</v>
      </c>
      <c r="R2694" t="str">
        <f t="shared" si="128"/>
        <v>February</v>
      </c>
    </row>
    <row r="2695" spans="1:18" ht="45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s="11">
        <f t="shared" si="126"/>
        <v>41834.138495370367</v>
      </c>
      <c r="L2695" t="b">
        <v>0</v>
      </c>
      <c r="M2695">
        <v>3</v>
      </c>
      <c r="N2695" t="b">
        <v>0</v>
      </c>
      <c r="O2695" s="13">
        <f t="shared" si="127"/>
        <v>8.0000000000000002E-3</v>
      </c>
      <c r="P2695" t="s">
        <v>8290</v>
      </c>
      <c r="Q2695" t="s">
        <v>8291</v>
      </c>
      <c r="R2695" t="str">
        <f t="shared" si="128"/>
        <v>July</v>
      </c>
    </row>
    <row r="2696" spans="1:18" ht="45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s="11">
        <f t="shared" si="126"/>
        <v>41878.140497685185</v>
      </c>
      <c r="L2696" t="b">
        <v>0</v>
      </c>
      <c r="M2696">
        <v>1</v>
      </c>
      <c r="N2696" t="b">
        <v>0</v>
      </c>
      <c r="O2696" s="13">
        <f t="shared" si="127"/>
        <v>3.3333333333333335E-5</v>
      </c>
      <c r="P2696" t="s">
        <v>8290</v>
      </c>
      <c r="Q2696" t="s">
        <v>8291</v>
      </c>
      <c r="R2696" t="str">
        <f t="shared" si="128"/>
        <v>August</v>
      </c>
    </row>
    <row r="2697" spans="1:18" ht="30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s="11">
        <f t="shared" si="126"/>
        <v>42048.181921296295</v>
      </c>
      <c r="L2697" t="b">
        <v>0</v>
      </c>
      <c r="M2697">
        <v>3</v>
      </c>
      <c r="N2697" t="b">
        <v>0</v>
      </c>
      <c r="O2697" s="13">
        <f t="shared" si="127"/>
        <v>4.7333333333333333E-3</v>
      </c>
      <c r="P2697" t="s">
        <v>8290</v>
      </c>
      <c r="Q2697" t="s">
        <v>8291</v>
      </c>
      <c r="R2697" t="str">
        <f t="shared" si="128"/>
        <v>February</v>
      </c>
    </row>
    <row r="2698" spans="1:18" ht="45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s="11">
        <f t="shared" si="126"/>
        <v>41964.844444444447</v>
      </c>
      <c r="L2698" t="b">
        <v>0</v>
      </c>
      <c r="M2698">
        <v>38</v>
      </c>
      <c r="N2698" t="b">
        <v>0</v>
      </c>
      <c r="O2698" s="13">
        <f t="shared" si="127"/>
        <v>5.6500000000000002E-2</v>
      </c>
      <c r="P2698" t="s">
        <v>8290</v>
      </c>
      <c r="Q2698" t="s">
        <v>8291</v>
      </c>
      <c r="R2698" t="str">
        <f t="shared" si="128"/>
        <v>November</v>
      </c>
    </row>
    <row r="2699" spans="1:18" ht="45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s="11">
        <f t="shared" si="126"/>
        <v>42187.940081018518</v>
      </c>
      <c r="L2699" t="b">
        <v>0</v>
      </c>
      <c r="M2699">
        <v>52</v>
      </c>
      <c r="N2699" t="b">
        <v>0</v>
      </c>
      <c r="O2699" s="13">
        <f t="shared" si="127"/>
        <v>0.26352173913043481</v>
      </c>
      <c r="P2699" t="s">
        <v>8290</v>
      </c>
      <c r="Q2699" t="s">
        <v>8291</v>
      </c>
      <c r="R2699" t="str">
        <f t="shared" si="128"/>
        <v>July</v>
      </c>
    </row>
    <row r="2700" spans="1:18" ht="45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s="11">
        <f t="shared" si="126"/>
        <v>41787.898240740738</v>
      </c>
      <c r="L2700" t="b">
        <v>0</v>
      </c>
      <c r="M2700">
        <v>2</v>
      </c>
      <c r="N2700" t="b">
        <v>0</v>
      </c>
      <c r="O2700" s="13">
        <f t="shared" si="127"/>
        <v>3.2512500000000002E-3</v>
      </c>
      <c r="P2700" t="s">
        <v>8290</v>
      </c>
      <c r="Q2700" t="s">
        <v>8291</v>
      </c>
      <c r="R2700" t="str">
        <f t="shared" si="128"/>
        <v>May</v>
      </c>
    </row>
    <row r="2701" spans="1:18" ht="45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s="11">
        <f t="shared" si="126"/>
        <v>41829.896562499998</v>
      </c>
      <c r="L2701" t="b">
        <v>0</v>
      </c>
      <c r="M2701">
        <v>0</v>
      </c>
      <c r="N2701" t="b">
        <v>0</v>
      </c>
      <c r="O2701" s="13">
        <f t="shared" si="127"/>
        <v>0</v>
      </c>
      <c r="P2701" t="s">
        <v>8290</v>
      </c>
      <c r="Q2701" t="s">
        <v>8291</v>
      </c>
      <c r="R2701" t="str">
        <f t="shared" si="128"/>
        <v>July</v>
      </c>
    </row>
    <row r="2702" spans="1:18" ht="45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s="11">
        <f t="shared" si="126"/>
        <v>41870.874675925923</v>
      </c>
      <c r="L2702" t="b">
        <v>0</v>
      </c>
      <c r="M2702">
        <v>4</v>
      </c>
      <c r="N2702" t="b">
        <v>0</v>
      </c>
      <c r="O2702" s="13">
        <f t="shared" si="127"/>
        <v>7.0007000700070005E-3</v>
      </c>
      <c r="P2702" t="s">
        <v>8290</v>
      </c>
      <c r="Q2702" t="s">
        <v>8291</v>
      </c>
      <c r="R2702" t="str">
        <f t="shared" si="128"/>
        <v>August</v>
      </c>
    </row>
    <row r="2703" spans="1:18" ht="45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s="11">
        <f t="shared" si="126"/>
        <v>42801.774699074071</v>
      </c>
      <c r="L2703" t="b">
        <v>0</v>
      </c>
      <c r="M2703">
        <v>46</v>
      </c>
      <c r="N2703" t="b">
        <v>0</v>
      </c>
      <c r="O2703" s="13">
        <f t="shared" si="127"/>
        <v>0.46176470588235297</v>
      </c>
      <c r="P2703" t="s">
        <v>8271</v>
      </c>
      <c r="Q2703" t="s">
        <v>8311</v>
      </c>
      <c r="R2703" t="str">
        <f t="shared" si="128"/>
        <v>March</v>
      </c>
    </row>
    <row r="2704" spans="1:18" ht="45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s="11">
        <f t="shared" si="126"/>
        <v>42800.801817129628</v>
      </c>
      <c r="L2704" t="b">
        <v>1</v>
      </c>
      <c r="M2704">
        <v>26</v>
      </c>
      <c r="N2704" t="b">
        <v>0</v>
      </c>
      <c r="O2704" s="13">
        <f t="shared" si="127"/>
        <v>0.34410000000000002</v>
      </c>
      <c r="P2704" t="s">
        <v>8271</v>
      </c>
      <c r="Q2704" t="s">
        <v>8311</v>
      </c>
      <c r="R2704" t="str">
        <f t="shared" si="128"/>
        <v>March</v>
      </c>
    </row>
    <row r="2705" spans="1:18" ht="30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s="11">
        <f t="shared" si="126"/>
        <v>42756.690162037034</v>
      </c>
      <c r="L2705" t="b">
        <v>0</v>
      </c>
      <c r="M2705">
        <v>45</v>
      </c>
      <c r="N2705" t="b">
        <v>0</v>
      </c>
      <c r="O2705" s="13">
        <f t="shared" si="127"/>
        <v>1.0375000000000001</v>
      </c>
      <c r="P2705" t="s">
        <v>8271</v>
      </c>
      <c r="Q2705" t="s">
        <v>8311</v>
      </c>
      <c r="R2705" t="str">
        <f t="shared" si="128"/>
        <v>January</v>
      </c>
    </row>
    <row r="2706" spans="1:18" ht="45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s="11">
        <f t="shared" si="126"/>
        <v>42787.862430555557</v>
      </c>
      <c r="L2706" t="b">
        <v>0</v>
      </c>
      <c r="M2706">
        <v>7</v>
      </c>
      <c r="N2706" t="b">
        <v>0</v>
      </c>
      <c r="O2706" s="13">
        <f t="shared" si="127"/>
        <v>6.0263157894736845E-2</v>
      </c>
      <c r="P2706" t="s">
        <v>8271</v>
      </c>
      <c r="Q2706" t="s">
        <v>8311</v>
      </c>
      <c r="R2706" t="str">
        <f t="shared" si="128"/>
        <v>February</v>
      </c>
    </row>
    <row r="2707" spans="1:18" ht="30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s="11">
        <f t="shared" si="126"/>
        <v>42773.916180555556</v>
      </c>
      <c r="L2707" t="b">
        <v>0</v>
      </c>
      <c r="M2707">
        <v>8</v>
      </c>
      <c r="N2707" t="b">
        <v>0</v>
      </c>
      <c r="O2707" s="13">
        <f t="shared" si="127"/>
        <v>0.10539393939393939</v>
      </c>
      <c r="P2707" t="s">
        <v>8271</v>
      </c>
      <c r="Q2707" t="s">
        <v>8311</v>
      </c>
      <c r="R2707" t="str">
        <f t="shared" si="128"/>
        <v>February</v>
      </c>
    </row>
    <row r="2708" spans="1:18" ht="45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s="11">
        <f t="shared" si="126"/>
        <v>41899.294942129629</v>
      </c>
      <c r="L2708" t="b">
        <v>1</v>
      </c>
      <c r="M2708">
        <v>263</v>
      </c>
      <c r="N2708" t="b">
        <v>1</v>
      </c>
      <c r="O2708" s="13">
        <f t="shared" si="127"/>
        <v>1.1229714285714285</v>
      </c>
      <c r="P2708" t="s">
        <v>8271</v>
      </c>
      <c r="Q2708" t="s">
        <v>8311</v>
      </c>
      <c r="R2708" t="str">
        <f t="shared" si="128"/>
        <v>September</v>
      </c>
    </row>
    <row r="2709" spans="1:18" ht="45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s="11">
        <f t="shared" si="126"/>
        <v>41391.782905092594</v>
      </c>
      <c r="L2709" t="b">
        <v>1</v>
      </c>
      <c r="M2709">
        <v>394</v>
      </c>
      <c r="N2709" t="b">
        <v>1</v>
      </c>
      <c r="O2709" s="13">
        <f t="shared" si="127"/>
        <v>3.50844625</v>
      </c>
      <c r="P2709" t="s">
        <v>8271</v>
      </c>
      <c r="Q2709" t="s">
        <v>8311</v>
      </c>
      <c r="R2709" t="str">
        <f t="shared" si="128"/>
        <v>April</v>
      </c>
    </row>
    <row r="2710" spans="1:18" ht="45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s="11">
        <f t="shared" si="126"/>
        <v>42512.698217592595</v>
      </c>
      <c r="L2710" t="b">
        <v>1</v>
      </c>
      <c r="M2710">
        <v>1049</v>
      </c>
      <c r="N2710" t="b">
        <v>1</v>
      </c>
      <c r="O2710" s="13">
        <f t="shared" si="127"/>
        <v>2.3321535</v>
      </c>
      <c r="P2710" t="s">
        <v>8271</v>
      </c>
      <c r="Q2710" t="s">
        <v>8311</v>
      </c>
      <c r="R2710" t="str">
        <f t="shared" si="128"/>
        <v>May</v>
      </c>
    </row>
    <row r="2711" spans="1:18" ht="45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s="11">
        <f t="shared" si="126"/>
        <v>42612.149780092594</v>
      </c>
      <c r="L2711" t="b">
        <v>1</v>
      </c>
      <c r="M2711">
        <v>308</v>
      </c>
      <c r="N2711" t="b">
        <v>1</v>
      </c>
      <c r="O2711" s="13">
        <f t="shared" si="127"/>
        <v>1.01606</v>
      </c>
      <c r="P2711" t="s">
        <v>8271</v>
      </c>
      <c r="Q2711" t="s">
        <v>8311</v>
      </c>
      <c r="R2711" t="str">
        <f t="shared" si="128"/>
        <v>August</v>
      </c>
    </row>
    <row r="2712" spans="1:18" ht="30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s="11">
        <f t="shared" si="126"/>
        <v>41828.229490740741</v>
      </c>
      <c r="L2712" t="b">
        <v>1</v>
      </c>
      <c r="M2712">
        <v>1088</v>
      </c>
      <c r="N2712" t="b">
        <v>1</v>
      </c>
      <c r="O2712" s="13">
        <f t="shared" si="127"/>
        <v>1.5390035000000002</v>
      </c>
      <c r="P2712" t="s">
        <v>8271</v>
      </c>
      <c r="Q2712" t="s">
        <v>8311</v>
      </c>
      <c r="R2712" t="str">
        <f t="shared" si="128"/>
        <v>July</v>
      </c>
    </row>
    <row r="2713" spans="1:18" ht="45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s="11">
        <f t="shared" si="126"/>
        <v>41780.745254629626</v>
      </c>
      <c r="L2713" t="b">
        <v>1</v>
      </c>
      <c r="M2713">
        <v>73</v>
      </c>
      <c r="N2713" t="b">
        <v>1</v>
      </c>
      <c r="O2713" s="13">
        <f t="shared" si="127"/>
        <v>1.007161125319693</v>
      </c>
      <c r="P2713" t="s">
        <v>8271</v>
      </c>
      <c r="Q2713" t="s">
        <v>8311</v>
      </c>
      <c r="R2713" t="str">
        <f t="shared" si="128"/>
        <v>May</v>
      </c>
    </row>
    <row r="2714" spans="1:18" ht="45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s="11">
        <f t="shared" si="126"/>
        <v>41432.062037037038</v>
      </c>
      <c r="L2714" t="b">
        <v>1</v>
      </c>
      <c r="M2714">
        <v>143</v>
      </c>
      <c r="N2714" t="b">
        <v>1</v>
      </c>
      <c r="O2714" s="13">
        <f t="shared" si="127"/>
        <v>1.3138181818181818</v>
      </c>
      <c r="P2714" t="s">
        <v>8271</v>
      </c>
      <c r="Q2714" t="s">
        <v>8311</v>
      </c>
      <c r="R2714" t="str">
        <f t="shared" si="128"/>
        <v>June</v>
      </c>
    </row>
    <row r="2715" spans="1:18" ht="45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s="11">
        <f t="shared" si="126"/>
        <v>42322.653749999998</v>
      </c>
      <c r="L2715" t="b">
        <v>1</v>
      </c>
      <c r="M2715">
        <v>1420</v>
      </c>
      <c r="N2715" t="b">
        <v>1</v>
      </c>
      <c r="O2715" s="13">
        <f t="shared" si="127"/>
        <v>1.0224133333333334</v>
      </c>
      <c r="P2715" t="s">
        <v>8271</v>
      </c>
      <c r="Q2715" t="s">
        <v>8311</v>
      </c>
      <c r="R2715" t="str">
        <f t="shared" si="128"/>
        <v>November</v>
      </c>
    </row>
    <row r="2716" spans="1:18" ht="30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s="11">
        <f t="shared" si="126"/>
        <v>42629.655046296291</v>
      </c>
      <c r="L2716" t="b">
        <v>1</v>
      </c>
      <c r="M2716">
        <v>305</v>
      </c>
      <c r="N2716" t="b">
        <v>1</v>
      </c>
      <c r="O2716" s="13">
        <f t="shared" si="127"/>
        <v>1.1635599999999999</v>
      </c>
      <c r="P2716" t="s">
        <v>8271</v>
      </c>
      <c r="Q2716" t="s">
        <v>8311</v>
      </c>
      <c r="R2716" t="str">
        <f t="shared" si="128"/>
        <v>September</v>
      </c>
    </row>
    <row r="2717" spans="1:18" ht="45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s="11">
        <f t="shared" si="126"/>
        <v>42387.398472222223</v>
      </c>
      <c r="L2717" t="b">
        <v>1</v>
      </c>
      <c r="M2717">
        <v>551</v>
      </c>
      <c r="N2717" t="b">
        <v>1</v>
      </c>
      <c r="O2717" s="13">
        <f t="shared" si="127"/>
        <v>2.6462241666666664</v>
      </c>
      <c r="P2717" t="s">
        <v>8271</v>
      </c>
      <c r="Q2717" t="s">
        <v>8311</v>
      </c>
      <c r="R2717" t="str">
        <f t="shared" si="128"/>
        <v>January</v>
      </c>
    </row>
    <row r="2718" spans="1:18" ht="60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s="11">
        <f t="shared" si="126"/>
        <v>42255.333252314813</v>
      </c>
      <c r="L2718" t="b">
        <v>1</v>
      </c>
      <c r="M2718">
        <v>187</v>
      </c>
      <c r="N2718" t="b">
        <v>1</v>
      </c>
      <c r="O2718" s="13">
        <f t="shared" si="127"/>
        <v>1.1998010000000001</v>
      </c>
      <c r="P2718" t="s">
        <v>8271</v>
      </c>
      <c r="Q2718" t="s">
        <v>8311</v>
      </c>
      <c r="R2718" t="str">
        <f t="shared" si="128"/>
        <v>September</v>
      </c>
    </row>
    <row r="2719" spans="1:18" ht="45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s="11">
        <f t="shared" si="126"/>
        <v>41934.914918981478</v>
      </c>
      <c r="L2719" t="b">
        <v>1</v>
      </c>
      <c r="M2719">
        <v>325</v>
      </c>
      <c r="N2719" t="b">
        <v>1</v>
      </c>
      <c r="O2719" s="13">
        <f t="shared" si="127"/>
        <v>1.2010400000000001</v>
      </c>
      <c r="P2719" t="s">
        <v>8271</v>
      </c>
      <c r="Q2719" t="s">
        <v>8311</v>
      </c>
      <c r="R2719" t="str">
        <f t="shared" si="128"/>
        <v>October</v>
      </c>
    </row>
    <row r="2720" spans="1:18" ht="45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s="11">
        <f t="shared" si="126"/>
        <v>42465.596585648149</v>
      </c>
      <c r="L2720" t="b">
        <v>1</v>
      </c>
      <c r="M2720">
        <v>148</v>
      </c>
      <c r="N2720" t="b">
        <v>1</v>
      </c>
      <c r="O2720" s="13">
        <f t="shared" si="127"/>
        <v>1.0358333333333334</v>
      </c>
      <c r="P2720" t="s">
        <v>8271</v>
      </c>
      <c r="Q2720" t="s">
        <v>8311</v>
      </c>
      <c r="R2720" t="str">
        <f t="shared" si="128"/>
        <v>April</v>
      </c>
    </row>
    <row r="2721" spans="1:18" ht="45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s="11">
        <f t="shared" si="126"/>
        <v>42418.031180555554</v>
      </c>
      <c r="L2721" t="b">
        <v>0</v>
      </c>
      <c r="M2721">
        <v>69</v>
      </c>
      <c r="N2721" t="b">
        <v>1</v>
      </c>
      <c r="O2721" s="13">
        <f t="shared" si="127"/>
        <v>1.0883333333333334</v>
      </c>
      <c r="P2721" t="s">
        <v>8271</v>
      </c>
      <c r="Q2721" t="s">
        <v>8311</v>
      </c>
      <c r="R2721" t="str">
        <f t="shared" si="128"/>
        <v>February</v>
      </c>
    </row>
    <row r="2722" spans="1:18" ht="30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s="11">
        <f t="shared" si="126"/>
        <v>42655.465891203705</v>
      </c>
      <c r="L2722" t="b">
        <v>0</v>
      </c>
      <c r="M2722">
        <v>173</v>
      </c>
      <c r="N2722" t="b">
        <v>1</v>
      </c>
      <c r="O2722" s="13">
        <f t="shared" si="127"/>
        <v>1.1812400000000001</v>
      </c>
      <c r="P2722" t="s">
        <v>8271</v>
      </c>
      <c r="Q2722" t="s">
        <v>8311</v>
      </c>
      <c r="R2722" t="str">
        <f t="shared" si="128"/>
        <v>October</v>
      </c>
    </row>
    <row r="2723" spans="1:18" ht="45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s="11">
        <f t="shared" si="126"/>
        <v>41493.543958333335</v>
      </c>
      <c r="L2723" t="b">
        <v>0</v>
      </c>
      <c r="M2723">
        <v>269</v>
      </c>
      <c r="N2723" t="b">
        <v>1</v>
      </c>
      <c r="O2723" s="13">
        <f t="shared" si="127"/>
        <v>14.62</v>
      </c>
      <c r="P2723" t="s">
        <v>8273</v>
      </c>
      <c r="Q2723" t="s">
        <v>8303</v>
      </c>
      <c r="R2723" t="str">
        <f t="shared" si="128"/>
        <v>August</v>
      </c>
    </row>
    <row r="2724" spans="1:18" ht="45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s="11">
        <f t="shared" si="126"/>
        <v>42704.857094907406</v>
      </c>
      <c r="L2724" t="b">
        <v>0</v>
      </c>
      <c r="M2724">
        <v>185</v>
      </c>
      <c r="N2724" t="b">
        <v>1</v>
      </c>
      <c r="O2724" s="13">
        <f t="shared" si="127"/>
        <v>2.5253999999999999</v>
      </c>
      <c r="P2724" t="s">
        <v>8273</v>
      </c>
      <c r="Q2724" t="s">
        <v>8303</v>
      </c>
      <c r="R2724" t="str">
        <f t="shared" si="128"/>
        <v>November</v>
      </c>
    </row>
    <row r="2725" spans="1:18" ht="45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s="11">
        <f t="shared" si="126"/>
        <v>41944.83898148148</v>
      </c>
      <c r="L2725" t="b">
        <v>0</v>
      </c>
      <c r="M2725">
        <v>176</v>
      </c>
      <c r="N2725" t="b">
        <v>1</v>
      </c>
      <c r="O2725" s="13">
        <f t="shared" si="127"/>
        <v>1.4005000000000001</v>
      </c>
      <c r="P2725" t="s">
        <v>8273</v>
      </c>
      <c r="Q2725" t="s">
        <v>8303</v>
      </c>
      <c r="R2725" t="str">
        <f t="shared" si="128"/>
        <v>November</v>
      </c>
    </row>
    <row r="2726" spans="1:18" ht="45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s="11">
        <f t="shared" si="126"/>
        <v>42199.32707175926</v>
      </c>
      <c r="L2726" t="b">
        <v>0</v>
      </c>
      <c r="M2726">
        <v>1019</v>
      </c>
      <c r="N2726" t="b">
        <v>1</v>
      </c>
      <c r="O2726" s="13">
        <f t="shared" si="127"/>
        <v>2.9687520259319289</v>
      </c>
      <c r="P2726" t="s">
        <v>8273</v>
      </c>
      <c r="Q2726" t="s">
        <v>8303</v>
      </c>
      <c r="R2726" t="str">
        <f t="shared" si="128"/>
        <v>July</v>
      </c>
    </row>
    <row r="2727" spans="1:18" ht="30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s="11">
        <f t="shared" si="126"/>
        <v>42745.744618055556</v>
      </c>
      <c r="L2727" t="b">
        <v>0</v>
      </c>
      <c r="M2727">
        <v>113</v>
      </c>
      <c r="N2727" t="b">
        <v>1</v>
      </c>
      <c r="O2727" s="13">
        <f t="shared" si="127"/>
        <v>1.445425</v>
      </c>
      <c r="P2727" t="s">
        <v>8273</v>
      </c>
      <c r="Q2727" t="s">
        <v>8303</v>
      </c>
      <c r="R2727" t="str">
        <f t="shared" si="128"/>
        <v>January</v>
      </c>
    </row>
    <row r="2728" spans="1:18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s="11">
        <f t="shared" si="126"/>
        <v>42452.579988425925</v>
      </c>
      <c r="L2728" t="b">
        <v>0</v>
      </c>
      <c r="M2728">
        <v>404</v>
      </c>
      <c r="N2728" t="b">
        <v>1</v>
      </c>
      <c r="O2728" s="13">
        <f t="shared" si="127"/>
        <v>1.05745</v>
      </c>
      <c r="P2728" t="s">
        <v>8273</v>
      </c>
      <c r="Q2728" t="s">
        <v>8303</v>
      </c>
      <c r="R2728" t="str">
        <f t="shared" si="128"/>
        <v>March</v>
      </c>
    </row>
    <row r="2729" spans="1:18" ht="45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s="11">
        <f t="shared" si="126"/>
        <v>42198.676655092597</v>
      </c>
      <c r="L2729" t="b">
        <v>0</v>
      </c>
      <c r="M2729">
        <v>707</v>
      </c>
      <c r="N2729" t="b">
        <v>1</v>
      </c>
      <c r="O2729" s="13">
        <f t="shared" si="127"/>
        <v>4.9321000000000002</v>
      </c>
      <c r="P2729" t="s">
        <v>8273</v>
      </c>
      <c r="Q2729" t="s">
        <v>8303</v>
      </c>
      <c r="R2729" t="str">
        <f t="shared" si="128"/>
        <v>July</v>
      </c>
    </row>
    <row r="2730" spans="1:18" ht="30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s="11">
        <f t="shared" si="126"/>
        <v>42333.59993055556</v>
      </c>
      <c r="L2730" t="b">
        <v>0</v>
      </c>
      <c r="M2730">
        <v>392</v>
      </c>
      <c r="N2730" t="b">
        <v>1</v>
      </c>
      <c r="O2730" s="13">
        <f t="shared" si="127"/>
        <v>2.0182666666666669</v>
      </c>
      <c r="P2730" t="s">
        <v>8273</v>
      </c>
      <c r="Q2730" t="s">
        <v>8303</v>
      </c>
      <c r="R2730" t="str">
        <f t="shared" si="128"/>
        <v>November</v>
      </c>
    </row>
    <row r="2731" spans="1:18" ht="30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s="11">
        <f t="shared" si="126"/>
        <v>42095.240706018521</v>
      </c>
      <c r="L2731" t="b">
        <v>0</v>
      </c>
      <c r="M2731">
        <v>23</v>
      </c>
      <c r="N2731" t="b">
        <v>1</v>
      </c>
      <c r="O2731" s="13">
        <f t="shared" si="127"/>
        <v>1.0444</v>
      </c>
      <c r="P2731" t="s">
        <v>8273</v>
      </c>
      <c r="Q2731" t="s">
        <v>8303</v>
      </c>
      <c r="R2731" t="str">
        <f t="shared" si="128"/>
        <v>April</v>
      </c>
    </row>
    <row r="2732" spans="1:18" ht="30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s="11">
        <f t="shared" si="126"/>
        <v>41351.541377314818</v>
      </c>
      <c r="L2732" t="b">
        <v>0</v>
      </c>
      <c r="M2732">
        <v>682</v>
      </c>
      <c r="N2732" t="b">
        <v>1</v>
      </c>
      <c r="O2732" s="13">
        <f t="shared" si="127"/>
        <v>1.7029262962962963</v>
      </c>
      <c r="P2732" t="s">
        <v>8273</v>
      </c>
      <c r="Q2732" t="s">
        <v>8303</v>
      </c>
      <c r="R2732" t="str">
        <f t="shared" si="128"/>
        <v>March</v>
      </c>
    </row>
    <row r="2733" spans="1:18" ht="45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s="11">
        <f t="shared" si="126"/>
        <v>41872.525717592594</v>
      </c>
      <c r="L2733" t="b">
        <v>0</v>
      </c>
      <c r="M2733">
        <v>37</v>
      </c>
      <c r="N2733" t="b">
        <v>1</v>
      </c>
      <c r="O2733" s="13">
        <f t="shared" si="127"/>
        <v>1.0430333333333333</v>
      </c>
      <c r="P2733" t="s">
        <v>8273</v>
      </c>
      <c r="Q2733" t="s">
        <v>8303</v>
      </c>
      <c r="R2733" t="str">
        <f t="shared" si="128"/>
        <v>August</v>
      </c>
    </row>
    <row r="2734" spans="1:18" ht="45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s="11">
        <f t="shared" si="126"/>
        <v>41389.808194444442</v>
      </c>
      <c r="L2734" t="b">
        <v>0</v>
      </c>
      <c r="M2734">
        <v>146</v>
      </c>
      <c r="N2734" t="b">
        <v>1</v>
      </c>
      <c r="O2734" s="13">
        <f t="shared" si="127"/>
        <v>1.1825000000000001</v>
      </c>
      <c r="P2734" t="s">
        <v>8273</v>
      </c>
      <c r="Q2734" t="s">
        <v>8303</v>
      </c>
      <c r="R2734" t="str">
        <f t="shared" si="128"/>
        <v>April</v>
      </c>
    </row>
    <row r="2735" spans="1:18" ht="45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s="11">
        <f t="shared" si="126"/>
        <v>42044.272847222222</v>
      </c>
      <c r="L2735" t="b">
        <v>0</v>
      </c>
      <c r="M2735">
        <v>119</v>
      </c>
      <c r="N2735" t="b">
        <v>1</v>
      </c>
      <c r="O2735" s="13">
        <f t="shared" si="127"/>
        <v>1.07538</v>
      </c>
      <c r="P2735" t="s">
        <v>8273</v>
      </c>
      <c r="Q2735" t="s">
        <v>8303</v>
      </c>
      <c r="R2735" t="str">
        <f t="shared" si="128"/>
        <v>February</v>
      </c>
    </row>
    <row r="2736" spans="1:18" ht="45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s="11">
        <f t="shared" si="126"/>
        <v>42626.668888888889</v>
      </c>
      <c r="L2736" t="b">
        <v>0</v>
      </c>
      <c r="M2736">
        <v>163</v>
      </c>
      <c r="N2736" t="b">
        <v>1</v>
      </c>
      <c r="O2736" s="13">
        <f t="shared" si="127"/>
        <v>22603</v>
      </c>
      <c r="P2736" t="s">
        <v>8273</v>
      </c>
      <c r="Q2736" t="s">
        <v>8303</v>
      </c>
      <c r="R2736" t="str">
        <f t="shared" si="128"/>
        <v>September</v>
      </c>
    </row>
    <row r="2737" spans="1:18" ht="45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s="11">
        <f t="shared" si="126"/>
        <v>41316.120949074073</v>
      </c>
      <c r="L2737" t="b">
        <v>0</v>
      </c>
      <c r="M2737">
        <v>339</v>
      </c>
      <c r="N2737" t="b">
        <v>1</v>
      </c>
      <c r="O2737" s="13">
        <f t="shared" si="127"/>
        <v>9.7813466666666677</v>
      </c>
      <c r="P2737" t="s">
        <v>8273</v>
      </c>
      <c r="Q2737" t="s">
        <v>8303</v>
      </c>
      <c r="R2737" t="str">
        <f t="shared" si="128"/>
        <v>February</v>
      </c>
    </row>
    <row r="2738" spans="1:18" ht="60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s="11">
        <f t="shared" si="126"/>
        <v>41722.666354166664</v>
      </c>
      <c r="L2738" t="b">
        <v>0</v>
      </c>
      <c r="M2738">
        <v>58</v>
      </c>
      <c r="N2738" t="b">
        <v>1</v>
      </c>
      <c r="O2738" s="13">
        <f t="shared" si="127"/>
        <v>1.2290000000000001</v>
      </c>
      <c r="P2738" t="s">
        <v>8273</v>
      </c>
      <c r="Q2738" t="s">
        <v>8303</v>
      </c>
      <c r="R2738" t="str">
        <f t="shared" si="128"/>
        <v>March</v>
      </c>
    </row>
    <row r="2739" spans="1:18" ht="45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s="11">
        <f t="shared" si="126"/>
        <v>41611.917673611111</v>
      </c>
      <c r="L2739" t="b">
        <v>0</v>
      </c>
      <c r="M2739">
        <v>456</v>
      </c>
      <c r="N2739" t="b">
        <v>1</v>
      </c>
      <c r="O2739" s="13">
        <f t="shared" si="127"/>
        <v>2.4606080000000001</v>
      </c>
      <c r="P2739" t="s">
        <v>8273</v>
      </c>
      <c r="Q2739" t="s">
        <v>8303</v>
      </c>
      <c r="R2739" t="str">
        <f t="shared" si="128"/>
        <v>December</v>
      </c>
    </row>
    <row r="2740" spans="1:18" ht="45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s="11">
        <f t="shared" si="126"/>
        <v>42620.143564814818</v>
      </c>
      <c r="L2740" t="b">
        <v>0</v>
      </c>
      <c r="M2740">
        <v>15</v>
      </c>
      <c r="N2740" t="b">
        <v>1</v>
      </c>
      <c r="O2740" s="13">
        <f t="shared" si="127"/>
        <v>1.4794</v>
      </c>
      <c r="P2740" t="s">
        <v>8273</v>
      </c>
      <c r="Q2740" t="s">
        <v>8303</v>
      </c>
      <c r="R2740" t="str">
        <f t="shared" si="128"/>
        <v>September</v>
      </c>
    </row>
    <row r="2741" spans="1:18" ht="45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s="11">
        <f t="shared" si="126"/>
        <v>41719.887928240743</v>
      </c>
      <c r="L2741" t="b">
        <v>0</v>
      </c>
      <c r="M2741">
        <v>191</v>
      </c>
      <c r="N2741" t="b">
        <v>1</v>
      </c>
      <c r="O2741" s="13">
        <f t="shared" si="127"/>
        <v>3.8409090909090908</v>
      </c>
      <c r="P2741" t="s">
        <v>8273</v>
      </c>
      <c r="Q2741" t="s">
        <v>8303</v>
      </c>
      <c r="R2741" t="str">
        <f t="shared" si="128"/>
        <v>March</v>
      </c>
    </row>
    <row r="2742" spans="1:18" ht="30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s="11">
        <f t="shared" si="126"/>
        <v>42045.031851851847</v>
      </c>
      <c r="L2742" t="b">
        <v>0</v>
      </c>
      <c r="M2742">
        <v>17</v>
      </c>
      <c r="N2742" t="b">
        <v>1</v>
      </c>
      <c r="O2742" s="13">
        <f t="shared" si="127"/>
        <v>1.0333333333333334</v>
      </c>
      <c r="P2742" t="s">
        <v>8273</v>
      </c>
      <c r="Q2742" t="s">
        <v>8303</v>
      </c>
      <c r="R2742" t="str">
        <f t="shared" si="128"/>
        <v>February</v>
      </c>
    </row>
    <row r="2743" spans="1:18" ht="30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s="11">
        <f t="shared" si="126"/>
        <v>41911.657430555555</v>
      </c>
      <c r="L2743" t="b">
        <v>0</v>
      </c>
      <c r="M2743">
        <v>4</v>
      </c>
      <c r="N2743" t="b">
        <v>0</v>
      </c>
      <c r="O2743" s="13">
        <f t="shared" si="127"/>
        <v>4.3750000000000004E-3</v>
      </c>
      <c r="P2743" t="s">
        <v>8276</v>
      </c>
      <c r="Q2743" t="s">
        <v>8312</v>
      </c>
      <c r="R2743" t="str">
        <f t="shared" si="128"/>
        <v>September</v>
      </c>
    </row>
    <row r="2744" spans="1:18" ht="45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s="11">
        <f t="shared" si="126"/>
        <v>41030.719756944447</v>
      </c>
      <c r="L2744" t="b">
        <v>0</v>
      </c>
      <c r="M2744">
        <v>18</v>
      </c>
      <c r="N2744" t="b">
        <v>0</v>
      </c>
      <c r="O2744" s="13">
        <f t="shared" si="127"/>
        <v>0.29239999999999999</v>
      </c>
      <c r="P2744" t="s">
        <v>8276</v>
      </c>
      <c r="Q2744" t="s">
        <v>8312</v>
      </c>
      <c r="R2744" t="str">
        <f t="shared" si="128"/>
        <v>May</v>
      </c>
    </row>
    <row r="2745" spans="1:18" ht="60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s="11">
        <f t="shared" si="126"/>
        <v>42632.328784722224</v>
      </c>
      <c r="L2745" t="b">
        <v>0</v>
      </c>
      <c r="M2745">
        <v>0</v>
      </c>
      <c r="N2745" t="b">
        <v>0</v>
      </c>
      <c r="O2745" s="13">
        <f t="shared" si="127"/>
        <v>0</v>
      </c>
      <c r="P2745" t="s">
        <v>8276</v>
      </c>
      <c r="Q2745" t="s">
        <v>8312</v>
      </c>
      <c r="R2745" t="str">
        <f t="shared" si="128"/>
        <v>September</v>
      </c>
    </row>
    <row r="2746" spans="1:18" ht="45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s="11">
        <f t="shared" si="126"/>
        <v>40938.062476851854</v>
      </c>
      <c r="L2746" t="b">
        <v>0</v>
      </c>
      <c r="M2746">
        <v>22</v>
      </c>
      <c r="N2746" t="b">
        <v>0</v>
      </c>
      <c r="O2746" s="13">
        <f t="shared" si="127"/>
        <v>5.2187499999999998E-2</v>
      </c>
      <c r="P2746" t="s">
        <v>8276</v>
      </c>
      <c r="Q2746" t="s">
        <v>8312</v>
      </c>
      <c r="R2746" t="str">
        <f t="shared" si="128"/>
        <v>January</v>
      </c>
    </row>
    <row r="2747" spans="1:18" ht="45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s="11">
        <f t="shared" si="126"/>
        <v>41044.988055555557</v>
      </c>
      <c r="L2747" t="b">
        <v>0</v>
      </c>
      <c r="M2747">
        <v>49</v>
      </c>
      <c r="N2747" t="b">
        <v>0</v>
      </c>
      <c r="O2747" s="13">
        <f t="shared" si="127"/>
        <v>0.21887499999999999</v>
      </c>
      <c r="P2747" t="s">
        <v>8276</v>
      </c>
      <c r="Q2747" t="s">
        <v>8312</v>
      </c>
      <c r="R2747" t="str">
        <f t="shared" si="128"/>
        <v>May</v>
      </c>
    </row>
    <row r="2748" spans="1:18" ht="45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s="11">
        <f t="shared" si="126"/>
        <v>41850.781377314815</v>
      </c>
      <c r="L2748" t="b">
        <v>0</v>
      </c>
      <c r="M2748">
        <v>19</v>
      </c>
      <c r="N2748" t="b">
        <v>0</v>
      </c>
      <c r="O2748" s="13">
        <f t="shared" si="127"/>
        <v>0.26700000000000002</v>
      </c>
      <c r="P2748" t="s">
        <v>8276</v>
      </c>
      <c r="Q2748" t="s">
        <v>8312</v>
      </c>
      <c r="R2748" t="str">
        <f t="shared" si="128"/>
        <v>July</v>
      </c>
    </row>
    <row r="2749" spans="1:18" ht="45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s="11">
        <f t="shared" si="126"/>
        <v>41044.648113425923</v>
      </c>
      <c r="L2749" t="b">
        <v>0</v>
      </c>
      <c r="M2749">
        <v>4</v>
      </c>
      <c r="N2749" t="b">
        <v>0</v>
      </c>
      <c r="O2749" s="13">
        <f t="shared" si="127"/>
        <v>0.28000000000000003</v>
      </c>
      <c r="P2749" t="s">
        <v>8276</v>
      </c>
      <c r="Q2749" t="s">
        <v>8312</v>
      </c>
      <c r="R2749" t="str">
        <f t="shared" si="128"/>
        <v>May</v>
      </c>
    </row>
    <row r="2750" spans="1:18" ht="30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s="11">
        <f t="shared" si="126"/>
        <v>42585.7106712963</v>
      </c>
      <c r="L2750" t="b">
        <v>0</v>
      </c>
      <c r="M2750">
        <v>4</v>
      </c>
      <c r="N2750" t="b">
        <v>0</v>
      </c>
      <c r="O2750" s="13">
        <f t="shared" si="127"/>
        <v>1.06E-2</v>
      </c>
      <c r="P2750" t="s">
        <v>8276</v>
      </c>
      <c r="Q2750" t="s">
        <v>8312</v>
      </c>
      <c r="R2750" t="str">
        <f t="shared" si="128"/>
        <v>August</v>
      </c>
    </row>
    <row r="2751" spans="1:18" ht="30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s="11">
        <f t="shared" si="126"/>
        <v>42068.799039351856</v>
      </c>
      <c r="L2751" t="b">
        <v>0</v>
      </c>
      <c r="M2751">
        <v>2</v>
      </c>
      <c r="N2751" t="b">
        <v>0</v>
      </c>
      <c r="O2751" s="13">
        <f t="shared" si="127"/>
        <v>1.0999999999999999E-2</v>
      </c>
      <c r="P2751" t="s">
        <v>8276</v>
      </c>
      <c r="Q2751" t="s">
        <v>8312</v>
      </c>
      <c r="R2751" t="str">
        <f t="shared" si="128"/>
        <v>March</v>
      </c>
    </row>
    <row r="2752" spans="1:18" ht="30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s="11">
        <f t="shared" si="126"/>
        <v>41078.899826388893</v>
      </c>
      <c r="L2752" t="b">
        <v>0</v>
      </c>
      <c r="M2752">
        <v>0</v>
      </c>
      <c r="N2752" t="b">
        <v>0</v>
      </c>
      <c r="O2752" s="13">
        <f t="shared" si="127"/>
        <v>0</v>
      </c>
      <c r="P2752" t="s">
        <v>8276</v>
      </c>
      <c r="Q2752" t="s">
        <v>8312</v>
      </c>
      <c r="R2752" t="str">
        <f t="shared" si="128"/>
        <v>June</v>
      </c>
    </row>
    <row r="2753" spans="1:18" ht="45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s="11">
        <f t="shared" si="126"/>
        <v>41747.887060185181</v>
      </c>
      <c r="L2753" t="b">
        <v>0</v>
      </c>
      <c r="M2753">
        <v>0</v>
      </c>
      <c r="N2753" t="b">
        <v>0</v>
      </c>
      <c r="O2753" s="13">
        <f t="shared" si="127"/>
        <v>0</v>
      </c>
      <c r="P2753" t="s">
        <v>8276</v>
      </c>
      <c r="Q2753" t="s">
        <v>8312</v>
      </c>
      <c r="R2753" t="str">
        <f t="shared" si="128"/>
        <v>April</v>
      </c>
    </row>
    <row r="2754" spans="1:18" ht="45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s="11">
        <f t="shared" si="126"/>
        <v>40855.765092592592</v>
      </c>
      <c r="L2754" t="b">
        <v>0</v>
      </c>
      <c r="M2754">
        <v>14</v>
      </c>
      <c r="N2754" t="b">
        <v>0</v>
      </c>
      <c r="O2754" s="13">
        <f t="shared" si="127"/>
        <v>0.11458333333333333</v>
      </c>
      <c r="P2754" t="s">
        <v>8276</v>
      </c>
      <c r="Q2754" t="s">
        <v>8312</v>
      </c>
      <c r="R2754" t="str">
        <f t="shared" si="128"/>
        <v>November</v>
      </c>
    </row>
    <row r="2755" spans="1:18" ht="45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s="11">
        <f t="shared" ref="K2755:K2818" si="129">(J2755/86400)+DATE(1970,1,1)</f>
        <v>41117.900729166664</v>
      </c>
      <c r="L2755" t="b">
        <v>0</v>
      </c>
      <c r="M2755">
        <v>8</v>
      </c>
      <c r="N2755" t="b">
        <v>0</v>
      </c>
      <c r="O2755" s="13">
        <f t="shared" ref="O2755:O2818" si="130">E2755/D2755</f>
        <v>0.19</v>
      </c>
      <c r="P2755" t="s">
        <v>8276</v>
      </c>
      <c r="Q2755" t="s">
        <v>8312</v>
      </c>
      <c r="R2755" t="str">
        <f t="shared" ref="R2755:R2818" si="131">TEXT(K2755,"mmmm")</f>
        <v>July</v>
      </c>
    </row>
    <row r="2756" spans="1:18" ht="45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s="11">
        <f t="shared" si="129"/>
        <v>41863.636006944442</v>
      </c>
      <c r="L2756" t="b">
        <v>0</v>
      </c>
      <c r="M2756">
        <v>0</v>
      </c>
      <c r="N2756" t="b">
        <v>0</v>
      </c>
      <c r="O2756" s="13">
        <f t="shared" si="130"/>
        <v>0</v>
      </c>
      <c r="P2756" t="s">
        <v>8276</v>
      </c>
      <c r="Q2756" t="s">
        <v>8312</v>
      </c>
      <c r="R2756" t="str">
        <f t="shared" si="131"/>
        <v>August</v>
      </c>
    </row>
    <row r="2757" spans="1:18" ht="30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s="11">
        <f t="shared" si="129"/>
        <v>42072.790821759263</v>
      </c>
      <c r="L2757" t="b">
        <v>0</v>
      </c>
      <c r="M2757">
        <v>15</v>
      </c>
      <c r="N2757" t="b">
        <v>0</v>
      </c>
      <c r="O2757" s="13">
        <f t="shared" si="130"/>
        <v>0.52</v>
      </c>
      <c r="P2757" t="s">
        <v>8276</v>
      </c>
      <c r="Q2757" t="s">
        <v>8312</v>
      </c>
      <c r="R2757" t="str">
        <f t="shared" si="131"/>
        <v>March</v>
      </c>
    </row>
    <row r="2758" spans="1:18" ht="45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s="11">
        <f t="shared" si="129"/>
        <v>41620.900474537033</v>
      </c>
      <c r="L2758" t="b">
        <v>0</v>
      </c>
      <c r="M2758">
        <v>33</v>
      </c>
      <c r="N2758" t="b">
        <v>0</v>
      </c>
      <c r="O2758" s="13">
        <f t="shared" si="130"/>
        <v>0.1048</v>
      </c>
      <c r="P2758" t="s">
        <v>8276</v>
      </c>
      <c r="Q2758" t="s">
        <v>8312</v>
      </c>
      <c r="R2758" t="str">
        <f t="shared" si="131"/>
        <v>December</v>
      </c>
    </row>
    <row r="2759" spans="1:18" ht="30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s="11">
        <f t="shared" si="129"/>
        <v>42573.65662037037</v>
      </c>
      <c r="L2759" t="b">
        <v>0</v>
      </c>
      <c r="M2759">
        <v>2</v>
      </c>
      <c r="N2759" t="b">
        <v>0</v>
      </c>
      <c r="O2759" s="13">
        <f t="shared" si="130"/>
        <v>6.6666666666666671E-3</v>
      </c>
      <c r="P2759" t="s">
        <v>8276</v>
      </c>
      <c r="Q2759" t="s">
        <v>8312</v>
      </c>
      <c r="R2759" t="str">
        <f t="shared" si="131"/>
        <v>July</v>
      </c>
    </row>
    <row r="2760" spans="1:18" ht="45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s="11">
        <f t="shared" si="129"/>
        <v>42639.441932870366</v>
      </c>
      <c r="L2760" t="b">
        <v>0</v>
      </c>
      <c r="M2760">
        <v>6</v>
      </c>
      <c r="N2760" t="b">
        <v>0</v>
      </c>
      <c r="O2760" s="13">
        <f t="shared" si="130"/>
        <v>0.11700000000000001</v>
      </c>
      <c r="P2760" t="s">
        <v>8276</v>
      </c>
      <c r="Q2760" t="s">
        <v>8312</v>
      </c>
      <c r="R2760" t="str">
        <f t="shared" si="131"/>
        <v>September</v>
      </c>
    </row>
    <row r="2761" spans="1:18" ht="45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s="11">
        <f t="shared" si="129"/>
        <v>42524.36650462963</v>
      </c>
      <c r="L2761" t="b">
        <v>0</v>
      </c>
      <c r="M2761">
        <v>2</v>
      </c>
      <c r="N2761" t="b">
        <v>0</v>
      </c>
      <c r="O2761" s="13">
        <f t="shared" si="130"/>
        <v>0.105</v>
      </c>
      <c r="P2761" t="s">
        <v>8276</v>
      </c>
      <c r="Q2761" t="s">
        <v>8312</v>
      </c>
      <c r="R2761" t="str">
        <f t="shared" si="131"/>
        <v>June</v>
      </c>
    </row>
    <row r="2762" spans="1:18" ht="45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s="11">
        <f t="shared" si="129"/>
        <v>41415.461319444446</v>
      </c>
      <c r="L2762" t="b">
        <v>0</v>
      </c>
      <c r="M2762">
        <v>0</v>
      </c>
      <c r="N2762" t="b">
        <v>0</v>
      </c>
      <c r="O2762" s="13">
        <f t="shared" si="130"/>
        <v>0</v>
      </c>
      <c r="P2762" t="s">
        <v>8276</v>
      </c>
      <c r="Q2762" t="s">
        <v>8312</v>
      </c>
      <c r="R2762" t="str">
        <f t="shared" si="131"/>
        <v>May</v>
      </c>
    </row>
    <row r="2763" spans="1:18" ht="30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s="11">
        <f t="shared" si="129"/>
        <v>41247.063576388886</v>
      </c>
      <c r="L2763" t="b">
        <v>0</v>
      </c>
      <c r="M2763">
        <v>4</v>
      </c>
      <c r="N2763" t="b">
        <v>0</v>
      </c>
      <c r="O2763" s="13">
        <f t="shared" si="130"/>
        <v>7.1999999999999998E-3</v>
      </c>
      <c r="P2763" t="s">
        <v>8276</v>
      </c>
      <c r="Q2763" t="s">
        <v>8312</v>
      </c>
      <c r="R2763" t="str">
        <f t="shared" si="131"/>
        <v>December</v>
      </c>
    </row>
    <row r="2764" spans="1:18" ht="45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s="11">
        <f t="shared" si="129"/>
        <v>40927.036979166667</v>
      </c>
      <c r="L2764" t="b">
        <v>0</v>
      </c>
      <c r="M2764">
        <v>1</v>
      </c>
      <c r="N2764" t="b">
        <v>0</v>
      </c>
      <c r="O2764" s="13">
        <f t="shared" si="130"/>
        <v>7.6923076923076927E-3</v>
      </c>
      <c r="P2764" t="s">
        <v>8276</v>
      </c>
      <c r="Q2764" t="s">
        <v>8312</v>
      </c>
      <c r="R2764" t="str">
        <f t="shared" si="131"/>
        <v>January</v>
      </c>
    </row>
    <row r="2765" spans="1:18" ht="30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s="11">
        <f t="shared" si="129"/>
        <v>41373.579675925925</v>
      </c>
      <c r="L2765" t="b">
        <v>0</v>
      </c>
      <c r="M2765">
        <v>3</v>
      </c>
      <c r="N2765" t="b">
        <v>0</v>
      </c>
      <c r="O2765" s="13">
        <f t="shared" si="130"/>
        <v>2.2842639593908631E-3</v>
      </c>
      <c r="P2765" t="s">
        <v>8276</v>
      </c>
      <c r="Q2765" t="s">
        <v>8312</v>
      </c>
      <c r="R2765" t="str">
        <f t="shared" si="131"/>
        <v>April</v>
      </c>
    </row>
    <row r="2766" spans="1:18" ht="45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s="11">
        <f t="shared" si="129"/>
        <v>41030.292025462964</v>
      </c>
      <c r="L2766" t="b">
        <v>0</v>
      </c>
      <c r="M2766">
        <v>4</v>
      </c>
      <c r="N2766" t="b">
        <v>0</v>
      </c>
      <c r="O2766" s="13">
        <f t="shared" si="130"/>
        <v>1.125E-2</v>
      </c>
      <c r="P2766" t="s">
        <v>8276</v>
      </c>
      <c r="Q2766" t="s">
        <v>8312</v>
      </c>
      <c r="R2766" t="str">
        <f t="shared" si="131"/>
        <v>May</v>
      </c>
    </row>
    <row r="2767" spans="1:18" ht="30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s="11">
        <f t="shared" si="129"/>
        <v>41194.579027777778</v>
      </c>
      <c r="L2767" t="b">
        <v>0</v>
      </c>
      <c r="M2767">
        <v>0</v>
      </c>
      <c r="N2767" t="b">
        <v>0</v>
      </c>
      <c r="O2767" s="13">
        <f t="shared" si="130"/>
        <v>0</v>
      </c>
      <c r="P2767" t="s">
        <v>8276</v>
      </c>
      <c r="Q2767" t="s">
        <v>8312</v>
      </c>
      <c r="R2767" t="str">
        <f t="shared" si="131"/>
        <v>October</v>
      </c>
    </row>
    <row r="2768" spans="1:18" ht="45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s="11">
        <f t="shared" si="129"/>
        <v>40736.668032407411</v>
      </c>
      <c r="L2768" t="b">
        <v>0</v>
      </c>
      <c r="M2768">
        <v>4</v>
      </c>
      <c r="N2768" t="b">
        <v>0</v>
      </c>
      <c r="O2768" s="13">
        <f t="shared" si="130"/>
        <v>0.02</v>
      </c>
      <c r="P2768" t="s">
        <v>8276</v>
      </c>
      <c r="Q2768" t="s">
        <v>8312</v>
      </c>
      <c r="R2768" t="str">
        <f t="shared" si="131"/>
        <v>July</v>
      </c>
    </row>
    <row r="2769" spans="1:18" ht="45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s="11">
        <f t="shared" si="129"/>
        <v>42172.958912037036</v>
      </c>
      <c r="L2769" t="b">
        <v>0</v>
      </c>
      <c r="M2769">
        <v>3</v>
      </c>
      <c r="N2769" t="b">
        <v>0</v>
      </c>
      <c r="O2769" s="13">
        <f t="shared" si="130"/>
        <v>8.5000000000000006E-3</v>
      </c>
      <c r="P2769" t="s">
        <v>8276</v>
      </c>
      <c r="Q2769" t="s">
        <v>8312</v>
      </c>
      <c r="R2769" t="str">
        <f t="shared" si="131"/>
        <v>June</v>
      </c>
    </row>
    <row r="2770" spans="1:18" ht="45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s="11">
        <f t="shared" si="129"/>
        <v>40967.614849537036</v>
      </c>
      <c r="L2770" t="b">
        <v>0</v>
      </c>
      <c r="M2770">
        <v>34</v>
      </c>
      <c r="N2770" t="b">
        <v>0</v>
      </c>
      <c r="O2770" s="13">
        <f t="shared" si="130"/>
        <v>0.14314285714285716</v>
      </c>
      <c r="P2770" t="s">
        <v>8276</v>
      </c>
      <c r="Q2770" t="s">
        <v>8312</v>
      </c>
      <c r="R2770" t="str">
        <f t="shared" si="131"/>
        <v>February</v>
      </c>
    </row>
    <row r="2771" spans="1:18" ht="45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s="11">
        <f t="shared" si="129"/>
        <v>41745.826273148152</v>
      </c>
      <c r="L2771" t="b">
        <v>0</v>
      </c>
      <c r="M2771">
        <v>2</v>
      </c>
      <c r="N2771" t="b">
        <v>0</v>
      </c>
      <c r="O2771" s="13">
        <f t="shared" si="130"/>
        <v>2.5000000000000001E-3</v>
      </c>
      <c r="P2771" t="s">
        <v>8276</v>
      </c>
      <c r="Q2771" t="s">
        <v>8312</v>
      </c>
      <c r="R2771" t="str">
        <f t="shared" si="131"/>
        <v>April</v>
      </c>
    </row>
    <row r="2772" spans="1:18" ht="45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s="11">
        <f t="shared" si="129"/>
        <v>41686.705208333333</v>
      </c>
      <c r="L2772" t="b">
        <v>0</v>
      </c>
      <c r="M2772">
        <v>33</v>
      </c>
      <c r="N2772" t="b">
        <v>0</v>
      </c>
      <c r="O2772" s="13">
        <f t="shared" si="130"/>
        <v>0.1041125</v>
      </c>
      <c r="P2772" t="s">
        <v>8276</v>
      </c>
      <c r="Q2772" t="s">
        <v>8312</v>
      </c>
      <c r="R2772" t="str">
        <f t="shared" si="131"/>
        <v>February</v>
      </c>
    </row>
    <row r="2773" spans="1:18" ht="45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s="11">
        <f t="shared" si="129"/>
        <v>41257.531712962962</v>
      </c>
      <c r="L2773" t="b">
        <v>0</v>
      </c>
      <c r="M2773">
        <v>0</v>
      </c>
      <c r="N2773" t="b">
        <v>0</v>
      </c>
      <c r="O2773" s="13">
        <f t="shared" si="130"/>
        <v>0</v>
      </c>
      <c r="P2773" t="s">
        <v>8276</v>
      </c>
      <c r="Q2773" t="s">
        <v>8312</v>
      </c>
      <c r="R2773" t="str">
        <f t="shared" si="131"/>
        <v>December</v>
      </c>
    </row>
    <row r="2774" spans="1:18" ht="45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s="11">
        <f t="shared" si="129"/>
        <v>41537.869143518517</v>
      </c>
      <c r="L2774" t="b">
        <v>0</v>
      </c>
      <c r="M2774">
        <v>0</v>
      </c>
      <c r="N2774" t="b">
        <v>0</v>
      </c>
      <c r="O2774" s="13">
        <f t="shared" si="130"/>
        <v>0</v>
      </c>
      <c r="P2774" t="s">
        <v>8276</v>
      </c>
      <c r="Q2774" t="s">
        <v>8312</v>
      </c>
      <c r="R2774" t="str">
        <f t="shared" si="131"/>
        <v>September</v>
      </c>
    </row>
    <row r="2775" spans="1:18" ht="30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s="11">
        <f t="shared" si="129"/>
        <v>42474.86482638889</v>
      </c>
      <c r="L2775" t="b">
        <v>0</v>
      </c>
      <c r="M2775">
        <v>1</v>
      </c>
      <c r="N2775" t="b">
        <v>0</v>
      </c>
      <c r="O2775" s="13">
        <f t="shared" si="130"/>
        <v>1.8867924528301887E-3</v>
      </c>
      <c r="P2775" t="s">
        <v>8276</v>
      </c>
      <c r="Q2775" t="s">
        <v>8312</v>
      </c>
      <c r="R2775" t="str">
        <f t="shared" si="131"/>
        <v>April</v>
      </c>
    </row>
    <row r="2776" spans="1:18" ht="45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s="11">
        <f t="shared" si="129"/>
        <v>41311.126481481479</v>
      </c>
      <c r="L2776" t="b">
        <v>0</v>
      </c>
      <c r="M2776">
        <v>13</v>
      </c>
      <c r="N2776" t="b">
        <v>0</v>
      </c>
      <c r="O2776" s="13">
        <f t="shared" si="130"/>
        <v>0.14249999999999999</v>
      </c>
      <c r="P2776" t="s">
        <v>8276</v>
      </c>
      <c r="Q2776" t="s">
        <v>8312</v>
      </c>
      <c r="R2776" t="str">
        <f t="shared" si="131"/>
        <v>February</v>
      </c>
    </row>
    <row r="2777" spans="1:18" ht="45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s="11">
        <f t="shared" si="129"/>
        <v>40863.013356481482</v>
      </c>
      <c r="L2777" t="b">
        <v>0</v>
      </c>
      <c r="M2777">
        <v>2</v>
      </c>
      <c r="N2777" t="b">
        <v>0</v>
      </c>
      <c r="O2777" s="13">
        <f t="shared" si="130"/>
        <v>0.03</v>
      </c>
      <c r="P2777" t="s">
        <v>8276</v>
      </c>
      <c r="Q2777" t="s">
        <v>8312</v>
      </c>
      <c r="R2777" t="str">
        <f t="shared" si="131"/>
        <v>November</v>
      </c>
    </row>
    <row r="2778" spans="1:18" ht="45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s="11">
        <f t="shared" si="129"/>
        <v>42136.297175925924</v>
      </c>
      <c r="L2778" t="b">
        <v>0</v>
      </c>
      <c r="M2778">
        <v>36</v>
      </c>
      <c r="N2778" t="b">
        <v>0</v>
      </c>
      <c r="O2778" s="13">
        <f t="shared" si="130"/>
        <v>7.8809523809523815E-2</v>
      </c>
      <c r="P2778" t="s">
        <v>8276</v>
      </c>
      <c r="Q2778" t="s">
        <v>8312</v>
      </c>
      <c r="R2778" t="str">
        <f t="shared" si="131"/>
        <v>May</v>
      </c>
    </row>
    <row r="2779" spans="1:18" ht="45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s="11">
        <f t="shared" si="129"/>
        <v>42172.669027777782</v>
      </c>
      <c r="L2779" t="b">
        <v>0</v>
      </c>
      <c r="M2779">
        <v>1</v>
      </c>
      <c r="N2779" t="b">
        <v>0</v>
      </c>
      <c r="O2779" s="13">
        <f t="shared" si="130"/>
        <v>3.3333333333333335E-3</v>
      </c>
      <c r="P2779" t="s">
        <v>8276</v>
      </c>
      <c r="Q2779" t="s">
        <v>8312</v>
      </c>
      <c r="R2779" t="str">
        <f t="shared" si="131"/>
        <v>June</v>
      </c>
    </row>
    <row r="2780" spans="1:18" ht="60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s="11">
        <f t="shared" si="129"/>
        <v>41846.978078703702</v>
      </c>
      <c r="L2780" t="b">
        <v>0</v>
      </c>
      <c r="M2780">
        <v>15</v>
      </c>
      <c r="N2780" t="b">
        <v>0</v>
      </c>
      <c r="O2780" s="13">
        <f t="shared" si="130"/>
        <v>0.25545454545454543</v>
      </c>
      <c r="P2780" t="s">
        <v>8276</v>
      </c>
      <c r="Q2780" t="s">
        <v>8312</v>
      </c>
      <c r="R2780" t="str">
        <f t="shared" si="131"/>
        <v>July</v>
      </c>
    </row>
    <row r="2781" spans="1:18" ht="45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s="11">
        <f t="shared" si="129"/>
        <v>42300.585891203707</v>
      </c>
      <c r="L2781" t="b">
        <v>0</v>
      </c>
      <c r="M2781">
        <v>1</v>
      </c>
      <c r="N2781" t="b">
        <v>0</v>
      </c>
      <c r="O2781" s="13">
        <f t="shared" si="130"/>
        <v>2.12E-2</v>
      </c>
      <c r="P2781" t="s">
        <v>8276</v>
      </c>
      <c r="Q2781" t="s">
        <v>8312</v>
      </c>
      <c r="R2781" t="str">
        <f t="shared" si="131"/>
        <v>October</v>
      </c>
    </row>
    <row r="2782" spans="1:18" ht="30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s="11">
        <f t="shared" si="129"/>
        <v>42774.447777777779</v>
      </c>
      <c r="L2782" t="b">
        <v>0</v>
      </c>
      <c r="M2782">
        <v>0</v>
      </c>
      <c r="N2782" t="b">
        <v>0</v>
      </c>
      <c r="O2782" s="13">
        <f t="shared" si="130"/>
        <v>0</v>
      </c>
      <c r="P2782" t="s">
        <v>8276</v>
      </c>
      <c r="Q2782" t="s">
        <v>8312</v>
      </c>
      <c r="R2782" t="str">
        <f t="shared" si="131"/>
        <v>February</v>
      </c>
    </row>
    <row r="2783" spans="1:18" ht="30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s="11">
        <f t="shared" si="129"/>
        <v>42018.94159722222</v>
      </c>
      <c r="L2783" t="b">
        <v>0</v>
      </c>
      <c r="M2783">
        <v>28</v>
      </c>
      <c r="N2783" t="b">
        <v>1</v>
      </c>
      <c r="O2783" s="13">
        <f t="shared" si="130"/>
        <v>1.0528</v>
      </c>
      <c r="P2783" t="s">
        <v>8271</v>
      </c>
      <c r="Q2783" t="s">
        <v>8272</v>
      </c>
      <c r="R2783" t="str">
        <f t="shared" si="131"/>
        <v>January</v>
      </c>
    </row>
    <row r="2784" spans="1:18" ht="30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s="11">
        <f t="shared" si="129"/>
        <v>42026.924976851849</v>
      </c>
      <c r="L2784" t="b">
        <v>0</v>
      </c>
      <c r="M2784">
        <v>18</v>
      </c>
      <c r="N2784" t="b">
        <v>1</v>
      </c>
      <c r="O2784" s="13">
        <f t="shared" si="130"/>
        <v>1.2</v>
      </c>
      <c r="P2784" t="s">
        <v>8271</v>
      </c>
      <c r="Q2784" t="s">
        <v>8272</v>
      </c>
      <c r="R2784" t="str">
        <f t="shared" si="131"/>
        <v>January</v>
      </c>
    </row>
    <row r="2785" spans="1:18" ht="45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s="11">
        <f t="shared" si="129"/>
        <v>42103.535254629634</v>
      </c>
      <c r="L2785" t="b">
        <v>0</v>
      </c>
      <c r="M2785">
        <v>61</v>
      </c>
      <c r="N2785" t="b">
        <v>1</v>
      </c>
      <c r="O2785" s="13">
        <f t="shared" si="130"/>
        <v>1.145</v>
      </c>
      <c r="P2785" t="s">
        <v>8271</v>
      </c>
      <c r="Q2785" t="s">
        <v>8272</v>
      </c>
      <c r="R2785" t="str">
        <f t="shared" si="131"/>
        <v>April</v>
      </c>
    </row>
    <row r="2786" spans="1:18" ht="45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s="11">
        <f t="shared" si="129"/>
        <v>41920.787534722222</v>
      </c>
      <c r="L2786" t="b">
        <v>0</v>
      </c>
      <c r="M2786">
        <v>108</v>
      </c>
      <c r="N2786" t="b">
        <v>1</v>
      </c>
      <c r="O2786" s="13">
        <f t="shared" si="130"/>
        <v>1.19</v>
      </c>
      <c r="P2786" t="s">
        <v>8271</v>
      </c>
      <c r="Q2786" t="s">
        <v>8272</v>
      </c>
      <c r="R2786" t="str">
        <f t="shared" si="131"/>
        <v>October</v>
      </c>
    </row>
    <row r="2787" spans="1:18" ht="45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s="11">
        <f t="shared" si="129"/>
        <v>42558.189432870371</v>
      </c>
      <c r="L2787" t="b">
        <v>0</v>
      </c>
      <c r="M2787">
        <v>142</v>
      </c>
      <c r="N2787" t="b">
        <v>1</v>
      </c>
      <c r="O2787" s="13">
        <f t="shared" si="130"/>
        <v>1.0468</v>
      </c>
      <c r="P2787" t="s">
        <v>8271</v>
      </c>
      <c r="Q2787" t="s">
        <v>8272</v>
      </c>
      <c r="R2787" t="str">
        <f t="shared" si="131"/>
        <v>July</v>
      </c>
    </row>
    <row r="2788" spans="1:18" ht="30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s="11">
        <f t="shared" si="129"/>
        <v>41815.569212962961</v>
      </c>
      <c r="L2788" t="b">
        <v>0</v>
      </c>
      <c r="M2788">
        <v>74</v>
      </c>
      <c r="N2788" t="b">
        <v>1</v>
      </c>
      <c r="O2788" s="13">
        <f t="shared" si="130"/>
        <v>1.1783999999999999</v>
      </c>
      <c r="P2788" t="s">
        <v>8271</v>
      </c>
      <c r="Q2788" t="s">
        <v>8272</v>
      </c>
      <c r="R2788" t="str">
        <f t="shared" si="131"/>
        <v>June</v>
      </c>
    </row>
    <row r="2789" spans="1:18" ht="45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s="11">
        <f t="shared" si="129"/>
        <v>41808.198518518519</v>
      </c>
      <c r="L2789" t="b">
        <v>0</v>
      </c>
      <c r="M2789">
        <v>38</v>
      </c>
      <c r="N2789" t="b">
        <v>1</v>
      </c>
      <c r="O2789" s="13">
        <f t="shared" si="130"/>
        <v>1.1970000000000001</v>
      </c>
      <c r="P2789" t="s">
        <v>8271</v>
      </c>
      <c r="Q2789" t="s">
        <v>8272</v>
      </c>
      <c r="R2789" t="str">
        <f t="shared" si="131"/>
        <v>June</v>
      </c>
    </row>
    <row r="2790" spans="1:18" ht="30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s="11">
        <f t="shared" si="129"/>
        <v>42550.701886574076</v>
      </c>
      <c r="L2790" t="b">
        <v>0</v>
      </c>
      <c r="M2790">
        <v>20</v>
      </c>
      <c r="N2790" t="b">
        <v>1</v>
      </c>
      <c r="O2790" s="13">
        <f t="shared" si="130"/>
        <v>1.0249999999999999</v>
      </c>
      <c r="P2790" t="s">
        <v>8271</v>
      </c>
      <c r="Q2790" t="s">
        <v>8272</v>
      </c>
      <c r="R2790" t="str">
        <f t="shared" si="131"/>
        <v>June</v>
      </c>
    </row>
    <row r="2791" spans="1:18" ht="30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s="11">
        <f t="shared" si="129"/>
        <v>42056.013124999998</v>
      </c>
      <c r="L2791" t="b">
        <v>0</v>
      </c>
      <c r="M2791">
        <v>24</v>
      </c>
      <c r="N2791" t="b">
        <v>1</v>
      </c>
      <c r="O2791" s="13">
        <f t="shared" si="130"/>
        <v>1.0116666666666667</v>
      </c>
      <c r="P2791" t="s">
        <v>8271</v>
      </c>
      <c r="Q2791" t="s">
        <v>8272</v>
      </c>
      <c r="R2791" t="str">
        <f t="shared" si="131"/>
        <v>February</v>
      </c>
    </row>
    <row r="2792" spans="1:18" ht="45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s="11">
        <f t="shared" si="129"/>
        <v>42016.938692129625</v>
      </c>
      <c r="L2792" t="b">
        <v>0</v>
      </c>
      <c r="M2792">
        <v>66</v>
      </c>
      <c r="N2792" t="b">
        <v>1</v>
      </c>
      <c r="O2792" s="13">
        <f t="shared" si="130"/>
        <v>1.0533333333333332</v>
      </c>
      <c r="P2792" t="s">
        <v>8271</v>
      </c>
      <c r="Q2792" t="s">
        <v>8272</v>
      </c>
      <c r="R2792" t="str">
        <f t="shared" si="131"/>
        <v>January</v>
      </c>
    </row>
    <row r="2793" spans="1:18" ht="45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s="11">
        <f t="shared" si="129"/>
        <v>42591.899988425925</v>
      </c>
      <c r="L2793" t="b">
        <v>0</v>
      </c>
      <c r="M2793">
        <v>28</v>
      </c>
      <c r="N2793" t="b">
        <v>1</v>
      </c>
      <c r="O2793" s="13">
        <f t="shared" si="130"/>
        <v>1.0249999999999999</v>
      </c>
      <c r="P2793" t="s">
        <v>8271</v>
      </c>
      <c r="Q2793" t="s">
        <v>8272</v>
      </c>
      <c r="R2793" t="str">
        <f t="shared" si="131"/>
        <v>August</v>
      </c>
    </row>
    <row r="2794" spans="1:18" ht="45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s="11">
        <f t="shared" si="129"/>
        <v>42183.231006944443</v>
      </c>
      <c r="L2794" t="b">
        <v>0</v>
      </c>
      <c r="M2794">
        <v>24</v>
      </c>
      <c r="N2794" t="b">
        <v>1</v>
      </c>
      <c r="O2794" s="13">
        <f t="shared" si="130"/>
        <v>1.0760000000000001</v>
      </c>
      <c r="P2794" t="s">
        <v>8271</v>
      </c>
      <c r="Q2794" t="s">
        <v>8272</v>
      </c>
      <c r="R2794" t="str">
        <f t="shared" si="131"/>
        <v>June</v>
      </c>
    </row>
    <row r="2795" spans="1:18" ht="60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s="11">
        <f t="shared" si="129"/>
        <v>42176.419039351851</v>
      </c>
      <c r="L2795" t="b">
        <v>0</v>
      </c>
      <c r="M2795">
        <v>73</v>
      </c>
      <c r="N2795" t="b">
        <v>1</v>
      </c>
      <c r="O2795" s="13">
        <f t="shared" si="130"/>
        <v>1.105675</v>
      </c>
      <c r="P2795" t="s">
        <v>8271</v>
      </c>
      <c r="Q2795" t="s">
        <v>8272</v>
      </c>
      <c r="R2795" t="str">
        <f t="shared" si="131"/>
        <v>June</v>
      </c>
    </row>
    <row r="2796" spans="1:18" ht="45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s="11">
        <f t="shared" si="129"/>
        <v>42416.691655092596</v>
      </c>
      <c r="L2796" t="b">
        <v>0</v>
      </c>
      <c r="M2796">
        <v>3</v>
      </c>
      <c r="N2796" t="b">
        <v>1</v>
      </c>
      <c r="O2796" s="13">
        <f t="shared" si="130"/>
        <v>1.5</v>
      </c>
      <c r="P2796" t="s">
        <v>8271</v>
      </c>
      <c r="Q2796" t="s">
        <v>8272</v>
      </c>
      <c r="R2796" t="str">
        <f t="shared" si="131"/>
        <v>February</v>
      </c>
    </row>
    <row r="2797" spans="1:18" ht="45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s="11">
        <f t="shared" si="129"/>
        <v>41780.525937500002</v>
      </c>
      <c r="L2797" t="b">
        <v>0</v>
      </c>
      <c r="M2797">
        <v>20</v>
      </c>
      <c r="N2797" t="b">
        <v>1</v>
      </c>
      <c r="O2797" s="13">
        <f t="shared" si="130"/>
        <v>1.0428571428571429</v>
      </c>
      <c r="P2797" t="s">
        <v>8271</v>
      </c>
      <c r="Q2797" t="s">
        <v>8272</v>
      </c>
      <c r="R2797" t="str">
        <f t="shared" si="131"/>
        <v>May</v>
      </c>
    </row>
    <row r="2798" spans="1:18" ht="45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s="11">
        <f t="shared" si="129"/>
        <v>41795.528101851851</v>
      </c>
      <c r="L2798" t="b">
        <v>0</v>
      </c>
      <c r="M2798">
        <v>21</v>
      </c>
      <c r="N2798" t="b">
        <v>1</v>
      </c>
      <c r="O2798" s="13">
        <f t="shared" si="130"/>
        <v>1.155</v>
      </c>
      <c r="P2798" t="s">
        <v>8271</v>
      </c>
      <c r="Q2798" t="s">
        <v>8272</v>
      </c>
      <c r="R2798" t="str">
        <f t="shared" si="131"/>
        <v>June</v>
      </c>
    </row>
    <row r="2799" spans="1:18" ht="45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s="11">
        <f t="shared" si="129"/>
        <v>41798.94027777778</v>
      </c>
      <c r="L2799" t="b">
        <v>0</v>
      </c>
      <c r="M2799">
        <v>94</v>
      </c>
      <c r="N2799" t="b">
        <v>1</v>
      </c>
      <c r="O2799" s="13">
        <f t="shared" si="130"/>
        <v>1.02645125</v>
      </c>
      <c r="P2799" t="s">
        <v>8271</v>
      </c>
      <c r="Q2799" t="s">
        <v>8272</v>
      </c>
      <c r="R2799" t="str">
        <f t="shared" si="131"/>
        <v>June</v>
      </c>
    </row>
    <row r="2800" spans="1:18" ht="45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s="11">
        <f t="shared" si="129"/>
        <v>42201.675011574072</v>
      </c>
      <c r="L2800" t="b">
        <v>0</v>
      </c>
      <c r="M2800">
        <v>139</v>
      </c>
      <c r="N2800" t="b">
        <v>1</v>
      </c>
      <c r="O2800" s="13">
        <f t="shared" si="130"/>
        <v>1.014</v>
      </c>
      <c r="P2800" t="s">
        <v>8271</v>
      </c>
      <c r="Q2800" t="s">
        <v>8272</v>
      </c>
      <c r="R2800" t="str">
        <f t="shared" si="131"/>
        <v>July</v>
      </c>
    </row>
    <row r="2801" spans="1:18" ht="45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s="11">
        <f t="shared" si="129"/>
        <v>42507.264699074076</v>
      </c>
      <c r="L2801" t="b">
        <v>0</v>
      </c>
      <c r="M2801">
        <v>130</v>
      </c>
      <c r="N2801" t="b">
        <v>1</v>
      </c>
      <c r="O2801" s="13">
        <f t="shared" si="130"/>
        <v>1.1663479999999999</v>
      </c>
      <c r="P2801" t="s">
        <v>8271</v>
      </c>
      <c r="Q2801" t="s">
        <v>8272</v>
      </c>
      <c r="R2801" t="str">
        <f t="shared" si="131"/>
        <v>May</v>
      </c>
    </row>
    <row r="2802" spans="1:18" ht="45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s="11">
        <f t="shared" si="129"/>
        <v>41948.552847222221</v>
      </c>
      <c r="L2802" t="b">
        <v>0</v>
      </c>
      <c r="M2802">
        <v>31</v>
      </c>
      <c r="N2802" t="b">
        <v>1</v>
      </c>
      <c r="O2802" s="13">
        <f t="shared" si="130"/>
        <v>1.33</v>
      </c>
      <c r="P2802" t="s">
        <v>8271</v>
      </c>
      <c r="Q2802" t="s">
        <v>8272</v>
      </c>
      <c r="R2802" t="str">
        <f t="shared" si="131"/>
        <v>November</v>
      </c>
    </row>
    <row r="2803" spans="1:18" ht="45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s="11">
        <f t="shared" si="129"/>
        <v>41900.243159722224</v>
      </c>
      <c r="L2803" t="b">
        <v>0</v>
      </c>
      <c r="M2803">
        <v>13</v>
      </c>
      <c r="N2803" t="b">
        <v>1</v>
      </c>
      <c r="O2803" s="13">
        <f t="shared" si="130"/>
        <v>1.3320000000000001</v>
      </c>
      <c r="P2803" t="s">
        <v>8271</v>
      </c>
      <c r="Q2803" t="s">
        <v>8272</v>
      </c>
      <c r="R2803" t="str">
        <f t="shared" si="131"/>
        <v>September</v>
      </c>
    </row>
    <row r="2804" spans="1:18" ht="45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s="11">
        <f t="shared" si="129"/>
        <v>42192.64707175926</v>
      </c>
      <c r="L2804" t="b">
        <v>0</v>
      </c>
      <c r="M2804">
        <v>90</v>
      </c>
      <c r="N2804" t="b">
        <v>1</v>
      </c>
      <c r="O2804" s="13">
        <f t="shared" si="130"/>
        <v>1.0183333333333333</v>
      </c>
      <c r="P2804" t="s">
        <v>8271</v>
      </c>
      <c r="Q2804" t="s">
        <v>8272</v>
      </c>
      <c r="R2804" t="str">
        <f t="shared" si="131"/>
        <v>July</v>
      </c>
    </row>
    <row r="2805" spans="1:18" ht="45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s="11">
        <f t="shared" si="129"/>
        <v>42158.065694444449</v>
      </c>
      <c r="L2805" t="b">
        <v>0</v>
      </c>
      <c r="M2805">
        <v>141</v>
      </c>
      <c r="N2805" t="b">
        <v>1</v>
      </c>
      <c r="O2805" s="13">
        <f t="shared" si="130"/>
        <v>1.2795000000000001</v>
      </c>
      <c r="P2805" t="s">
        <v>8271</v>
      </c>
      <c r="Q2805" t="s">
        <v>8272</v>
      </c>
      <c r="R2805" t="str">
        <f t="shared" si="131"/>
        <v>June</v>
      </c>
    </row>
    <row r="2806" spans="1:18" ht="45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s="11">
        <f t="shared" si="129"/>
        <v>41881.453587962962</v>
      </c>
      <c r="L2806" t="b">
        <v>0</v>
      </c>
      <c r="M2806">
        <v>23</v>
      </c>
      <c r="N2806" t="b">
        <v>1</v>
      </c>
      <c r="O2806" s="13">
        <f t="shared" si="130"/>
        <v>1.1499999999999999</v>
      </c>
      <c r="P2806" t="s">
        <v>8271</v>
      </c>
      <c r="Q2806" t="s">
        <v>8272</v>
      </c>
      <c r="R2806" t="str">
        <f t="shared" si="131"/>
        <v>August</v>
      </c>
    </row>
    <row r="2807" spans="1:18" ht="60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s="11">
        <f t="shared" si="129"/>
        <v>42213.505474537036</v>
      </c>
      <c r="L2807" t="b">
        <v>0</v>
      </c>
      <c r="M2807">
        <v>18</v>
      </c>
      <c r="N2807" t="b">
        <v>1</v>
      </c>
      <c r="O2807" s="13">
        <f t="shared" si="130"/>
        <v>1.1000000000000001</v>
      </c>
      <c r="P2807" t="s">
        <v>8271</v>
      </c>
      <c r="Q2807" t="s">
        <v>8272</v>
      </c>
      <c r="R2807" t="str">
        <f t="shared" si="131"/>
        <v>July</v>
      </c>
    </row>
    <row r="2808" spans="1:18" ht="45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s="11">
        <f t="shared" si="129"/>
        <v>42185.267245370371</v>
      </c>
      <c r="L2808" t="b">
        <v>0</v>
      </c>
      <c r="M2808">
        <v>76</v>
      </c>
      <c r="N2808" t="b">
        <v>1</v>
      </c>
      <c r="O2808" s="13">
        <f t="shared" si="130"/>
        <v>1.121</v>
      </c>
      <c r="P2808" t="s">
        <v>8271</v>
      </c>
      <c r="Q2808" t="s">
        <v>8272</v>
      </c>
      <c r="R2808" t="str">
        <f t="shared" si="131"/>
        <v>June</v>
      </c>
    </row>
    <row r="2809" spans="1:18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s="11">
        <f t="shared" si="129"/>
        <v>42154.873124999998</v>
      </c>
      <c r="L2809" t="b">
        <v>0</v>
      </c>
      <c r="M2809">
        <v>93</v>
      </c>
      <c r="N2809" t="b">
        <v>1</v>
      </c>
      <c r="O2809" s="13">
        <f t="shared" si="130"/>
        <v>1.26</v>
      </c>
      <c r="P2809" t="s">
        <v>8271</v>
      </c>
      <c r="Q2809" t="s">
        <v>8272</v>
      </c>
      <c r="R2809" t="str">
        <f t="shared" si="131"/>
        <v>May</v>
      </c>
    </row>
    <row r="2810" spans="1:18" ht="45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s="11">
        <f t="shared" si="129"/>
        <v>42208.84646990741</v>
      </c>
      <c r="L2810" t="b">
        <v>0</v>
      </c>
      <c r="M2810">
        <v>69</v>
      </c>
      <c r="N2810" t="b">
        <v>1</v>
      </c>
      <c r="O2810" s="13">
        <f t="shared" si="130"/>
        <v>1.0024444444444445</v>
      </c>
      <c r="P2810" t="s">
        <v>8271</v>
      </c>
      <c r="Q2810" t="s">
        <v>8272</v>
      </c>
      <c r="R2810" t="str">
        <f t="shared" si="131"/>
        <v>July</v>
      </c>
    </row>
    <row r="2811" spans="1:18" ht="45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s="11">
        <f t="shared" si="129"/>
        <v>42451.496817129635</v>
      </c>
      <c r="L2811" t="b">
        <v>0</v>
      </c>
      <c r="M2811">
        <v>21</v>
      </c>
      <c r="N2811" t="b">
        <v>1</v>
      </c>
      <c r="O2811" s="13">
        <f t="shared" si="130"/>
        <v>1.024</v>
      </c>
      <c r="P2811" t="s">
        <v>8271</v>
      </c>
      <c r="Q2811" t="s">
        <v>8272</v>
      </c>
      <c r="R2811" t="str">
        <f t="shared" si="131"/>
        <v>March</v>
      </c>
    </row>
    <row r="2812" spans="1:18" ht="45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s="11">
        <f t="shared" si="129"/>
        <v>41759.13962962963</v>
      </c>
      <c r="L2812" t="b">
        <v>0</v>
      </c>
      <c r="M2812">
        <v>57</v>
      </c>
      <c r="N2812" t="b">
        <v>1</v>
      </c>
      <c r="O2812" s="13">
        <f t="shared" si="130"/>
        <v>1.0820000000000001</v>
      </c>
      <c r="P2812" t="s">
        <v>8271</v>
      </c>
      <c r="Q2812" t="s">
        <v>8272</v>
      </c>
      <c r="R2812" t="str">
        <f t="shared" si="131"/>
        <v>April</v>
      </c>
    </row>
    <row r="2813" spans="1:18" ht="45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s="11">
        <f t="shared" si="129"/>
        <v>42028.496562500004</v>
      </c>
      <c r="L2813" t="b">
        <v>0</v>
      </c>
      <c r="M2813">
        <v>108</v>
      </c>
      <c r="N2813" t="b">
        <v>1</v>
      </c>
      <c r="O2813" s="13">
        <f t="shared" si="130"/>
        <v>1.0026999999999999</v>
      </c>
      <c r="P2813" t="s">
        <v>8271</v>
      </c>
      <c r="Q2813" t="s">
        <v>8272</v>
      </c>
      <c r="R2813" t="str">
        <f t="shared" si="131"/>
        <v>January</v>
      </c>
    </row>
    <row r="2814" spans="1:18" ht="45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s="11">
        <f t="shared" si="129"/>
        <v>42054.74418981481</v>
      </c>
      <c r="L2814" t="b">
        <v>0</v>
      </c>
      <c r="M2814">
        <v>83</v>
      </c>
      <c r="N2814" t="b">
        <v>1</v>
      </c>
      <c r="O2814" s="13">
        <f t="shared" si="130"/>
        <v>1.133</v>
      </c>
      <c r="P2814" t="s">
        <v>8271</v>
      </c>
      <c r="Q2814" t="s">
        <v>8272</v>
      </c>
      <c r="R2814" t="str">
        <f t="shared" si="131"/>
        <v>February</v>
      </c>
    </row>
    <row r="2815" spans="1:18" ht="45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s="11">
        <f t="shared" si="129"/>
        <v>42693.742604166662</v>
      </c>
      <c r="L2815" t="b">
        <v>0</v>
      </c>
      <c r="M2815">
        <v>96</v>
      </c>
      <c r="N2815" t="b">
        <v>1</v>
      </c>
      <c r="O2815" s="13">
        <f t="shared" si="130"/>
        <v>1.2757571428571428</v>
      </c>
      <c r="P2815" t="s">
        <v>8271</v>
      </c>
      <c r="Q2815" t="s">
        <v>8272</v>
      </c>
      <c r="R2815" t="str">
        <f t="shared" si="131"/>
        <v>November</v>
      </c>
    </row>
    <row r="2816" spans="1:18" ht="45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s="11">
        <f t="shared" si="129"/>
        <v>42103.399479166663</v>
      </c>
      <c r="L2816" t="b">
        <v>0</v>
      </c>
      <c r="M2816">
        <v>64</v>
      </c>
      <c r="N2816" t="b">
        <v>1</v>
      </c>
      <c r="O2816" s="13">
        <f t="shared" si="130"/>
        <v>1.0773333333333333</v>
      </c>
      <c r="P2816" t="s">
        <v>8271</v>
      </c>
      <c r="Q2816" t="s">
        <v>8272</v>
      </c>
      <c r="R2816" t="str">
        <f t="shared" si="131"/>
        <v>April</v>
      </c>
    </row>
    <row r="2817" spans="1:18" ht="45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s="11">
        <f t="shared" si="129"/>
        <v>42559.776724537034</v>
      </c>
      <c r="L2817" t="b">
        <v>0</v>
      </c>
      <c r="M2817">
        <v>14</v>
      </c>
      <c r="N2817" t="b">
        <v>1</v>
      </c>
      <c r="O2817" s="13">
        <f t="shared" si="130"/>
        <v>2.42</v>
      </c>
      <c r="P2817" t="s">
        <v>8271</v>
      </c>
      <c r="Q2817" t="s">
        <v>8272</v>
      </c>
      <c r="R2817" t="str">
        <f t="shared" si="131"/>
        <v>July</v>
      </c>
    </row>
    <row r="2818" spans="1:18" ht="45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s="11">
        <f t="shared" si="129"/>
        <v>42188.467499999999</v>
      </c>
      <c r="L2818" t="b">
        <v>0</v>
      </c>
      <c r="M2818">
        <v>169</v>
      </c>
      <c r="N2818" t="b">
        <v>1</v>
      </c>
      <c r="O2818" s="13">
        <f t="shared" si="130"/>
        <v>1.4156666666666666</v>
      </c>
      <c r="P2818" t="s">
        <v>8271</v>
      </c>
      <c r="Q2818" t="s">
        <v>8272</v>
      </c>
      <c r="R2818" t="str">
        <f t="shared" si="131"/>
        <v>July</v>
      </c>
    </row>
    <row r="2819" spans="1:18" ht="45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s="11">
        <f t="shared" ref="K2819:K2882" si="132">(J2819/86400)+DATE(1970,1,1)</f>
        <v>42023.634976851856</v>
      </c>
      <c r="L2819" t="b">
        <v>0</v>
      </c>
      <c r="M2819">
        <v>33</v>
      </c>
      <c r="N2819" t="b">
        <v>1</v>
      </c>
      <c r="O2819" s="13">
        <f t="shared" ref="O2819:O2882" si="133">E2819/D2819</f>
        <v>1.3</v>
      </c>
      <c r="P2819" t="s">
        <v>8271</v>
      </c>
      <c r="Q2819" t="s">
        <v>8272</v>
      </c>
      <c r="R2819" t="str">
        <f t="shared" ref="R2819:R2882" si="134">TEXT(K2819,"mmmm")</f>
        <v>January</v>
      </c>
    </row>
    <row r="2820" spans="1:18" ht="45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s="11">
        <f t="shared" si="132"/>
        <v>42250.598217592589</v>
      </c>
      <c r="L2820" t="b">
        <v>0</v>
      </c>
      <c r="M2820">
        <v>102</v>
      </c>
      <c r="N2820" t="b">
        <v>1</v>
      </c>
      <c r="O2820" s="13">
        <f t="shared" si="133"/>
        <v>1.0603</v>
      </c>
      <c r="P2820" t="s">
        <v>8271</v>
      </c>
      <c r="Q2820" t="s">
        <v>8272</v>
      </c>
      <c r="R2820" t="str">
        <f t="shared" si="134"/>
        <v>September</v>
      </c>
    </row>
    <row r="2821" spans="1:18" ht="45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s="11">
        <f t="shared" si="132"/>
        <v>42139.525567129633</v>
      </c>
      <c r="L2821" t="b">
        <v>0</v>
      </c>
      <c r="M2821">
        <v>104</v>
      </c>
      <c r="N2821" t="b">
        <v>1</v>
      </c>
      <c r="O2821" s="13">
        <f t="shared" si="133"/>
        <v>1.048</v>
      </c>
      <c r="P2821" t="s">
        <v>8271</v>
      </c>
      <c r="Q2821" t="s">
        <v>8272</v>
      </c>
      <c r="R2821" t="str">
        <f t="shared" si="134"/>
        <v>May</v>
      </c>
    </row>
    <row r="2822" spans="1:18" ht="45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s="11">
        <f t="shared" si="132"/>
        <v>42401.610983796301</v>
      </c>
      <c r="L2822" t="b">
        <v>0</v>
      </c>
      <c r="M2822">
        <v>20</v>
      </c>
      <c r="N2822" t="b">
        <v>1</v>
      </c>
      <c r="O2822" s="13">
        <f t="shared" si="133"/>
        <v>1.36</v>
      </c>
      <c r="P2822" t="s">
        <v>8271</v>
      </c>
      <c r="Q2822" t="s">
        <v>8272</v>
      </c>
      <c r="R2822" t="str">
        <f t="shared" si="134"/>
        <v>February</v>
      </c>
    </row>
    <row r="2823" spans="1:18" ht="45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s="11">
        <f t="shared" si="132"/>
        <v>41875.922858796301</v>
      </c>
      <c r="L2823" t="b">
        <v>0</v>
      </c>
      <c r="M2823">
        <v>35</v>
      </c>
      <c r="N2823" t="b">
        <v>1</v>
      </c>
      <c r="O2823" s="13">
        <f t="shared" si="133"/>
        <v>1</v>
      </c>
      <c r="P2823" t="s">
        <v>8271</v>
      </c>
      <c r="Q2823" t="s">
        <v>8272</v>
      </c>
      <c r="R2823" t="str">
        <f t="shared" si="134"/>
        <v>August</v>
      </c>
    </row>
    <row r="2824" spans="1:18" ht="45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s="11">
        <f t="shared" si="132"/>
        <v>42060.683935185181</v>
      </c>
      <c r="L2824" t="b">
        <v>0</v>
      </c>
      <c r="M2824">
        <v>94</v>
      </c>
      <c r="N2824" t="b">
        <v>1</v>
      </c>
      <c r="O2824" s="13">
        <f t="shared" si="133"/>
        <v>1</v>
      </c>
      <c r="P2824" t="s">
        <v>8271</v>
      </c>
      <c r="Q2824" t="s">
        <v>8272</v>
      </c>
      <c r="R2824" t="str">
        <f t="shared" si="134"/>
        <v>February</v>
      </c>
    </row>
    <row r="2825" spans="1:18" ht="45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s="11">
        <f t="shared" si="132"/>
        <v>42067.011643518519</v>
      </c>
      <c r="L2825" t="b">
        <v>0</v>
      </c>
      <c r="M2825">
        <v>14</v>
      </c>
      <c r="N2825" t="b">
        <v>1</v>
      </c>
      <c r="O2825" s="13">
        <f t="shared" si="133"/>
        <v>1.24</v>
      </c>
      <c r="P2825" t="s">
        <v>8271</v>
      </c>
      <c r="Q2825" t="s">
        <v>8272</v>
      </c>
      <c r="R2825" t="str">
        <f t="shared" si="134"/>
        <v>March</v>
      </c>
    </row>
    <row r="2826" spans="1:18" ht="30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s="11">
        <f t="shared" si="132"/>
        <v>42136.270787037036</v>
      </c>
      <c r="L2826" t="b">
        <v>0</v>
      </c>
      <c r="M2826">
        <v>15</v>
      </c>
      <c r="N2826" t="b">
        <v>1</v>
      </c>
      <c r="O2826" s="13">
        <f t="shared" si="133"/>
        <v>1.1692307692307693</v>
      </c>
      <c r="P2826" t="s">
        <v>8271</v>
      </c>
      <c r="Q2826" t="s">
        <v>8272</v>
      </c>
      <c r="R2826" t="str">
        <f t="shared" si="134"/>
        <v>May</v>
      </c>
    </row>
    <row r="2827" spans="1:18" ht="45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s="11">
        <f t="shared" si="132"/>
        <v>42312.792662037042</v>
      </c>
      <c r="L2827" t="b">
        <v>0</v>
      </c>
      <c r="M2827">
        <v>51</v>
      </c>
      <c r="N2827" t="b">
        <v>1</v>
      </c>
      <c r="O2827" s="13">
        <f t="shared" si="133"/>
        <v>1.0333333333333334</v>
      </c>
      <c r="P2827" t="s">
        <v>8271</v>
      </c>
      <c r="Q2827" t="s">
        <v>8272</v>
      </c>
      <c r="R2827" t="str">
        <f t="shared" si="134"/>
        <v>November</v>
      </c>
    </row>
    <row r="2828" spans="1:18" ht="45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s="11">
        <f t="shared" si="132"/>
        <v>42171.034861111111</v>
      </c>
      <c r="L2828" t="b">
        <v>0</v>
      </c>
      <c r="M2828">
        <v>19</v>
      </c>
      <c r="N2828" t="b">
        <v>1</v>
      </c>
      <c r="O2828" s="13">
        <f t="shared" si="133"/>
        <v>1.0774999999999999</v>
      </c>
      <c r="P2828" t="s">
        <v>8271</v>
      </c>
      <c r="Q2828" t="s">
        <v>8272</v>
      </c>
      <c r="R2828" t="str">
        <f t="shared" si="134"/>
        <v>June</v>
      </c>
    </row>
    <row r="2829" spans="1:18" ht="45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s="11">
        <f t="shared" si="132"/>
        <v>42494.683634259258</v>
      </c>
      <c r="L2829" t="b">
        <v>0</v>
      </c>
      <c r="M2829">
        <v>23</v>
      </c>
      <c r="N2829" t="b">
        <v>1</v>
      </c>
      <c r="O2829" s="13">
        <f t="shared" si="133"/>
        <v>1.2024999999999999</v>
      </c>
      <c r="P2829" t="s">
        <v>8271</v>
      </c>
      <c r="Q2829" t="s">
        <v>8272</v>
      </c>
      <c r="R2829" t="str">
        <f t="shared" si="134"/>
        <v>May</v>
      </c>
    </row>
    <row r="2830" spans="1:18" ht="45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s="11">
        <f t="shared" si="132"/>
        <v>42254.264687499999</v>
      </c>
      <c r="L2830" t="b">
        <v>0</v>
      </c>
      <c r="M2830">
        <v>97</v>
      </c>
      <c r="N2830" t="b">
        <v>1</v>
      </c>
      <c r="O2830" s="13">
        <f t="shared" si="133"/>
        <v>1.0037894736842106</v>
      </c>
      <c r="P2830" t="s">
        <v>8271</v>
      </c>
      <c r="Q2830" t="s">
        <v>8272</v>
      </c>
      <c r="R2830" t="str">
        <f t="shared" si="134"/>
        <v>September</v>
      </c>
    </row>
    <row r="2831" spans="1:18" ht="45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s="11">
        <f t="shared" si="132"/>
        <v>42495.434236111112</v>
      </c>
      <c r="L2831" t="b">
        <v>0</v>
      </c>
      <c r="M2831">
        <v>76</v>
      </c>
      <c r="N2831" t="b">
        <v>1</v>
      </c>
      <c r="O2831" s="13">
        <f t="shared" si="133"/>
        <v>1.0651999999999999</v>
      </c>
      <c r="P2831" t="s">
        <v>8271</v>
      </c>
      <c r="Q2831" t="s">
        <v>8272</v>
      </c>
      <c r="R2831" t="str">
        <f t="shared" si="134"/>
        <v>May</v>
      </c>
    </row>
    <row r="2832" spans="1:18" ht="30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s="11">
        <f t="shared" si="132"/>
        <v>41758.839675925927</v>
      </c>
      <c r="L2832" t="b">
        <v>0</v>
      </c>
      <c r="M2832">
        <v>11</v>
      </c>
      <c r="N2832" t="b">
        <v>1</v>
      </c>
      <c r="O2832" s="13">
        <f t="shared" si="133"/>
        <v>1</v>
      </c>
      <c r="P2832" t="s">
        <v>8271</v>
      </c>
      <c r="Q2832" t="s">
        <v>8272</v>
      </c>
      <c r="R2832" t="str">
        <f t="shared" si="134"/>
        <v>April</v>
      </c>
    </row>
    <row r="2833" spans="1:18" ht="30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s="11">
        <f t="shared" si="132"/>
        <v>42171.824884259258</v>
      </c>
      <c r="L2833" t="b">
        <v>0</v>
      </c>
      <c r="M2833">
        <v>52</v>
      </c>
      <c r="N2833" t="b">
        <v>1</v>
      </c>
      <c r="O2833" s="13">
        <f t="shared" si="133"/>
        <v>1.1066666666666667</v>
      </c>
      <c r="P2833" t="s">
        <v>8271</v>
      </c>
      <c r="Q2833" t="s">
        <v>8272</v>
      </c>
      <c r="R2833" t="str">
        <f t="shared" si="134"/>
        <v>June</v>
      </c>
    </row>
    <row r="2834" spans="1:18" ht="45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s="11">
        <f t="shared" si="132"/>
        <v>41938.709421296298</v>
      </c>
      <c r="L2834" t="b">
        <v>0</v>
      </c>
      <c r="M2834">
        <v>95</v>
      </c>
      <c r="N2834" t="b">
        <v>1</v>
      </c>
      <c r="O2834" s="13">
        <f t="shared" si="133"/>
        <v>1.1471959999999999</v>
      </c>
      <c r="P2834" t="s">
        <v>8271</v>
      </c>
      <c r="Q2834" t="s">
        <v>8272</v>
      </c>
      <c r="R2834" t="str">
        <f t="shared" si="134"/>
        <v>October</v>
      </c>
    </row>
    <row r="2835" spans="1:18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s="11">
        <f t="shared" si="132"/>
        <v>42268.127696759257</v>
      </c>
      <c r="L2835" t="b">
        <v>0</v>
      </c>
      <c r="M2835">
        <v>35</v>
      </c>
      <c r="N2835" t="b">
        <v>1</v>
      </c>
      <c r="O2835" s="13">
        <f t="shared" si="133"/>
        <v>1.0825925925925926</v>
      </c>
      <c r="P2835" t="s">
        <v>8271</v>
      </c>
      <c r="Q2835" t="s">
        <v>8272</v>
      </c>
      <c r="R2835" t="str">
        <f t="shared" si="134"/>
        <v>September</v>
      </c>
    </row>
    <row r="2836" spans="1:18" ht="45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s="11">
        <f t="shared" si="132"/>
        <v>42019.959837962961</v>
      </c>
      <c r="L2836" t="b">
        <v>0</v>
      </c>
      <c r="M2836">
        <v>21</v>
      </c>
      <c r="N2836" t="b">
        <v>1</v>
      </c>
      <c r="O2836" s="13">
        <f t="shared" si="133"/>
        <v>1.7</v>
      </c>
      <c r="P2836" t="s">
        <v>8271</v>
      </c>
      <c r="Q2836" t="s">
        <v>8272</v>
      </c>
      <c r="R2836" t="str">
        <f t="shared" si="134"/>
        <v>January</v>
      </c>
    </row>
    <row r="2837" spans="1:18" ht="45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s="11">
        <f t="shared" si="132"/>
        <v>42313.703900462962</v>
      </c>
      <c r="L2837" t="b">
        <v>0</v>
      </c>
      <c r="M2837">
        <v>93</v>
      </c>
      <c r="N2837" t="b">
        <v>1</v>
      </c>
      <c r="O2837" s="13">
        <f t="shared" si="133"/>
        <v>1.8709899999999999</v>
      </c>
      <c r="P2837" t="s">
        <v>8271</v>
      </c>
      <c r="Q2837" t="s">
        <v>8272</v>
      </c>
      <c r="R2837" t="str">
        <f t="shared" si="134"/>
        <v>November</v>
      </c>
    </row>
    <row r="2838" spans="1:18" ht="45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s="11">
        <f t="shared" si="132"/>
        <v>42746.261782407411</v>
      </c>
      <c r="L2838" t="b">
        <v>0</v>
      </c>
      <c r="M2838">
        <v>11</v>
      </c>
      <c r="N2838" t="b">
        <v>1</v>
      </c>
      <c r="O2838" s="13">
        <f t="shared" si="133"/>
        <v>1.0777777777777777</v>
      </c>
      <c r="P2838" t="s">
        <v>8271</v>
      </c>
      <c r="Q2838" t="s">
        <v>8272</v>
      </c>
      <c r="R2838" t="str">
        <f t="shared" si="134"/>
        <v>January</v>
      </c>
    </row>
    <row r="2839" spans="1:18" ht="60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s="11">
        <f t="shared" si="132"/>
        <v>42307.908379629633</v>
      </c>
      <c r="L2839" t="b">
        <v>0</v>
      </c>
      <c r="M2839">
        <v>21</v>
      </c>
      <c r="N2839" t="b">
        <v>1</v>
      </c>
      <c r="O2839" s="13">
        <f t="shared" si="133"/>
        <v>1</v>
      </c>
      <c r="P2839" t="s">
        <v>8271</v>
      </c>
      <c r="Q2839" t="s">
        <v>8272</v>
      </c>
      <c r="R2839" t="str">
        <f t="shared" si="134"/>
        <v>October</v>
      </c>
    </row>
    <row r="2840" spans="1:18" ht="45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s="11">
        <f t="shared" si="132"/>
        <v>41842.607592592591</v>
      </c>
      <c r="L2840" t="b">
        <v>0</v>
      </c>
      <c r="M2840">
        <v>54</v>
      </c>
      <c r="N2840" t="b">
        <v>1</v>
      </c>
      <c r="O2840" s="13">
        <f t="shared" si="133"/>
        <v>1.2024999999999999</v>
      </c>
      <c r="P2840" t="s">
        <v>8271</v>
      </c>
      <c r="Q2840" t="s">
        <v>8272</v>
      </c>
      <c r="R2840" t="str">
        <f t="shared" si="134"/>
        <v>July</v>
      </c>
    </row>
    <row r="2841" spans="1:18" ht="45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s="11">
        <f t="shared" si="132"/>
        <v>41853.240208333329</v>
      </c>
      <c r="L2841" t="b">
        <v>0</v>
      </c>
      <c r="M2841">
        <v>31</v>
      </c>
      <c r="N2841" t="b">
        <v>1</v>
      </c>
      <c r="O2841" s="13">
        <f t="shared" si="133"/>
        <v>1.1142857142857143</v>
      </c>
      <c r="P2841" t="s">
        <v>8271</v>
      </c>
      <c r="Q2841" t="s">
        <v>8272</v>
      </c>
      <c r="R2841" t="str">
        <f t="shared" si="134"/>
        <v>August</v>
      </c>
    </row>
    <row r="2842" spans="1:18" ht="45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s="11">
        <f t="shared" si="132"/>
        <v>42060.035636574074</v>
      </c>
      <c r="L2842" t="b">
        <v>0</v>
      </c>
      <c r="M2842">
        <v>132</v>
      </c>
      <c r="N2842" t="b">
        <v>1</v>
      </c>
      <c r="O2842" s="13">
        <f t="shared" si="133"/>
        <v>1.04</v>
      </c>
      <c r="P2842" t="s">
        <v>8271</v>
      </c>
      <c r="Q2842" t="s">
        <v>8272</v>
      </c>
      <c r="R2842" t="str">
        <f t="shared" si="134"/>
        <v>February</v>
      </c>
    </row>
    <row r="2843" spans="1:18" ht="45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s="11">
        <f t="shared" si="132"/>
        <v>42291.739548611113</v>
      </c>
      <c r="L2843" t="b">
        <v>0</v>
      </c>
      <c r="M2843">
        <v>1</v>
      </c>
      <c r="N2843" t="b">
        <v>0</v>
      </c>
      <c r="O2843" s="13">
        <f t="shared" si="133"/>
        <v>0.01</v>
      </c>
      <c r="P2843" t="s">
        <v>8271</v>
      </c>
      <c r="Q2843" t="s">
        <v>8272</v>
      </c>
      <c r="R2843" t="str">
        <f t="shared" si="134"/>
        <v>October</v>
      </c>
    </row>
    <row r="2844" spans="1:18" ht="45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s="11">
        <f t="shared" si="132"/>
        <v>41784.95248842593</v>
      </c>
      <c r="L2844" t="b">
        <v>0</v>
      </c>
      <c r="M2844">
        <v>0</v>
      </c>
      <c r="N2844" t="b">
        <v>0</v>
      </c>
      <c r="O2844" s="13">
        <f t="shared" si="133"/>
        <v>0</v>
      </c>
      <c r="P2844" t="s">
        <v>8271</v>
      </c>
      <c r="Q2844" t="s">
        <v>8272</v>
      </c>
      <c r="R2844" t="str">
        <f t="shared" si="134"/>
        <v>May</v>
      </c>
    </row>
    <row r="2845" spans="1:18" ht="45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s="11">
        <f t="shared" si="132"/>
        <v>42492.737847222219</v>
      </c>
      <c r="L2845" t="b">
        <v>0</v>
      </c>
      <c r="M2845">
        <v>0</v>
      </c>
      <c r="N2845" t="b">
        <v>0</v>
      </c>
      <c r="O2845" s="13">
        <f t="shared" si="133"/>
        <v>0</v>
      </c>
      <c r="P2845" t="s">
        <v>8271</v>
      </c>
      <c r="Q2845" t="s">
        <v>8272</v>
      </c>
      <c r="R2845" t="str">
        <f t="shared" si="134"/>
        <v>May</v>
      </c>
    </row>
    <row r="2846" spans="1:18" ht="45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s="11">
        <f t="shared" si="132"/>
        <v>42709.546064814815</v>
      </c>
      <c r="L2846" t="b">
        <v>0</v>
      </c>
      <c r="M2846">
        <v>1</v>
      </c>
      <c r="N2846" t="b">
        <v>0</v>
      </c>
      <c r="O2846" s="13">
        <f t="shared" si="133"/>
        <v>5.4545454545454543E-2</v>
      </c>
      <c r="P2846" t="s">
        <v>8271</v>
      </c>
      <c r="Q2846" t="s">
        <v>8272</v>
      </c>
      <c r="R2846" t="str">
        <f t="shared" si="134"/>
        <v>December</v>
      </c>
    </row>
    <row r="2847" spans="1:18" ht="45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s="11">
        <f t="shared" si="132"/>
        <v>42103.016585648147</v>
      </c>
      <c r="L2847" t="b">
        <v>0</v>
      </c>
      <c r="M2847">
        <v>39</v>
      </c>
      <c r="N2847" t="b">
        <v>0</v>
      </c>
      <c r="O2847" s="13">
        <f t="shared" si="133"/>
        <v>0.31546666666666667</v>
      </c>
      <c r="P2847" t="s">
        <v>8271</v>
      </c>
      <c r="Q2847" t="s">
        <v>8272</v>
      </c>
      <c r="R2847" t="str">
        <f t="shared" si="134"/>
        <v>April</v>
      </c>
    </row>
    <row r="2848" spans="1:18" ht="45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s="11">
        <f t="shared" si="132"/>
        <v>42108.692060185189</v>
      </c>
      <c r="L2848" t="b">
        <v>0</v>
      </c>
      <c r="M2848">
        <v>0</v>
      </c>
      <c r="N2848" t="b">
        <v>0</v>
      </c>
      <c r="O2848" s="13">
        <f t="shared" si="133"/>
        <v>0</v>
      </c>
      <c r="P2848" t="s">
        <v>8271</v>
      </c>
      <c r="Q2848" t="s">
        <v>8272</v>
      </c>
      <c r="R2848" t="str">
        <f t="shared" si="134"/>
        <v>April</v>
      </c>
    </row>
    <row r="2849" spans="1:18" ht="45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s="11">
        <f t="shared" si="132"/>
        <v>42453.806307870371</v>
      </c>
      <c r="L2849" t="b">
        <v>0</v>
      </c>
      <c r="M2849">
        <v>0</v>
      </c>
      <c r="N2849" t="b">
        <v>0</v>
      </c>
      <c r="O2849" s="13">
        <f t="shared" si="133"/>
        <v>0</v>
      </c>
      <c r="P2849" t="s">
        <v>8271</v>
      </c>
      <c r="Q2849" t="s">
        <v>8272</v>
      </c>
      <c r="R2849" t="str">
        <f t="shared" si="134"/>
        <v>March</v>
      </c>
    </row>
    <row r="2850" spans="1:18" ht="45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s="11">
        <f t="shared" si="132"/>
        <v>42123.648831018523</v>
      </c>
      <c r="L2850" t="b">
        <v>0</v>
      </c>
      <c r="M2850">
        <v>3</v>
      </c>
      <c r="N2850" t="b">
        <v>0</v>
      </c>
      <c r="O2850" s="13">
        <f t="shared" si="133"/>
        <v>2E-3</v>
      </c>
      <c r="P2850" t="s">
        <v>8271</v>
      </c>
      <c r="Q2850" t="s">
        <v>8272</v>
      </c>
      <c r="R2850" t="str">
        <f t="shared" si="134"/>
        <v>April</v>
      </c>
    </row>
    <row r="2851" spans="1:18" ht="45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s="11">
        <f t="shared" si="132"/>
        <v>42453.428240740745</v>
      </c>
      <c r="L2851" t="b">
        <v>0</v>
      </c>
      <c r="M2851">
        <v>1</v>
      </c>
      <c r="N2851" t="b">
        <v>0</v>
      </c>
      <c r="O2851" s="13">
        <f t="shared" si="133"/>
        <v>0.01</v>
      </c>
      <c r="P2851" t="s">
        <v>8271</v>
      </c>
      <c r="Q2851" t="s">
        <v>8272</v>
      </c>
      <c r="R2851" t="str">
        <f t="shared" si="134"/>
        <v>March</v>
      </c>
    </row>
    <row r="2852" spans="1:18" ht="45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s="11">
        <f t="shared" si="132"/>
        <v>41858.007071759261</v>
      </c>
      <c r="L2852" t="b">
        <v>0</v>
      </c>
      <c r="M2852">
        <v>13</v>
      </c>
      <c r="N2852" t="b">
        <v>0</v>
      </c>
      <c r="O2852" s="13">
        <f t="shared" si="133"/>
        <v>3.8875E-2</v>
      </c>
      <c r="P2852" t="s">
        <v>8271</v>
      </c>
      <c r="Q2852" t="s">
        <v>8272</v>
      </c>
      <c r="R2852" t="str">
        <f t="shared" si="134"/>
        <v>August</v>
      </c>
    </row>
    <row r="2853" spans="1:18" ht="45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s="11">
        <f t="shared" si="132"/>
        <v>42390.002650462964</v>
      </c>
      <c r="L2853" t="b">
        <v>0</v>
      </c>
      <c r="M2853">
        <v>0</v>
      </c>
      <c r="N2853" t="b">
        <v>0</v>
      </c>
      <c r="O2853" s="13">
        <f t="shared" si="133"/>
        <v>0</v>
      </c>
      <c r="P2853" t="s">
        <v>8271</v>
      </c>
      <c r="Q2853" t="s">
        <v>8272</v>
      </c>
      <c r="R2853" t="str">
        <f t="shared" si="134"/>
        <v>January</v>
      </c>
    </row>
    <row r="2854" spans="1:18" ht="45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s="11">
        <f t="shared" si="132"/>
        <v>41781.045173611114</v>
      </c>
      <c r="L2854" t="b">
        <v>0</v>
      </c>
      <c r="M2854">
        <v>6</v>
      </c>
      <c r="N2854" t="b">
        <v>0</v>
      </c>
      <c r="O2854" s="13">
        <f t="shared" si="133"/>
        <v>1.9E-2</v>
      </c>
      <c r="P2854" t="s">
        <v>8271</v>
      </c>
      <c r="Q2854" t="s">
        <v>8272</v>
      </c>
      <c r="R2854" t="str">
        <f t="shared" si="134"/>
        <v>May</v>
      </c>
    </row>
    <row r="2855" spans="1:18" ht="45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s="11">
        <f t="shared" si="132"/>
        <v>41836.190937499996</v>
      </c>
      <c r="L2855" t="b">
        <v>0</v>
      </c>
      <c r="M2855">
        <v>0</v>
      </c>
      <c r="N2855" t="b">
        <v>0</v>
      </c>
      <c r="O2855" s="13">
        <f t="shared" si="133"/>
        <v>0</v>
      </c>
      <c r="P2855" t="s">
        <v>8271</v>
      </c>
      <c r="Q2855" t="s">
        <v>8272</v>
      </c>
      <c r="R2855" t="str">
        <f t="shared" si="134"/>
        <v>July</v>
      </c>
    </row>
    <row r="2856" spans="1:18" ht="45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s="11">
        <f t="shared" si="132"/>
        <v>42111.71665509259</v>
      </c>
      <c r="L2856" t="b">
        <v>0</v>
      </c>
      <c r="M2856">
        <v>14</v>
      </c>
      <c r="N2856" t="b">
        <v>0</v>
      </c>
      <c r="O2856" s="13">
        <f t="shared" si="133"/>
        <v>0.41699999999999998</v>
      </c>
      <c r="P2856" t="s">
        <v>8271</v>
      </c>
      <c r="Q2856" t="s">
        <v>8272</v>
      </c>
      <c r="R2856" t="str">
        <f t="shared" si="134"/>
        <v>April</v>
      </c>
    </row>
    <row r="2857" spans="1:18" ht="45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s="11">
        <f t="shared" si="132"/>
        <v>42370.007766203707</v>
      </c>
      <c r="L2857" t="b">
        <v>0</v>
      </c>
      <c r="M2857">
        <v>5</v>
      </c>
      <c r="N2857" t="b">
        <v>0</v>
      </c>
      <c r="O2857" s="13">
        <f t="shared" si="133"/>
        <v>0.5</v>
      </c>
      <c r="P2857" t="s">
        <v>8271</v>
      </c>
      <c r="Q2857" t="s">
        <v>8272</v>
      </c>
      <c r="R2857" t="str">
        <f t="shared" si="134"/>
        <v>January</v>
      </c>
    </row>
    <row r="2858" spans="1:18" ht="45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s="11">
        <f t="shared" si="132"/>
        <v>42165.037581018521</v>
      </c>
      <c r="L2858" t="b">
        <v>0</v>
      </c>
      <c r="M2858">
        <v>6</v>
      </c>
      <c r="N2858" t="b">
        <v>0</v>
      </c>
      <c r="O2858" s="13">
        <f t="shared" si="133"/>
        <v>4.8666666666666664E-2</v>
      </c>
      <c r="P2858" t="s">
        <v>8271</v>
      </c>
      <c r="Q2858" t="s">
        <v>8272</v>
      </c>
      <c r="R2858" t="str">
        <f t="shared" si="134"/>
        <v>June</v>
      </c>
    </row>
    <row r="2859" spans="1:18" ht="60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s="11">
        <f t="shared" si="132"/>
        <v>42726.920081018514</v>
      </c>
      <c r="L2859" t="b">
        <v>0</v>
      </c>
      <c r="M2859">
        <v>15</v>
      </c>
      <c r="N2859" t="b">
        <v>0</v>
      </c>
      <c r="O2859" s="13">
        <f t="shared" si="133"/>
        <v>0.19736842105263158</v>
      </c>
      <c r="P2859" t="s">
        <v>8271</v>
      </c>
      <c r="Q2859" t="s">
        <v>8272</v>
      </c>
      <c r="R2859" t="str">
        <f t="shared" si="134"/>
        <v>December</v>
      </c>
    </row>
    <row r="2860" spans="1:18" ht="45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s="11">
        <f t="shared" si="132"/>
        <v>41954.545081018514</v>
      </c>
      <c r="L2860" t="b">
        <v>0</v>
      </c>
      <c r="M2860">
        <v>0</v>
      </c>
      <c r="N2860" t="b">
        <v>0</v>
      </c>
      <c r="O2860" s="13">
        <f t="shared" si="133"/>
        <v>0</v>
      </c>
      <c r="P2860" t="s">
        <v>8271</v>
      </c>
      <c r="Q2860" t="s">
        <v>8272</v>
      </c>
      <c r="R2860" t="str">
        <f t="shared" si="134"/>
        <v>November</v>
      </c>
    </row>
    <row r="2861" spans="1:18" ht="30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s="11">
        <f t="shared" si="132"/>
        <v>42233.362314814818</v>
      </c>
      <c r="L2861" t="b">
        <v>0</v>
      </c>
      <c r="M2861">
        <v>1</v>
      </c>
      <c r="N2861" t="b">
        <v>0</v>
      </c>
      <c r="O2861" s="13">
        <f t="shared" si="133"/>
        <v>1.7500000000000002E-2</v>
      </c>
      <c r="P2861" t="s">
        <v>8271</v>
      </c>
      <c r="Q2861" t="s">
        <v>8272</v>
      </c>
      <c r="R2861" t="str">
        <f t="shared" si="134"/>
        <v>August</v>
      </c>
    </row>
    <row r="2862" spans="1:18" ht="45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s="11">
        <f t="shared" si="132"/>
        <v>42480.80064814815</v>
      </c>
      <c r="L2862" t="b">
        <v>0</v>
      </c>
      <c r="M2862">
        <v>9</v>
      </c>
      <c r="N2862" t="b">
        <v>0</v>
      </c>
      <c r="O2862" s="13">
        <f t="shared" si="133"/>
        <v>6.6500000000000004E-2</v>
      </c>
      <c r="P2862" t="s">
        <v>8271</v>
      </c>
      <c r="Q2862" t="s">
        <v>8272</v>
      </c>
      <c r="R2862" t="str">
        <f t="shared" si="134"/>
        <v>April</v>
      </c>
    </row>
    <row r="2863" spans="1:18" ht="45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s="11">
        <f t="shared" si="132"/>
        <v>42257.590833333335</v>
      </c>
      <c r="L2863" t="b">
        <v>0</v>
      </c>
      <c r="M2863">
        <v>3</v>
      </c>
      <c r="N2863" t="b">
        <v>0</v>
      </c>
      <c r="O2863" s="13">
        <f t="shared" si="133"/>
        <v>0.32</v>
      </c>
      <c r="P2863" t="s">
        <v>8271</v>
      </c>
      <c r="Q2863" t="s">
        <v>8272</v>
      </c>
      <c r="R2863" t="str">
        <f t="shared" si="134"/>
        <v>September</v>
      </c>
    </row>
    <row r="2864" spans="1:18" ht="45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s="11">
        <f t="shared" si="132"/>
        <v>41784.789687500001</v>
      </c>
      <c r="L2864" t="b">
        <v>0</v>
      </c>
      <c r="M2864">
        <v>3</v>
      </c>
      <c r="N2864" t="b">
        <v>0</v>
      </c>
      <c r="O2864" s="13">
        <f t="shared" si="133"/>
        <v>4.3307086614173228E-3</v>
      </c>
      <c r="P2864" t="s">
        <v>8271</v>
      </c>
      <c r="Q2864" t="s">
        <v>8272</v>
      </c>
      <c r="R2864" t="str">
        <f t="shared" si="134"/>
        <v>May</v>
      </c>
    </row>
    <row r="2865" spans="1:18" ht="45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s="11">
        <f t="shared" si="132"/>
        <v>41831.675034722226</v>
      </c>
      <c r="L2865" t="b">
        <v>0</v>
      </c>
      <c r="M2865">
        <v>1</v>
      </c>
      <c r="N2865" t="b">
        <v>0</v>
      </c>
      <c r="O2865" s="13">
        <f t="shared" si="133"/>
        <v>4.0000000000000002E-4</v>
      </c>
      <c r="P2865" t="s">
        <v>8271</v>
      </c>
      <c r="Q2865" t="s">
        <v>8272</v>
      </c>
      <c r="R2865" t="str">
        <f t="shared" si="134"/>
        <v>July</v>
      </c>
    </row>
    <row r="2866" spans="1:18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s="11">
        <f t="shared" si="132"/>
        <v>42172.613506944443</v>
      </c>
      <c r="L2866" t="b">
        <v>0</v>
      </c>
      <c r="M2866">
        <v>3</v>
      </c>
      <c r="N2866" t="b">
        <v>0</v>
      </c>
      <c r="O2866" s="13">
        <f t="shared" si="133"/>
        <v>1.6E-2</v>
      </c>
      <c r="P2866" t="s">
        <v>8271</v>
      </c>
      <c r="Q2866" t="s">
        <v>8272</v>
      </c>
      <c r="R2866" t="str">
        <f t="shared" si="134"/>
        <v>June</v>
      </c>
    </row>
    <row r="2867" spans="1:18" ht="45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s="11">
        <f t="shared" si="132"/>
        <v>41950.114108796297</v>
      </c>
      <c r="L2867" t="b">
        <v>0</v>
      </c>
      <c r="M2867">
        <v>0</v>
      </c>
      <c r="N2867" t="b">
        <v>0</v>
      </c>
      <c r="O2867" s="13">
        <f t="shared" si="133"/>
        <v>0</v>
      </c>
      <c r="P2867" t="s">
        <v>8271</v>
      </c>
      <c r="Q2867" t="s">
        <v>8272</v>
      </c>
      <c r="R2867" t="str">
        <f t="shared" si="134"/>
        <v>November</v>
      </c>
    </row>
    <row r="2868" spans="1:18" ht="45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s="11">
        <f t="shared" si="132"/>
        <v>42627.955104166671</v>
      </c>
      <c r="L2868" t="b">
        <v>0</v>
      </c>
      <c r="M2868">
        <v>2</v>
      </c>
      <c r="N2868" t="b">
        <v>0</v>
      </c>
      <c r="O2868" s="13">
        <f t="shared" si="133"/>
        <v>8.9999999999999993E-3</v>
      </c>
      <c r="P2868" t="s">
        <v>8271</v>
      </c>
      <c r="Q2868" t="s">
        <v>8272</v>
      </c>
      <c r="R2868" t="str">
        <f t="shared" si="134"/>
        <v>September</v>
      </c>
    </row>
    <row r="2869" spans="1:18" ht="45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s="11">
        <f t="shared" si="132"/>
        <v>42531.195277777777</v>
      </c>
      <c r="L2869" t="b">
        <v>0</v>
      </c>
      <c r="M2869">
        <v>10</v>
      </c>
      <c r="N2869" t="b">
        <v>0</v>
      </c>
      <c r="O2869" s="13">
        <f t="shared" si="133"/>
        <v>0.2016</v>
      </c>
      <c r="P2869" t="s">
        <v>8271</v>
      </c>
      <c r="Q2869" t="s">
        <v>8272</v>
      </c>
      <c r="R2869" t="str">
        <f t="shared" si="134"/>
        <v>June</v>
      </c>
    </row>
    <row r="2870" spans="1:18" ht="45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s="11">
        <f t="shared" si="132"/>
        <v>42618.827013888891</v>
      </c>
      <c r="L2870" t="b">
        <v>0</v>
      </c>
      <c r="M2870">
        <v>60</v>
      </c>
      <c r="N2870" t="b">
        <v>0</v>
      </c>
      <c r="O2870" s="13">
        <f t="shared" si="133"/>
        <v>0.42011733333333334</v>
      </c>
      <c r="P2870" t="s">
        <v>8271</v>
      </c>
      <c r="Q2870" t="s">
        <v>8272</v>
      </c>
      <c r="R2870" t="str">
        <f t="shared" si="134"/>
        <v>September</v>
      </c>
    </row>
    <row r="2871" spans="1:18" ht="45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s="11">
        <f t="shared" si="132"/>
        <v>42540.593530092592</v>
      </c>
      <c r="L2871" t="b">
        <v>0</v>
      </c>
      <c r="M2871">
        <v>5</v>
      </c>
      <c r="N2871" t="b">
        <v>0</v>
      </c>
      <c r="O2871" s="13">
        <f t="shared" si="133"/>
        <v>8.8500000000000002E-3</v>
      </c>
      <c r="P2871" t="s">
        <v>8271</v>
      </c>
      <c r="Q2871" t="s">
        <v>8272</v>
      </c>
      <c r="R2871" t="str">
        <f t="shared" si="134"/>
        <v>June</v>
      </c>
    </row>
    <row r="2872" spans="1:18" ht="45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s="11">
        <f t="shared" si="132"/>
        <v>41746.189409722225</v>
      </c>
      <c r="L2872" t="b">
        <v>0</v>
      </c>
      <c r="M2872">
        <v>9</v>
      </c>
      <c r="N2872" t="b">
        <v>0</v>
      </c>
      <c r="O2872" s="13">
        <f t="shared" si="133"/>
        <v>0.15</v>
      </c>
      <c r="P2872" t="s">
        <v>8271</v>
      </c>
      <c r="Q2872" t="s">
        <v>8272</v>
      </c>
      <c r="R2872" t="str">
        <f t="shared" si="134"/>
        <v>April</v>
      </c>
    </row>
    <row r="2873" spans="1:18" ht="45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s="11">
        <f t="shared" si="132"/>
        <v>41974.738576388889</v>
      </c>
      <c r="L2873" t="b">
        <v>0</v>
      </c>
      <c r="M2873">
        <v>13</v>
      </c>
      <c r="N2873" t="b">
        <v>0</v>
      </c>
      <c r="O2873" s="13">
        <f t="shared" si="133"/>
        <v>4.6699999999999998E-2</v>
      </c>
      <c r="P2873" t="s">
        <v>8271</v>
      </c>
      <c r="Q2873" t="s">
        <v>8272</v>
      </c>
      <c r="R2873" t="str">
        <f t="shared" si="134"/>
        <v>December</v>
      </c>
    </row>
    <row r="2874" spans="1:18" ht="30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s="11">
        <f t="shared" si="132"/>
        <v>42115.11618055556</v>
      </c>
      <c r="L2874" t="b">
        <v>0</v>
      </c>
      <c r="M2874">
        <v>0</v>
      </c>
      <c r="N2874" t="b">
        <v>0</v>
      </c>
      <c r="O2874" s="13">
        <f t="shared" si="133"/>
        <v>0</v>
      </c>
      <c r="P2874" t="s">
        <v>8271</v>
      </c>
      <c r="Q2874" t="s">
        <v>8272</v>
      </c>
      <c r="R2874" t="str">
        <f t="shared" si="134"/>
        <v>April</v>
      </c>
    </row>
    <row r="2875" spans="1:18" ht="45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s="11">
        <f t="shared" si="132"/>
        <v>42002.817488425921</v>
      </c>
      <c r="L2875" t="b">
        <v>0</v>
      </c>
      <c r="M2875">
        <v>8</v>
      </c>
      <c r="N2875" t="b">
        <v>0</v>
      </c>
      <c r="O2875" s="13">
        <f t="shared" si="133"/>
        <v>0.38119999999999998</v>
      </c>
      <c r="P2875" t="s">
        <v>8271</v>
      </c>
      <c r="Q2875" t="s">
        <v>8272</v>
      </c>
      <c r="R2875" t="str">
        <f t="shared" si="134"/>
        <v>December</v>
      </c>
    </row>
    <row r="2876" spans="1:18" ht="45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s="11">
        <f t="shared" si="132"/>
        <v>42722.84474537037</v>
      </c>
      <c r="L2876" t="b">
        <v>0</v>
      </c>
      <c r="M2876">
        <v>3</v>
      </c>
      <c r="N2876" t="b">
        <v>0</v>
      </c>
      <c r="O2876" s="13">
        <f t="shared" si="133"/>
        <v>5.4199999999999998E-2</v>
      </c>
      <c r="P2876" t="s">
        <v>8271</v>
      </c>
      <c r="Q2876" t="s">
        <v>8272</v>
      </c>
      <c r="R2876" t="str">
        <f t="shared" si="134"/>
        <v>December</v>
      </c>
    </row>
    <row r="2877" spans="1:18" ht="45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s="11">
        <f t="shared" si="132"/>
        <v>42465.128391203703</v>
      </c>
      <c r="L2877" t="b">
        <v>0</v>
      </c>
      <c r="M2877">
        <v>3</v>
      </c>
      <c r="N2877" t="b">
        <v>0</v>
      </c>
      <c r="O2877" s="13">
        <f t="shared" si="133"/>
        <v>3.5E-4</v>
      </c>
      <c r="P2877" t="s">
        <v>8271</v>
      </c>
      <c r="Q2877" t="s">
        <v>8272</v>
      </c>
      <c r="R2877" t="str">
        <f t="shared" si="134"/>
        <v>April</v>
      </c>
    </row>
    <row r="2878" spans="1:18" ht="45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s="11">
        <f t="shared" si="132"/>
        <v>42171.743969907402</v>
      </c>
      <c r="L2878" t="b">
        <v>0</v>
      </c>
      <c r="M2878">
        <v>0</v>
      </c>
      <c r="N2878" t="b">
        <v>0</v>
      </c>
      <c r="O2878" s="13">
        <f t="shared" si="133"/>
        <v>0</v>
      </c>
      <c r="P2878" t="s">
        <v>8271</v>
      </c>
      <c r="Q2878" t="s">
        <v>8272</v>
      </c>
      <c r="R2878" t="str">
        <f t="shared" si="134"/>
        <v>June</v>
      </c>
    </row>
    <row r="2879" spans="1:18" ht="45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s="11">
        <f t="shared" si="132"/>
        <v>42672.955138888894</v>
      </c>
      <c r="L2879" t="b">
        <v>0</v>
      </c>
      <c r="M2879">
        <v>6</v>
      </c>
      <c r="N2879" t="b">
        <v>0</v>
      </c>
      <c r="O2879" s="13">
        <f t="shared" si="133"/>
        <v>0.10833333333333334</v>
      </c>
      <c r="P2879" t="s">
        <v>8271</v>
      </c>
      <c r="Q2879" t="s">
        <v>8272</v>
      </c>
      <c r="R2879" t="str">
        <f t="shared" si="134"/>
        <v>October</v>
      </c>
    </row>
    <row r="2880" spans="1:18" ht="45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s="11">
        <f t="shared" si="132"/>
        <v>42128.615682870368</v>
      </c>
      <c r="L2880" t="b">
        <v>0</v>
      </c>
      <c r="M2880">
        <v>4</v>
      </c>
      <c r="N2880" t="b">
        <v>0</v>
      </c>
      <c r="O2880" s="13">
        <f t="shared" si="133"/>
        <v>2.1000000000000001E-2</v>
      </c>
      <c r="P2880" t="s">
        <v>8271</v>
      </c>
      <c r="Q2880" t="s">
        <v>8272</v>
      </c>
      <c r="R2880" t="str">
        <f t="shared" si="134"/>
        <v>May</v>
      </c>
    </row>
    <row r="2881" spans="1:18" ht="45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s="11">
        <f t="shared" si="132"/>
        <v>42359.725243055553</v>
      </c>
      <c r="L2881" t="b">
        <v>0</v>
      </c>
      <c r="M2881">
        <v>1</v>
      </c>
      <c r="N2881" t="b">
        <v>0</v>
      </c>
      <c r="O2881" s="13">
        <f t="shared" si="133"/>
        <v>2.5892857142857141E-3</v>
      </c>
      <c r="P2881" t="s">
        <v>8271</v>
      </c>
      <c r="Q2881" t="s">
        <v>8272</v>
      </c>
      <c r="R2881" t="str">
        <f t="shared" si="134"/>
        <v>December</v>
      </c>
    </row>
    <row r="2882" spans="1:18" ht="45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s="11">
        <f t="shared" si="132"/>
        <v>42192.905694444446</v>
      </c>
      <c r="L2882" t="b">
        <v>0</v>
      </c>
      <c r="M2882">
        <v>29</v>
      </c>
      <c r="N2882" t="b">
        <v>0</v>
      </c>
      <c r="O2882" s="13">
        <f t="shared" si="133"/>
        <v>0.23333333333333334</v>
      </c>
      <c r="P2882" t="s">
        <v>8271</v>
      </c>
      <c r="Q2882" t="s">
        <v>8272</v>
      </c>
      <c r="R2882" t="str">
        <f t="shared" si="134"/>
        <v>July</v>
      </c>
    </row>
    <row r="2883" spans="1:18" ht="45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s="11">
        <f t="shared" ref="K2883:K2946" si="135">(J2883/86400)+DATE(1970,1,1)</f>
        <v>41916.597638888888</v>
      </c>
      <c r="L2883" t="b">
        <v>0</v>
      </c>
      <c r="M2883">
        <v>0</v>
      </c>
      <c r="N2883" t="b">
        <v>0</v>
      </c>
      <c r="O2883" s="13">
        <f t="shared" ref="O2883:O2946" si="136">E2883/D2883</f>
        <v>0</v>
      </c>
      <c r="P2883" t="s">
        <v>8271</v>
      </c>
      <c r="Q2883" t="s">
        <v>8272</v>
      </c>
      <c r="R2883" t="str">
        <f t="shared" ref="R2883:R2946" si="137">TEXT(K2883,"mmmm")</f>
        <v>October</v>
      </c>
    </row>
    <row r="2884" spans="1:18" ht="45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s="11">
        <f t="shared" si="135"/>
        <v>42461.596273148149</v>
      </c>
      <c r="L2884" t="b">
        <v>0</v>
      </c>
      <c r="M2884">
        <v>4</v>
      </c>
      <c r="N2884" t="b">
        <v>0</v>
      </c>
      <c r="O2884" s="13">
        <f t="shared" si="136"/>
        <v>0.33600000000000002</v>
      </c>
      <c r="P2884" t="s">
        <v>8271</v>
      </c>
      <c r="Q2884" t="s">
        <v>8272</v>
      </c>
      <c r="R2884" t="str">
        <f t="shared" si="137"/>
        <v>April</v>
      </c>
    </row>
    <row r="2885" spans="1:18" ht="45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s="11">
        <f t="shared" si="135"/>
        <v>42370.90320601852</v>
      </c>
      <c r="L2885" t="b">
        <v>0</v>
      </c>
      <c r="M2885">
        <v>5</v>
      </c>
      <c r="N2885" t="b">
        <v>0</v>
      </c>
      <c r="O2885" s="13">
        <f t="shared" si="136"/>
        <v>0.1908</v>
      </c>
      <c r="P2885" t="s">
        <v>8271</v>
      </c>
      <c r="Q2885" t="s">
        <v>8272</v>
      </c>
      <c r="R2885" t="str">
        <f t="shared" si="137"/>
        <v>January</v>
      </c>
    </row>
    <row r="2886" spans="1:18" ht="30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s="11">
        <f t="shared" si="135"/>
        <v>41948.727256944447</v>
      </c>
      <c r="L2886" t="b">
        <v>0</v>
      </c>
      <c r="M2886">
        <v>4</v>
      </c>
      <c r="N2886" t="b">
        <v>0</v>
      </c>
      <c r="O2886" s="13">
        <f t="shared" si="136"/>
        <v>4.1111111111111114E-3</v>
      </c>
      <c r="P2886" t="s">
        <v>8271</v>
      </c>
      <c r="Q2886" t="s">
        <v>8272</v>
      </c>
      <c r="R2886" t="str">
        <f t="shared" si="137"/>
        <v>November</v>
      </c>
    </row>
    <row r="2887" spans="1:18" ht="30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s="11">
        <f t="shared" si="135"/>
        <v>42047.07640046296</v>
      </c>
      <c r="L2887" t="b">
        <v>0</v>
      </c>
      <c r="M2887">
        <v>5</v>
      </c>
      <c r="N2887" t="b">
        <v>0</v>
      </c>
      <c r="O2887" s="13">
        <f t="shared" si="136"/>
        <v>0.32500000000000001</v>
      </c>
      <c r="P2887" t="s">
        <v>8271</v>
      </c>
      <c r="Q2887" t="s">
        <v>8272</v>
      </c>
      <c r="R2887" t="str">
        <f t="shared" si="137"/>
        <v>February</v>
      </c>
    </row>
    <row r="2888" spans="1:18" ht="45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s="11">
        <f t="shared" si="135"/>
        <v>42261.632916666669</v>
      </c>
      <c r="L2888" t="b">
        <v>0</v>
      </c>
      <c r="M2888">
        <v>1</v>
      </c>
      <c r="N2888" t="b">
        <v>0</v>
      </c>
      <c r="O2888" s="13">
        <f t="shared" si="136"/>
        <v>0.05</v>
      </c>
      <c r="P2888" t="s">
        <v>8271</v>
      </c>
      <c r="Q2888" t="s">
        <v>8272</v>
      </c>
      <c r="R2888" t="str">
        <f t="shared" si="137"/>
        <v>September</v>
      </c>
    </row>
    <row r="2889" spans="1:18" ht="45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s="11">
        <f t="shared" si="135"/>
        <v>41985.427361111113</v>
      </c>
      <c r="L2889" t="b">
        <v>0</v>
      </c>
      <c r="M2889">
        <v>1</v>
      </c>
      <c r="N2889" t="b">
        <v>0</v>
      </c>
      <c r="O2889" s="13">
        <f t="shared" si="136"/>
        <v>1.6666666666666668E-3</v>
      </c>
      <c r="P2889" t="s">
        <v>8271</v>
      </c>
      <c r="Q2889" t="s">
        <v>8272</v>
      </c>
      <c r="R2889" t="str">
        <f t="shared" si="137"/>
        <v>December</v>
      </c>
    </row>
    <row r="2890" spans="1:18" ht="45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s="11">
        <f t="shared" si="135"/>
        <v>41922.535185185188</v>
      </c>
      <c r="L2890" t="b">
        <v>0</v>
      </c>
      <c r="M2890">
        <v>0</v>
      </c>
      <c r="N2890" t="b">
        <v>0</v>
      </c>
      <c r="O2890" s="13">
        <f t="shared" si="136"/>
        <v>0</v>
      </c>
      <c r="P2890" t="s">
        <v>8271</v>
      </c>
      <c r="Q2890" t="s">
        <v>8272</v>
      </c>
      <c r="R2890" t="str">
        <f t="shared" si="137"/>
        <v>October</v>
      </c>
    </row>
    <row r="2891" spans="1:18" ht="45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s="11">
        <f t="shared" si="135"/>
        <v>41850.863252314812</v>
      </c>
      <c r="L2891" t="b">
        <v>0</v>
      </c>
      <c r="M2891">
        <v>14</v>
      </c>
      <c r="N2891" t="b">
        <v>0</v>
      </c>
      <c r="O2891" s="13">
        <f t="shared" si="136"/>
        <v>0.38066666666666665</v>
      </c>
      <c r="P2891" t="s">
        <v>8271</v>
      </c>
      <c r="Q2891" t="s">
        <v>8272</v>
      </c>
      <c r="R2891" t="str">
        <f t="shared" si="137"/>
        <v>July</v>
      </c>
    </row>
    <row r="2892" spans="1:18" ht="45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s="11">
        <f t="shared" si="135"/>
        <v>41831.742962962962</v>
      </c>
      <c r="L2892" t="b">
        <v>0</v>
      </c>
      <c r="M2892">
        <v>3</v>
      </c>
      <c r="N2892" t="b">
        <v>0</v>
      </c>
      <c r="O2892" s="13">
        <f t="shared" si="136"/>
        <v>1.0500000000000001E-2</v>
      </c>
      <c r="P2892" t="s">
        <v>8271</v>
      </c>
      <c r="Q2892" t="s">
        <v>8272</v>
      </c>
      <c r="R2892" t="str">
        <f t="shared" si="137"/>
        <v>July</v>
      </c>
    </row>
    <row r="2893" spans="1:18" ht="45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s="11">
        <f t="shared" si="135"/>
        <v>42415.883425925931</v>
      </c>
      <c r="L2893" t="b">
        <v>0</v>
      </c>
      <c r="M2893">
        <v>10</v>
      </c>
      <c r="N2893" t="b">
        <v>0</v>
      </c>
      <c r="O2893" s="13">
        <f t="shared" si="136"/>
        <v>2.7300000000000001E-2</v>
      </c>
      <c r="P2893" t="s">
        <v>8271</v>
      </c>
      <c r="Q2893" t="s">
        <v>8272</v>
      </c>
      <c r="R2893" t="str">
        <f t="shared" si="137"/>
        <v>February</v>
      </c>
    </row>
    <row r="2894" spans="1:18" ht="45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s="11">
        <f t="shared" si="135"/>
        <v>41869.714166666665</v>
      </c>
      <c r="L2894" t="b">
        <v>0</v>
      </c>
      <c r="M2894">
        <v>17</v>
      </c>
      <c r="N2894" t="b">
        <v>0</v>
      </c>
      <c r="O2894" s="13">
        <f t="shared" si="136"/>
        <v>9.0909090909090912E-2</v>
      </c>
      <c r="P2894" t="s">
        <v>8271</v>
      </c>
      <c r="Q2894" t="s">
        <v>8272</v>
      </c>
      <c r="R2894" t="str">
        <f t="shared" si="137"/>
        <v>August</v>
      </c>
    </row>
    <row r="2895" spans="1:18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s="11">
        <f t="shared" si="135"/>
        <v>41953.773090277777</v>
      </c>
      <c r="L2895" t="b">
        <v>0</v>
      </c>
      <c r="M2895">
        <v>2</v>
      </c>
      <c r="N2895" t="b">
        <v>0</v>
      </c>
      <c r="O2895" s="13">
        <f t="shared" si="136"/>
        <v>5.0000000000000001E-3</v>
      </c>
      <c r="P2895" t="s">
        <v>8271</v>
      </c>
      <c r="Q2895" t="s">
        <v>8272</v>
      </c>
      <c r="R2895" t="str">
        <f t="shared" si="137"/>
        <v>November</v>
      </c>
    </row>
    <row r="2896" spans="1:18" ht="30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s="11">
        <f t="shared" si="135"/>
        <v>42037.986284722225</v>
      </c>
      <c r="L2896" t="b">
        <v>0</v>
      </c>
      <c r="M2896">
        <v>0</v>
      </c>
      <c r="N2896" t="b">
        <v>0</v>
      </c>
      <c r="O2896" s="13">
        <f t="shared" si="136"/>
        <v>0</v>
      </c>
      <c r="P2896" t="s">
        <v>8271</v>
      </c>
      <c r="Q2896" t="s">
        <v>8272</v>
      </c>
      <c r="R2896" t="str">
        <f t="shared" si="137"/>
        <v>February</v>
      </c>
    </row>
    <row r="2897" spans="1:18" ht="45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s="11">
        <f t="shared" si="135"/>
        <v>41811.555462962962</v>
      </c>
      <c r="L2897" t="b">
        <v>0</v>
      </c>
      <c r="M2897">
        <v>4</v>
      </c>
      <c r="N2897" t="b">
        <v>0</v>
      </c>
      <c r="O2897" s="13">
        <f t="shared" si="136"/>
        <v>4.5999999999999999E-2</v>
      </c>
      <c r="P2897" t="s">
        <v>8271</v>
      </c>
      <c r="Q2897" t="s">
        <v>8272</v>
      </c>
      <c r="R2897" t="str">
        <f t="shared" si="137"/>
        <v>June</v>
      </c>
    </row>
    <row r="2898" spans="1:18" ht="45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s="11">
        <f t="shared" si="135"/>
        <v>42701.908807870372</v>
      </c>
      <c r="L2898" t="b">
        <v>0</v>
      </c>
      <c r="M2898">
        <v>12</v>
      </c>
      <c r="N2898" t="b">
        <v>0</v>
      </c>
      <c r="O2898" s="13">
        <f t="shared" si="136"/>
        <v>0.20833333333333334</v>
      </c>
      <c r="P2898" t="s">
        <v>8271</v>
      </c>
      <c r="Q2898" t="s">
        <v>8272</v>
      </c>
      <c r="R2898" t="str">
        <f t="shared" si="137"/>
        <v>November</v>
      </c>
    </row>
    <row r="2899" spans="1:18" ht="45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s="11">
        <f t="shared" si="135"/>
        <v>42258.646504629629</v>
      </c>
      <c r="L2899" t="b">
        <v>0</v>
      </c>
      <c r="M2899">
        <v>3</v>
      </c>
      <c r="N2899" t="b">
        <v>0</v>
      </c>
      <c r="O2899" s="13">
        <f t="shared" si="136"/>
        <v>4.583333333333333E-2</v>
      </c>
      <c r="P2899" t="s">
        <v>8271</v>
      </c>
      <c r="Q2899" t="s">
        <v>8272</v>
      </c>
      <c r="R2899" t="str">
        <f t="shared" si="137"/>
        <v>September</v>
      </c>
    </row>
    <row r="2900" spans="1:18" ht="45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s="11">
        <f t="shared" si="135"/>
        <v>42278.664965277778</v>
      </c>
      <c r="L2900" t="b">
        <v>0</v>
      </c>
      <c r="M2900">
        <v>12</v>
      </c>
      <c r="N2900" t="b">
        <v>0</v>
      </c>
      <c r="O2900" s="13">
        <f t="shared" si="136"/>
        <v>4.2133333333333335E-2</v>
      </c>
      <c r="P2900" t="s">
        <v>8271</v>
      </c>
      <c r="Q2900" t="s">
        <v>8272</v>
      </c>
      <c r="R2900" t="str">
        <f t="shared" si="137"/>
        <v>October</v>
      </c>
    </row>
    <row r="2901" spans="1:18" ht="45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s="11">
        <f t="shared" si="135"/>
        <v>42515.078217592592</v>
      </c>
      <c r="L2901" t="b">
        <v>0</v>
      </c>
      <c r="M2901">
        <v>0</v>
      </c>
      <c r="N2901" t="b">
        <v>0</v>
      </c>
      <c r="O2901" s="13">
        <f t="shared" si="136"/>
        <v>0</v>
      </c>
      <c r="P2901" t="s">
        <v>8271</v>
      </c>
      <c r="Q2901" t="s">
        <v>8272</v>
      </c>
      <c r="R2901" t="str">
        <f t="shared" si="137"/>
        <v>May</v>
      </c>
    </row>
    <row r="2902" spans="1:18" ht="45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s="11">
        <f t="shared" si="135"/>
        <v>41830.234166666669</v>
      </c>
      <c r="L2902" t="b">
        <v>0</v>
      </c>
      <c r="M2902">
        <v>7</v>
      </c>
      <c r="N2902" t="b">
        <v>0</v>
      </c>
      <c r="O2902" s="13">
        <f t="shared" si="136"/>
        <v>0.61909090909090914</v>
      </c>
      <c r="P2902" t="s">
        <v>8271</v>
      </c>
      <c r="Q2902" t="s">
        <v>8272</v>
      </c>
      <c r="R2902" t="str">
        <f t="shared" si="137"/>
        <v>July</v>
      </c>
    </row>
    <row r="2903" spans="1:18" ht="45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s="11">
        <f t="shared" si="135"/>
        <v>41982.904386574075</v>
      </c>
      <c r="L2903" t="b">
        <v>0</v>
      </c>
      <c r="M2903">
        <v>2</v>
      </c>
      <c r="N2903" t="b">
        <v>0</v>
      </c>
      <c r="O2903" s="13">
        <f t="shared" si="136"/>
        <v>8.0000000000000002E-3</v>
      </c>
      <c r="P2903" t="s">
        <v>8271</v>
      </c>
      <c r="Q2903" t="s">
        <v>8272</v>
      </c>
      <c r="R2903" t="str">
        <f t="shared" si="137"/>
        <v>December</v>
      </c>
    </row>
    <row r="2904" spans="1:18" ht="30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s="11">
        <f t="shared" si="135"/>
        <v>42210.439768518518</v>
      </c>
      <c r="L2904" t="b">
        <v>0</v>
      </c>
      <c r="M2904">
        <v>1</v>
      </c>
      <c r="N2904" t="b">
        <v>0</v>
      </c>
      <c r="O2904" s="13">
        <f t="shared" si="136"/>
        <v>1.6666666666666666E-4</v>
      </c>
      <c r="P2904" t="s">
        <v>8271</v>
      </c>
      <c r="Q2904" t="s">
        <v>8272</v>
      </c>
      <c r="R2904" t="str">
        <f t="shared" si="137"/>
        <v>July</v>
      </c>
    </row>
    <row r="2905" spans="1:18" ht="45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s="11">
        <f t="shared" si="135"/>
        <v>42196.166874999995</v>
      </c>
      <c r="L2905" t="b">
        <v>0</v>
      </c>
      <c r="M2905">
        <v>4</v>
      </c>
      <c r="N2905" t="b">
        <v>0</v>
      </c>
      <c r="O2905" s="13">
        <f t="shared" si="136"/>
        <v>7.7999999999999996E-3</v>
      </c>
      <c r="P2905" t="s">
        <v>8271</v>
      </c>
      <c r="Q2905" t="s">
        <v>8272</v>
      </c>
      <c r="R2905" t="str">
        <f t="shared" si="137"/>
        <v>July</v>
      </c>
    </row>
    <row r="2906" spans="1:18" ht="45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s="11">
        <f t="shared" si="135"/>
        <v>41940.967951388891</v>
      </c>
      <c r="L2906" t="b">
        <v>0</v>
      </c>
      <c r="M2906">
        <v>4</v>
      </c>
      <c r="N2906" t="b">
        <v>0</v>
      </c>
      <c r="O2906" s="13">
        <f t="shared" si="136"/>
        <v>0.05</v>
      </c>
      <c r="P2906" t="s">
        <v>8271</v>
      </c>
      <c r="Q2906" t="s">
        <v>8272</v>
      </c>
      <c r="R2906" t="str">
        <f t="shared" si="137"/>
        <v>October</v>
      </c>
    </row>
    <row r="2907" spans="1:18" ht="45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s="11">
        <f t="shared" si="135"/>
        <v>42606.056863425925</v>
      </c>
      <c r="L2907" t="b">
        <v>0</v>
      </c>
      <c r="M2907">
        <v>17</v>
      </c>
      <c r="N2907" t="b">
        <v>0</v>
      </c>
      <c r="O2907" s="13">
        <f t="shared" si="136"/>
        <v>0.17771428571428571</v>
      </c>
      <c r="P2907" t="s">
        <v>8271</v>
      </c>
      <c r="Q2907" t="s">
        <v>8272</v>
      </c>
      <c r="R2907" t="str">
        <f t="shared" si="137"/>
        <v>August</v>
      </c>
    </row>
    <row r="2908" spans="1:18" ht="45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s="11">
        <f t="shared" si="135"/>
        <v>42199.648912037039</v>
      </c>
      <c r="L2908" t="b">
        <v>0</v>
      </c>
      <c r="M2908">
        <v>7</v>
      </c>
      <c r="N2908" t="b">
        <v>0</v>
      </c>
      <c r="O2908" s="13">
        <f t="shared" si="136"/>
        <v>9.4166666666666662E-2</v>
      </c>
      <c r="P2908" t="s">
        <v>8271</v>
      </c>
      <c r="Q2908" t="s">
        <v>8272</v>
      </c>
      <c r="R2908" t="str">
        <f t="shared" si="137"/>
        <v>July</v>
      </c>
    </row>
    <row r="2909" spans="1:18" ht="45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s="11">
        <f t="shared" si="135"/>
        <v>42444.877743055556</v>
      </c>
      <c r="L2909" t="b">
        <v>0</v>
      </c>
      <c r="M2909">
        <v>2</v>
      </c>
      <c r="N2909" t="b">
        <v>0</v>
      </c>
      <c r="O2909" s="13">
        <f t="shared" si="136"/>
        <v>8.0000000000000004E-4</v>
      </c>
      <c r="P2909" t="s">
        <v>8271</v>
      </c>
      <c r="Q2909" t="s">
        <v>8272</v>
      </c>
      <c r="R2909" t="str">
        <f t="shared" si="137"/>
        <v>March</v>
      </c>
    </row>
    <row r="2910" spans="1:18" ht="60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s="11">
        <f t="shared" si="135"/>
        <v>42499.73170138889</v>
      </c>
      <c r="L2910" t="b">
        <v>0</v>
      </c>
      <c r="M2910">
        <v>5</v>
      </c>
      <c r="N2910" t="b">
        <v>0</v>
      </c>
      <c r="O2910" s="13">
        <f t="shared" si="136"/>
        <v>2.75E-2</v>
      </c>
      <c r="P2910" t="s">
        <v>8271</v>
      </c>
      <c r="Q2910" t="s">
        <v>8272</v>
      </c>
      <c r="R2910" t="str">
        <f t="shared" si="137"/>
        <v>May</v>
      </c>
    </row>
    <row r="2911" spans="1:18" ht="45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s="11">
        <f t="shared" si="135"/>
        <v>41929.266215277778</v>
      </c>
      <c r="L2911" t="b">
        <v>0</v>
      </c>
      <c r="M2911">
        <v>1</v>
      </c>
      <c r="N2911" t="b">
        <v>0</v>
      </c>
      <c r="O2911" s="13">
        <f t="shared" si="136"/>
        <v>1.1111111111111112E-4</v>
      </c>
      <c r="P2911" t="s">
        <v>8271</v>
      </c>
      <c r="Q2911" t="s">
        <v>8272</v>
      </c>
      <c r="R2911" t="str">
        <f t="shared" si="137"/>
        <v>October</v>
      </c>
    </row>
    <row r="2912" spans="1:18" ht="45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s="11">
        <f t="shared" si="135"/>
        <v>42107.841284722221</v>
      </c>
      <c r="L2912" t="b">
        <v>0</v>
      </c>
      <c r="M2912">
        <v>1</v>
      </c>
      <c r="N2912" t="b">
        <v>0</v>
      </c>
      <c r="O2912" s="13">
        <f t="shared" si="136"/>
        <v>3.3333333333333335E-5</v>
      </c>
      <c r="P2912" t="s">
        <v>8271</v>
      </c>
      <c r="Q2912" t="s">
        <v>8272</v>
      </c>
      <c r="R2912" t="str">
        <f t="shared" si="137"/>
        <v>April</v>
      </c>
    </row>
    <row r="2913" spans="1:18" ht="45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s="11">
        <f t="shared" si="135"/>
        <v>42142.768819444449</v>
      </c>
      <c r="L2913" t="b">
        <v>0</v>
      </c>
      <c r="M2913">
        <v>14</v>
      </c>
      <c r="N2913" t="b">
        <v>0</v>
      </c>
      <c r="O2913" s="13">
        <f t="shared" si="136"/>
        <v>0.36499999999999999</v>
      </c>
      <c r="P2913" t="s">
        <v>8271</v>
      </c>
      <c r="Q2913" t="s">
        <v>8272</v>
      </c>
      <c r="R2913" t="str">
        <f t="shared" si="137"/>
        <v>May</v>
      </c>
    </row>
    <row r="2914" spans="1:18" ht="45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s="11">
        <f t="shared" si="135"/>
        <v>42354.131643518514</v>
      </c>
      <c r="L2914" t="b">
        <v>0</v>
      </c>
      <c r="M2914">
        <v>26</v>
      </c>
      <c r="N2914" t="b">
        <v>0</v>
      </c>
      <c r="O2914" s="13">
        <f t="shared" si="136"/>
        <v>0.14058171745152354</v>
      </c>
      <c r="P2914" t="s">
        <v>8271</v>
      </c>
      <c r="Q2914" t="s">
        <v>8272</v>
      </c>
      <c r="R2914" t="str">
        <f t="shared" si="137"/>
        <v>December</v>
      </c>
    </row>
    <row r="2915" spans="1:18" ht="45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s="11">
        <f t="shared" si="135"/>
        <v>41828.922905092593</v>
      </c>
      <c r="L2915" t="b">
        <v>0</v>
      </c>
      <c r="M2915">
        <v>2</v>
      </c>
      <c r="N2915" t="b">
        <v>0</v>
      </c>
      <c r="O2915" s="13">
        <f t="shared" si="136"/>
        <v>2.0000000000000001E-4</v>
      </c>
      <c r="P2915" t="s">
        <v>8271</v>
      </c>
      <c r="Q2915" t="s">
        <v>8272</v>
      </c>
      <c r="R2915" t="str">
        <f t="shared" si="137"/>
        <v>July</v>
      </c>
    </row>
    <row r="2916" spans="1:18" ht="30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s="11">
        <f t="shared" si="135"/>
        <v>42017.907337962963</v>
      </c>
      <c r="L2916" t="b">
        <v>0</v>
      </c>
      <c r="M2916">
        <v>1</v>
      </c>
      <c r="N2916" t="b">
        <v>0</v>
      </c>
      <c r="O2916" s="13">
        <f t="shared" si="136"/>
        <v>4.0000000000000003E-5</v>
      </c>
      <c r="P2916" t="s">
        <v>8271</v>
      </c>
      <c r="Q2916" t="s">
        <v>8272</v>
      </c>
      <c r="R2916" t="str">
        <f t="shared" si="137"/>
        <v>January</v>
      </c>
    </row>
    <row r="2917" spans="1:18" ht="45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s="11">
        <f t="shared" si="135"/>
        <v>42415.398032407407</v>
      </c>
      <c r="L2917" t="b">
        <v>0</v>
      </c>
      <c r="M2917">
        <v>3</v>
      </c>
      <c r="N2917" t="b">
        <v>0</v>
      </c>
      <c r="O2917" s="13">
        <f t="shared" si="136"/>
        <v>0.61099999999999999</v>
      </c>
      <c r="P2917" t="s">
        <v>8271</v>
      </c>
      <c r="Q2917" t="s">
        <v>8272</v>
      </c>
      <c r="R2917" t="str">
        <f t="shared" si="137"/>
        <v>February</v>
      </c>
    </row>
    <row r="2918" spans="1:18" ht="30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s="11">
        <f t="shared" si="135"/>
        <v>41755.476724537039</v>
      </c>
      <c r="L2918" t="b">
        <v>0</v>
      </c>
      <c r="M2918">
        <v>7</v>
      </c>
      <c r="N2918" t="b">
        <v>0</v>
      </c>
      <c r="O2918" s="13">
        <f t="shared" si="136"/>
        <v>7.8378378378378383E-2</v>
      </c>
      <c r="P2918" t="s">
        <v>8271</v>
      </c>
      <c r="Q2918" t="s">
        <v>8272</v>
      </c>
      <c r="R2918" t="str">
        <f t="shared" si="137"/>
        <v>April</v>
      </c>
    </row>
    <row r="2919" spans="1:18" ht="45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s="11">
        <f t="shared" si="135"/>
        <v>42245.234340277777</v>
      </c>
      <c r="L2919" t="b">
        <v>0</v>
      </c>
      <c r="M2919">
        <v>9</v>
      </c>
      <c r="N2919" t="b">
        <v>0</v>
      </c>
      <c r="O2919" s="13">
        <f t="shared" si="136"/>
        <v>0.2185</v>
      </c>
      <c r="P2919" t="s">
        <v>8271</v>
      </c>
      <c r="Q2919" t="s">
        <v>8272</v>
      </c>
      <c r="R2919" t="str">
        <f t="shared" si="137"/>
        <v>August</v>
      </c>
    </row>
    <row r="2920" spans="1:18" ht="45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s="11">
        <f t="shared" si="135"/>
        <v>42278.629710648151</v>
      </c>
      <c r="L2920" t="b">
        <v>0</v>
      </c>
      <c r="M2920">
        <v>20</v>
      </c>
      <c r="N2920" t="b">
        <v>0</v>
      </c>
      <c r="O2920" s="13">
        <f t="shared" si="136"/>
        <v>0.27239999999999998</v>
      </c>
      <c r="P2920" t="s">
        <v>8271</v>
      </c>
      <c r="Q2920" t="s">
        <v>8272</v>
      </c>
      <c r="R2920" t="str">
        <f t="shared" si="137"/>
        <v>October</v>
      </c>
    </row>
    <row r="2921" spans="1:18" ht="45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s="11">
        <f t="shared" si="135"/>
        <v>41826.61954861111</v>
      </c>
      <c r="L2921" t="b">
        <v>0</v>
      </c>
      <c r="M2921">
        <v>6</v>
      </c>
      <c r="N2921" t="b">
        <v>0</v>
      </c>
      <c r="O2921" s="13">
        <f t="shared" si="136"/>
        <v>8.5000000000000006E-2</v>
      </c>
      <c r="P2921" t="s">
        <v>8271</v>
      </c>
      <c r="Q2921" t="s">
        <v>8272</v>
      </c>
      <c r="R2921" t="str">
        <f t="shared" si="137"/>
        <v>July</v>
      </c>
    </row>
    <row r="2922" spans="1:18" ht="45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s="11">
        <f t="shared" si="135"/>
        <v>42058.792476851857</v>
      </c>
      <c r="L2922" t="b">
        <v>0</v>
      </c>
      <c r="M2922">
        <v>13</v>
      </c>
      <c r="N2922" t="b">
        <v>0</v>
      </c>
      <c r="O2922" s="13">
        <f t="shared" si="136"/>
        <v>0.26840000000000003</v>
      </c>
      <c r="P2922" t="s">
        <v>8271</v>
      </c>
      <c r="Q2922" t="s">
        <v>8272</v>
      </c>
      <c r="R2922" t="str">
        <f t="shared" si="137"/>
        <v>February</v>
      </c>
    </row>
    <row r="2923" spans="1:18" ht="30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s="11">
        <f t="shared" si="135"/>
        <v>41877.886620370373</v>
      </c>
      <c r="L2923" t="b">
        <v>0</v>
      </c>
      <c r="M2923">
        <v>3</v>
      </c>
      <c r="N2923" t="b">
        <v>1</v>
      </c>
      <c r="O2923" s="13">
        <f t="shared" si="136"/>
        <v>1.29</v>
      </c>
      <c r="P2923" t="s">
        <v>8271</v>
      </c>
      <c r="Q2923" t="s">
        <v>8313</v>
      </c>
      <c r="R2923" t="str">
        <f t="shared" si="137"/>
        <v>August</v>
      </c>
    </row>
    <row r="2924" spans="1:18" ht="45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s="11">
        <f t="shared" si="135"/>
        <v>42097.874155092592</v>
      </c>
      <c r="L2924" t="b">
        <v>0</v>
      </c>
      <c r="M2924">
        <v>6</v>
      </c>
      <c r="N2924" t="b">
        <v>1</v>
      </c>
      <c r="O2924" s="13">
        <f t="shared" si="136"/>
        <v>1</v>
      </c>
      <c r="P2924" t="s">
        <v>8271</v>
      </c>
      <c r="Q2924" t="s">
        <v>8313</v>
      </c>
      <c r="R2924" t="str">
        <f t="shared" si="137"/>
        <v>April</v>
      </c>
    </row>
    <row r="2925" spans="1:18" ht="45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s="11">
        <f t="shared" si="135"/>
        <v>42013.15253472222</v>
      </c>
      <c r="L2925" t="b">
        <v>0</v>
      </c>
      <c r="M2925">
        <v>10</v>
      </c>
      <c r="N2925" t="b">
        <v>1</v>
      </c>
      <c r="O2925" s="13">
        <f t="shared" si="136"/>
        <v>1</v>
      </c>
      <c r="P2925" t="s">
        <v>8271</v>
      </c>
      <c r="Q2925" t="s">
        <v>8313</v>
      </c>
      <c r="R2925" t="str">
        <f t="shared" si="137"/>
        <v>January</v>
      </c>
    </row>
    <row r="2926" spans="1:18" ht="45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s="11">
        <f t="shared" si="135"/>
        <v>42103.556828703702</v>
      </c>
      <c r="L2926" t="b">
        <v>0</v>
      </c>
      <c r="M2926">
        <v>147</v>
      </c>
      <c r="N2926" t="b">
        <v>1</v>
      </c>
      <c r="O2926" s="13">
        <f t="shared" si="136"/>
        <v>1.032</v>
      </c>
      <c r="P2926" t="s">
        <v>8271</v>
      </c>
      <c r="Q2926" t="s">
        <v>8313</v>
      </c>
      <c r="R2926" t="str">
        <f t="shared" si="137"/>
        <v>April</v>
      </c>
    </row>
    <row r="2927" spans="1:18" ht="45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s="11">
        <f t="shared" si="135"/>
        <v>41863.584120370375</v>
      </c>
      <c r="L2927" t="b">
        <v>0</v>
      </c>
      <c r="M2927">
        <v>199</v>
      </c>
      <c r="N2927" t="b">
        <v>1</v>
      </c>
      <c r="O2927" s="13">
        <f t="shared" si="136"/>
        <v>1.0244597777777777</v>
      </c>
      <c r="P2927" t="s">
        <v>8271</v>
      </c>
      <c r="Q2927" t="s">
        <v>8313</v>
      </c>
      <c r="R2927" t="str">
        <f t="shared" si="137"/>
        <v>August</v>
      </c>
    </row>
    <row r="2928" spans="1:18" ht="45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s="11">
        <f t="shared" si="135"/>
        <v>42044.765960648147</v>
      </c>
      <c r="L2928" t="b">
        <v>0</v>
      </c>
      <c r="M2928">
        <v>50</v>
      </c>
      <c r="N2928" t="b">
        <v>1</v>
      </c>
      <c r="O2928" s="13">
        <f t="shared" si="136"/>
        <v>1.25</v>
      </c>
      <c r="P2928" t="s">
        <v>8271</v>
      </c>
      <c r="Q2928" t="s">
        <v>8313</v>
      </c>
      <c r="R2928" t="str">
        <f t="shared" si="137"/>
        <v>February</v>
      </c>
    </row>
    <row r="2929" spans="1:18" ht="45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s="11">
        <f t="shared" si="135"/>
        <v>41806.669317129628</v>
      </c>
      <c r="L2929" t="b">
        <v>0</v>
      </c>
      <c r="M2929">
        <v>21</v>
      </c>
      <c r="N2929" t="b">
        <v>1</v>
      </c>
      <c r="O2929" s="13">
        <f t="shared" si="136"/>
        <v>1.3083333333333333</v>
      </c>
      <c r="P2929" t="s">
        <v>8271</v>
      </c>
      <c r="Q2929" t="s">
        <v>8313</v>
      </c>
      <c r="R2929" t="str">
        <f t="shared" si="137"/>
        <v>June</v>
      </c>
    </row>
    <row r="2930" spans="1:18" ht="30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s="11">
        <f t="shared" si="135"/>
        <v>42403.998217592598</v>
      </c>
      <c r="L2930" t="b">
        <v>0</v>
      </c>
      <c r="M2930">
        <v>24</v>
      </c>
      <c r="N2930" t="b">
        <v>1</v>
      </c>
      <c r="O2930" s="13">
        <f t="shared" si="136"/>
        <v>1</v>
      </c>
      <c r="P2930" t="s">
        <v>8271</v>
      </c>
      <c r="Q2930" t="s">
        <v>8313</v>
      </c>
      <c r="R2930" t="str">
        <f t="shared" si="137"/>
        <v>February</v>
      </c>
    </row>
    <row r="2931" spans="1:18" ht="45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s="11">
        <f t="shared" si="135"/>
        <v>41754.564328703702</v>
      </c>
      <c r="L2931" t="b">
        <v>0</v>
      </c>
      <c r="M2931">
        <v>32</v>
      </c>
      <c r="N2931" t="b">
        <v>1</v>
      </c>
      <c r="O2931" s="13">
        <f t="shared" si="136"/>
        <v>1.02069375</v>
      </c>
      <c r="P2931" t="s">
        <v>8271</v>
      </c>
      <c r="Q2931" t="s">
        <v>8313</v>
      </c>
      <c r="R2931" t="str">
        <f t="shared" si="137"/>
        <v>April</v>
      </c>
    </row>
    <row r="2932" spans="1:18" ht="45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s="11">
        <f t="shared" si="135"/>
        <v>42101.584074074075</v>
      </c>
      <c r="L2932" t="b">
        <v>0</v>
      </c>
      <c r="M2932">
        <v>62</v>
      </c>
      <c r="N2932" t="b">
        <v>1</v>
      </c>
      <c r="O2932" s="13">
        <f t="shared" si="136"/>
        <v>1.0092000000000001</v>
      </c>
      <c r="P2932" t="s">
        <v>8271</v>
      </c>
      <c r="Q2932" t="s">
        <v>8313</v>
      </c>
      <c r="R2932" t="str">
        <f t="shared" si="137"/>
        <v>April</v>
      </c>
    </row>
    <row r="2933" spans="1:18" ht="45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s="11">
        <f t="shared" si="135"/>
        <v>41872.291238425925</v>
      </c>
      <c r="L2933" t="b">
        <v>0</v>
      </c>
      <c r="M2933">
        <v>9</v>
      </c>
      <c r="N2933" t="b">
        <v>1</v>
      </c>
      <c r="O2933" s="13">
        <f t="shared" si="136"/>
        <v>1.06</v>
      </c>
      <c r="P2933" t="s">
        <v>8271</v>
      </c>
      <c r="Q2933" t="s">
        <v>8313</v>
      </c>
      <c r="R2933" t="str">
        <f t="shared" si="137"/>
        <v>August</v>
      </c>
    </row>
    <row r="2934" spans="1:18" ht="45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s="11">
        <f t="shared" si="135"/>
        <v>42025.164780092593</v>
      </c>
      <c r="L2934" t="b">
        <v>0</v>
      </c>
      <c r="M2934">
        <v>38</v>
      </c>
      <c r="N2934" t="b">
        <v>1</v>
      </c>
      <c r="O2934" s="13">
        <f t="shared" si="136"/>
        <v>1.0509677419354839</v>
      </c>
      <c r="P2934" t="s">
        <v>8271</v>
      </c>
      <c r="Q2934" t="s">
        <v>8313</v>
      </c>
      <c r="R2934" t="str">
        <f t="shared" si="137"/>
        <v>January</v>
      </c>
    </row>
    <row r="2935" spans="1:18" ht="45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s="11">
        <f t="shared" si="135"/>
        <v>42495.956631944442</v>
      </c>
      <c r="L2935" t="b">
        <v>0</v>
      </c>
      <c r="M2935">
        <v>54</v>
      </c>
      <c r="N2935" t="b">
        <v>1</v>
      </c>
      <c r="O2935" s="13">
        <f t="shared" si="136"/>
        <v>1.0276000000000001</v>
      </c>
      <c r="P2935" t="s">
        <v>8271</v>
      </c>
      <c r="Q2935" t="s">
        <v>8313</v>
      </c>
      <c r="R2935" t="str">
        <f t="shared" si="137"/>
        <v>May</v>
      </c>
    </row>
    <row r="2936" spans="1:18" ht="45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s="11">
        <f t="shared" si="135"/>
        <v>41775.636157407411</v>
      </c>
      <c r="L2936" t="b">
        <v>0</v>
      </c>
      <c r="M2936">
        <v>37</v>
      </c>
      <c r="N2936" t="b">
        <v>1</v>
      </c>
      <c r="O2936" s="13">
        <f t="shared" si="136"/>
        <v>1.08</v>
      </c>
      <c r="P2936" t="s">
        <v>8271</v>
      </c>
      <c r="Q2936" t="s">
        <v>8313</v>
      </c>
      <c r="R2936" t="str">
        <f t="shared" si="137"/>
        <v>May</v>
      </c>
    </row>
    <row r="2937" spans="1:18" ht="45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s="11">
        <f t="shared" si="135"/>
        <v>42553.583425925928</v>
      </c>
      <c r="L2937" t="b">
        <v>0</v>
      </c>
      <c r="M2937">
        <v>39</v>
      </c>
      <c r="N2937" t="b">
        <v>1</v>
      </c>
      <c r="O2937" s="13">
        <f t="shared" si="136"/>
        <v>1.0088571428571429</v>
      </c>
      <c r="P2937" t="s">
        <v>8271</v>
      </c>
      <c r="Q2937" t="s">
        <v>8313</v>
      </c>
      <c r="R2937" t="str">
        <f t="shared" si="137"/>
        <v>July</v>
      </c>
    </row>
    <row r="2938" spans="1:18" ht="45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s="11">
        <f t="shared" si="135"/>
        <v>41912.650729166664</v>
      </c>
      <c r="L2938" t="b">
        <v>0</v>
      </c>
      <c r="M2938">
        <v>34</v>
      </c>
      <c r="N2938" t="b">
        <v>1</v>
      </c>
      <c r="O2938" s="13">
        <f t="shared" si="136"/>
        <v>1.28</v>
      </c>
      <c r="P2938" t="s">
        <v>8271</v>
      </c>
      <c r="Q2938" t="s">
        <v>8313</v>
      </c>
      <c r="R2938" t="str">
        <f t="shared" si="137"/>
        <v>September</v>
      </c>
    </row>
    <row r="2939" spans="1:18" ht="30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s="11">
        <f t="shared" si="135"/>
        <v>41803.457326388889</v>
      </c>
      <c r="L2939" t="b">
        <v>0</v>
      </c>
      <c r="M2939">
        <v>55</v>
      </c>
      <c r="N2939" t="b">
        <v>1</v>
      </c>
      <c r="O2939" s="13">
        <f t="shared" si="136"/>
        <v>1.3333333333333333</v>
      </c>
      <c r="P2939" t="s">
        <v>8271</v>
      </c>
      <c r="Q2939" t="s">
        <v>8313</v>
      </c>
      <c r="R2939" t="str">
        <f t="shared" si="137"/>
        <v>June</v>
      </c>
    </row>
    <row r="2940" spans="1:18" ht="45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s="11">
        <f t="shared" si="135"/>
        <v>42004.703865740739</v>
      </c>
      <c r="L2940" t="b">
        <v>0</v>
      </c>
      <c r="M2940">
        <v>32</v>
      </c>
      <c r="N2940" t="b">
        <v>1</v>
      </c>
      <c r="O2940" s="13">
        <f t="shared" si="136"/>
        <v>1.0137499999999999</v>
      </c>
      <c r="P2940" t="s">
        <v>8271</v>
      </c>
      <c r="Q2940" t="s">
        <v>8313</v>
      </c>
      <c r="R2940" t="str">
        <f t="shared" si="137"/>
        <v>December</v>
      </c>
    </row>
    <row r="2941" spans="1:18" ht="45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s="11">
        <f t="shared" si="135"/>
        <v>41845.809166666666</v>
      </c>
      <c r="L2941" t="b">
        <v>0</v>
      </c>
      <c r="M2941">
        <v>25</v>
      </c>
      <c r="N2941" t="b">
        <v>1</v>
      </c>
      <c r="O2941" s="13">
        <f t="shared" si="136"/>
        <v>1.0287500000000001</v>
      </c>
      <c r="P2941" t="s">
        <v>8271</v>
      </c>
      <c r="Q2941" t="s">
        <v>8313</v>
      </c>
      <c r="R2941" t="str">
        <f t="shared" si="137"/>
        <v>July</v>
      </c>
    </row>
    <row r="2942" spans="1:18" ht="45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s="11">
        <f t="shared" si="135"/>
        <v>41982.773356481484</v>
      </c>
      <c r="L2942" t="b">
        <v>0</v>
      </c>
      <c r="M2942">
        <v>33</v>
      </c>
      <c r="N2942" t="b">
        <v>1</v>
      </c>
      <c r="O2942" s="13">
        <f t="shared" si="136"/>
        <v>1.0724</v>
      </c>
      <c r="P2942" t="s">
        <v>8271</v>
      </c>
      <c r="Q2942" t="s">
        <v>8313</v>
      </c>
      <c r="R2942" t="str">
        <f t="shared" si="137"/>
        <v>December</v>
      </c>
    </row>
    <row r="2943" spans="1:18" ht="45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s="11">
        <f t="shared" si="135"/>
        <v>42034.960127314815</v>
      </c>
      <c r="L2943" t="b">
        <v>0</v>
      </c>
      <c r="M2943">
        <v>1</v>
      </c>
      <c r="N2943" t="b">
        <v>0</v>
      </c>
      <c r="O2943" s="13">
        <f t="shared" si="136"/>
        <v>4.0000000000000003E-5</v>
      </c>
      <c r="P2943" t="s">
        <v>8271</v>
      </c>
      <c r="Q2943" t="s">
        <v>8311</v>
      </c>
      <c r="R2943" t="str">
        <f t="shared" si="137"/>
        <v>January</v>
      </c>
    </row>
    <row r="2944" spans="1:18" ht="45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s="11">
        <f t="shared" si="135"/>
        <v>42334.803923611107</v>
      </c>
      <c r="L2944" t="b">
        <v>0</v>
      </c>
      <c r="M2944">
        <v>202</v>
      </c>
      <c r="N2944" t="b">
        <v>0</v>
      </c>
      <c r="O2944" s="13">
        <f t="shared" si="136"/>
        <v>0.20424999999999999</v>
      </c>
      <c r="P2944" t="s">
        <v>8271</v>
      </c>
      <c r="Q2944" t="s">
        <v>8311</v>
      </c>
      <c r="R2944" t="str">
        <f t="shared" si="137"/>
        <v>November</v>
      </c>
    </row>
    <row r="2945" spans="1:18" ht="45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s="11">
        <f t="shared" si="135"/>
        <v>42077.129398148143</v>
      </c>
      <c r="L2945" t="b">
        <v>0</v>
      </c>
      <c r="M2945">
        <v>0</v>
      </c>
      <c r="N2945" t="b">
        <v>0</v>
      </c>
      <c r="O2945" s="13">
        <f t="shared" si="136"/>
        <v>0</v>
      </c>
      <c r="P2945" t="s">
        <v>8271</v>
      </c>
      <c r="Q2945" t="s">
        <v>8311</v>
      </c>
      <c r="R2945" t="str">
        <f t="shared" si="137"/>
        <v>March</v>
      </c>
    </row>
    <row r="2946" spans="1:18" ht="30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s="11">
        <f t="shared" si="135"/>
        <v>42132.9143287037</v>
      </c>
      <c r="L2946" t="b">
        <v>0</v>
      </c>
      <c r="M2946">
        <v>1</v>
      </c>
      <c r="N2946" t="b">
        <v>0</v>
      </c>
      <c r="O2946" s="13">
        <f t="shared" si="136"/>
        <v>0.01</v>
      </c>
      <c r="P2946" t="s">
        <v>8271</v>
      </c>
      <c r="Q2946" t="s">
        <v>8311</v>
      </c>
      <c r="R2946" t="str">
        <f t="shared" si="137"/>
        <v>May</v>
      </c>
    </row>
    <row r="2947" spans="1:18" ht="45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s="11">
        <f t="shared" ref="K2947:K3010" si="138">(J2947/86400)+DATE(1970,1,1)</f>
        <v>42118.139583333337</v>
      </c>
      <c r="L2947" t="b">
        <v>0</v>
      </c>
      <c r="M2947">
        <v>0</v>
      </c>
      <c r="N2947" t="b">
        <v>0</v>
      </c>
      <c r="O2947" s="13">
        <f t="shared" ref="O2947:O3010" si="139">E2947/D2947</f>
        <v>0</v>
      </c>
      <c r="P2947" t="s">
        <v>8271</v>
      </c>
      <c r="Q2947" t="s">
        <v>8311</v>
      </c>
      <c r="R2947" t="str">
        <f t="shared" ref="R2947:R3010" si="140">TEXT(K2947,"mmmm")</f>
        <v>April</v>
      </c>
    </row>
    <row r="2948" spans="1:18" ht="45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s="11">
        <f t="shared" si="138"/>
        <v>42567.531157407408</v>
      </c>
      <c r="L2948" t="b">
        <v>0</v>
      </c>
      <c r="M2948">
        <v>2</v>
      </c>
      <c r="N2948" t="b">
        <v>0</v>
      </c>
      <c r="O2948" s="13">
        <f t="shared" si="139"/>
        <v>1E-3</v>
      </c>
      <c r="P2948" t="s">
        <v>8271</v>
      </c>
      <c r="Q2948" t="s">
        <v>8311</v>
      </c>
      <c r="R2948" t="str">
        <f t="shared" si="140"/>
        <v>July</v>
      </c>
    </row>
    <row r="2949" spans="1:18" ht="45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s="11">
        <f t="shared" si="138"/>
        <v>42649.562118055561</v>
      </c>
      <c r="L2949" t="b">
        <v>0</v>
      </c>
      <c r="M2949">
        <v>13</v>
      </c>
      <c r="N2949" t="b">
        <v>0</v>
      </c>
      <c r="O2949" s="13">
        <f t="shared" si="139"/>
        <v>4.2880000000000001E-2</v>
      </c>
      <c r="P2949" t="s">
        <v>8271</v>
      </c>
      <c r="Q2949" t="s">
        <v>8311</v>
      </c>
      <c r="R2949" t="str">
        <f t="shared" si="140"/>
        <v>October</v>
      </c>
    </row>
    <row r="2950" spans="1:18" ht="45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s="11">
        <f t="shared" si="138"/>
        <v>42097.649224537032</v>
      </c>
      <c r="L2950" t="b">
        <v>0</v>
      </c>
      <c r="M2950">
        <v>9</v>
      </c>
      <c r="N2950" t="b">
        <v>0</v>
      </c>
      <c r="O2950" s="13">
        <f t="shared" si="139"/>
        <v>4.8000000000000001E-5</v>
      </c>
      <c r="P2950" t="s">
        <v>8271</v>
      </c>
      <c r="Q2950" t="s">
        <v>8311</v>
      </c>
      <c r="R2950" t="str">
        <f t="shared" si="140"/>
        <v>April</v>
      </c>
    </row>
    <row r="2951" spans="1:18" ht="45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s="11">
        <f t="shared" si="138"/>
        <v>42297.823113425926</v>
      </c>
      <c r="L2951" t="b">
        <v>0</v>
      </c>
      <c r="M2951">
        <v>2</v>
      </c>
      <c r="N2951" t="b">
        <v>0</v>
      </c>
      <c r="O2951" s="13">
        <f t="shared" si="139"/>
        <v>2.5000000000000001E-2</v>
      </c>
      <c r="P2951" t="s">
        <v>8271</v>
      </c>
      <c r="Q2951" t="s">
        <v>8311</v>
      </c>
      <c r="R2951" t="str">
        <f t="shared" si="140"/>
        <v>October</v>
      </c>
    </row>
    <row r="2952" spans="1:18" ht="45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s="11">
        <f t="shared" si="138"/>
        <v>42362.36518518519</v>
      </c>
      <c r="L2952" t="b">
        <v>0</v>
      </c>
      <c r="M2952">
        <v>0</v>
      </c>
      <c r="N2952" t="b">
        <v>0</v>
      </c>
      <c r="O2952" s="13">
        <f t="shared" si="139"/>
        <v>0</v>
      </c>
      <c r="P2952" t="s">
        <v>8271</v>
      </c>
      <c r="Q2952" t="s">
        <v>8311</v>
      </c>
      <c r="R2952" t="str">
        <f t="shared" si="140"/>
        <v>December</v>
      </c>
    </row>
    <row r="2953" spans="1:18" ht="60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s="11">
        <f t="shared" si="138"/>
        <v>41872.802928240737</v>
      </c>
      <c r="L2953" t="b">
        <v>0</v>
      </c>
      <c r="M2953">
        <v>58</v>
      </c>
      <c r="N2953" t="b">
        <v>0</v>
      </c>
      <c r="O2953" s="13">
        <f t="shared" si="139"/>
        <v>2.1919999999999999E-2</v>
      </c>
      <c r="P2953" t="s">
        <v>8271</v>
      </c>
      <c r="Q2953" t="s">
        <v>8311</v>
      </c>
      <c r="R2953" t="str">
        <f t="shared" si="140"/>
        <v>August</v>
      </c>
    </row>
    <row r="2954" spans="1:18" ht="45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s="11">
        <f t="shared" si="138"/>
        <v>42628.690266203703</v>
      </c>
      <c r="L2954" t="b">
        <v>0</v>
      </c>
      <c r="M2954">
        <v>8</v>
      </c>
      <c r="N2954" t="b">
        <v>0</v>
      </c>
      <c r="O2954" s="13">
        <f t="shared" si="139"/>
        <v>8.0250000000000002E-2</v>
      </c>
      <c r="P2954" t="s">
        <v>8271</v>
      </c>
      <c r="Q2954" t="s">
        <v>8311</v>
      </c>
      <c r="R2954" t="str">
        <f t="shared" si="140"/>
        <v>September</v>
      </c>
    </row>
    <row r="2955" spans="1:18" ht="45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s="11">
        <f t="shared" si="138"/>
        <v>42255.791909722218</v>
      </c>
      <c r="L2955" t="b">
        <v>0</v>
      </c>
      <c r="M2955">
        <v>3</v>
      </c>
      <c r="N2955" t="b">
        <v>0</v>
      </c>
      <c r="O2955" s="13">
        <f t="shared" si="139"/>
        <v>1.5125E-3</v>
      </c>
      <c r="P2955" t="s">
        <v>8271</v>
      </c>
      <c r="Q2955" t="s">
        <v>8311</v>
      </c>
      <c r="R2955" t="str">
        <f t="shared" si="140"/>
        <v>September</v>
      </c>
    </row>
    <row r="2956" spans="1:18" ht="45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s="11">
        <f t="shared" si="138"/>
        <v>42790.583368055552</v>
      </c>
      <c r="L2956" t="b">
        <v>0</v>
      </c>
      <c r="M2956">
        <v>0</v>
      </c>
      <c r="N2956" t="b">
        <v>0</v>
      </c>
      <c r="O2956" s="13">
        <f t="shared" si="139"/>
        <v>0</v>
      </c>
      <c r="P2956" t="s">
        <v>8271</v>
      </c>
      <c r="Q2956" t="s">
        <v>8311</v>
      </c>
      <c r="R2956" t="str">
        <f t="shared" si="140"/>
        <v>February</v>
      </c>
    </row>
    <row r="2957" spans="1:18" ht="30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s="11">
        <f t="shared" si="138"/>
        <v>42141.741307870368</v>
      </c>
      <c r="L2957" t="b">
        <v>0</v>
      </c>
      <c r="M2957">
        <v>11</v>
      </c>
      <c r="N2957" t="b">
        <v>0</v>
      </c>
      <c r="O2957" s="13">
        <f t="shared" si="139"/>
        <v>0.59583333333333333</v>
      </c>
      <c r="P2957" t="s">
        <v>8271</v>
      </c>
      <c r="Q2957" t="s">
        <v>8311</v>
      </c>
      <c r="R2957" t="str">
        <f t="shared" si="140"/>
        <v>May</v>
      </c>
    </row>
    <row r="2958" spans="1:18" ht="45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s="11">
        <f t="shared" si="138"/>
        <v>42464.958912037036</v>
      </c>
      <c r="L2958" t="b">
        <v>0</v>
      </c>
      <c r="M2958">
        <v>20</v>
      </c>
      <c r="N2958" t="b">
        <v>0</v>
      </c>
      <c r="O2958" s="13">
        <f t="shared" si="139"/>
        <v>0.16734177215189874</v>
      </c>
      <c r="P2958" t="s">
        <v>8271</v>
      </c>
      <c r="Q2958" t="s">
        <v>8311</v>
      </c>
      <c r="R2958" t="str">
        <f t="shared" si="140"/>
        <v>April</v>
      </c>
    </row>
    <row r="2959" spans="1:18" ht="45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s="11">
        <f t="shared" si="138"/>
        <v>42031.011249999996</v>
      </c>
      <c r="L2959" t="b">
        <v>0</v>
      </c>
      <c r="M2959">
        <v>3</v>
      </c>
      <c r="N2959" t="b">
        <v>0</v>
      </c>
      <c r="O2959" s="13">
        <f t="shared" si="139"/>
        <v>1.8666666666666668E-2</v>
      </c>
      <c r="P2959" t="s">
        <v>8271</v>
      </c>
      <c r="Q2959" t="s">
        <v>8311</v>
      </c>
      <c r="R2959" t="str">
        <f t="shared" si="140"/>
        <v>January</v>
      </c>
    </row>
    <row r="2960" spans="1:18" ht="45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s="11">
        <f t="shared" si="138"/>
        <v>42438.779131944444</v>
      </c>
      <c r="L2960" t="b">
        <v>0</v>
      </c>
      <c r="M2960">
        <v>0</v>
      </c>
      <c r="N2960" t="b">
        <v>0</v>
      </c>
      <c r="O2960" s="13">
        <f t="shared" si="139"/>
        <v>0</v>
      </c>
      <c r="P2960" t="s">
        <v>8271</v>
      </c>
      <c r="Q2960" t="s">
        <v>8311</v>
      </c>
      <c r="R2960" t="str">
        <f t="shared" si="140"/>
        <v>March</v>
      </c>
    </row>
    <row r="2961" spans="1:18" ht="45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s="11">
        <f t="shared" si="138"/>
        <v>42498.008391203708</v>
      </c>
      <c r="L2961" t="b">
        <v>0</v>
      </c>
      <c r="M2961">
        <v>0</v>
      </c>
      <c r="N2961" t="b">
        <v>0</v>
      </c>
      <c r="O2961" s="13">
        <f t="shared" si="139"/>
        <v>0</v>
      </c>
      <c r="P2961" t="s">
        <v>8271</v>
      </c>
      <c r="Q2961" t="s">
        <v>8311</v>
      </c>
      <c r="R2961" t="str">
        <f t="shared" si="140"/>
        <v>May</v>
      </c>
    </row>
    <row r="2962" spans="1:18" ht="45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s="11">
        <f t="shared" si="138"/>
        <v>41863.757210648146</v>
      </c>
      <c r="L2962" t="b">
        <v>0</v>
      </c>
      <c r="M2962">
        <v>0</v>
      </c>
      <c r="N2962" t="b">
        <v>0</v>
      </c>
      <c r="O2962" s="13">
        <f t="shared" si="139"/>
        <v>0</v>
      </c>
      <c r="P2962" t="s">
        <v>8271</v>
      </c>
      <c r="Q2962" t="s">
        <v>8311</v>
      </c>
      <c r="R2962" t="str">
        <f t="shared" si="140"/>
        <v>August</v>
      </c>
    </row>
    <row r="2963" spans="1:18" ht="45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s="11">
        <f t="shared" si="138"/>
        <v>42061.212488425925</v>
      </c>
      <c r="L2963" t="b">
        <v>0</v>
      </c>
      <c r="M2963">
        <v>108</v>
      </c>
      <c r="N2963" t="b">
        <v>1</v>
      </c>
      <c r="O2963" s="13">
        <f t="shared" si="139"/>
        <v>1.0962000000000001</v>
      </c>
      <c r="P2963" t="s">
        <v>8271</v>
      </c>
      <c r="Q2963" t="s">
        <v>8272</v>
      </c>
      <c r="R2963" t="str">
        <f t="shared" si="140"/>
        <v>February</v>
      </c>
    </row>
    <row r="2964" spans="1:18" ht="45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s="11">
        <f t="shared" si="138"/>
        <v>42036.24428240741</v>
      </c>
      <c r="L2964" t="b">
        <v>0</v>
      </c>
      <c r="M2964">
        <v>20</v>
      </c>
      <c r="N2964" t="b">
        <v>1</v>
      </c>
      <c r="O2964" s="13">
        <f t="shared" si="139"/>
        <v>1.218</v>
      </c>
      <c r="P2964" t="s">
        <v>8271</v>
      </c>
      <c r="Q2964" t="s">
        <v>8272</v>
      </c>
      <c r="R2964" t="str">
        <f t="shared" si="140"/>
        <v>February</v>
      </c>
    </row>
    <row r="2965" spans="1:18" ht="60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s="11">
        <f t="shared" si="138"/>
        <v>42157.470185185186</v>
      </c>
      <c r="L2965" t="b">
        <v>0</v>
      </c>
      <c r="M2965">
        <v>98</v>
      </c>
      <c r="N2965" t="b">
        <v>1</v>
      </c>
      <c r="O2965" s="13">
        <f t="shared" si="139"/>
        <v>1.0685</v>
      </c>
      <c r="P2965" t="s">
        <v>8271</v>
      </c>
      <c r="Q2965" t="s">
        <v>8272</v>
      </c>
      <c r="R2965" t="str">
        <f t="shared" si="140"/>
        <v>June</v>
      </c>
    </row>
    <row r="2966" spans="1:18" ht="45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s="11">
        <f t="shared" si="138"/>
        <v>41827.909942129627</v>
      </c>
      <c r="L2966" t="b">
        <v>0</v>
      </c>
      <c r="M2966">
        <v>196</v>
      </c>
      <c r="N2966" t="b">
        <v>1</v>
      </c>
      <c r="O2966" s="13">
        <f t="shared" si="139"/>
        <v>1.0071379999999999</v>
      </c>
      <c r="P2966" t="s">
        <v>8271</v>
      </c>
      <c r="Q2966" t="s">
        <v>8272</v>
      </c>
      <c r="R2966" t="str">
        <f t="shared" si="140"/>
        <v>July</v>
      </c>
    </row>
    <row r="2967" spans="1:18" ht="45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s="11">
        <f t="shared" si="138"/>
        <v>42162.729548611111</v>
      </c>
      <c r="L2967" t="b">
        <v>0</v>
      </c>
      <c r="M2967">
        <v>39</v>
      </c>
      <c r="N2967" t="b">
        <v>1</v>
      </c>
      <c r="O2967" s="13">
        <f t="shared" si="139"/>
        <v>1.0900000000000001</v>
      </c>
      <c r="P2967" t="s">
        <v>8271</v>
      </c>
      <c r="Q2967" t="s">
        <v>8272</v>
      </c>
      <c r="R2967" t="str">
        <f t="shared" si="140"/>
        <v>June</v>
      </c>
    </row>
    <row r="2968" spans="1:18" ht="45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s="11">
        <f t="shared" si="138"/>
        <v>42233.738564814819</v>
      </c>
      <c r="L2968" t="b">
        <v>0</v>
      </c>
      <c r="M2968">
        <v>128</v>
      </c>
      <c r="N2968" t="b">
        <v>1</v>
      </c>
      <c r="O2968" s="13">
        <f t="shared" si="139"/>
        <v>1.1363000000000001</v>
      </c>
      <c r="P2968" t="s">
        <v>8271</v>
      </c>
      <c r="Q2968" t="s">
        <v>8272</v>
      </c>
      <c r="R2968" t="str">
        <f t="shared" si="140"/>
        <v>August</v>
      </c>
    </row>
    <row r="2969" spans="1:18" ht="30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s="11">
        <f t="shared" si="138"/>
        <v>42042.197824074072</v>
      </c>
      <c r="L2969" t="b">
        <v>0</v>
      </c>
      <c r="M2969">
        <v>71</v>
      </c>
      <c r="N2969" t="b">
        <v>1</v>
      </c>
      <c r="O2969" s="13">
        <f t="shared" si="139"/>
        <v>1.1392</v>
      </c>
      <c r="P2969" t="s">
        <v>8271</v>
      </c>
      <c r="Q2969" t="s">
        <v>8272</v>
      </c>
      <c r="R2969" t="str">
        <f t="shared" si="140"/>
        <v>February</v>
      </c>
    </row>
    <row r="2970" spans="1:18" ht="30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s="11">
        <f t="shared" si="138"/>
        <v>42585.523842592593</v>
      </c>
      <c r="L2970" t="b">
        <v>0</v>
      </c>
      <c r="M2970">
        <v>47</v>
      </c>
      <c r="N2970" t="b">
        <v>1</v>
      </c>
      <c r="O2970" s="13">
        <f t="shared" si="139"/>
        <v>1.06</v>
      </c>
      <c r="P2970" t="s">
        <v>8271</v>
      </c>
      <c r="Q2970" t="s">
        <v>8272</v>
      </c>
      <c r="R2970" t="str">
        <f t="shared" si="140"/>
        <v>August</v>
      </c>
    </row>
    <row r="2971" spans="1:18" ht="45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s="11">
        <f t="shared" si="138"/>
        <v>42097.786493055552</v>
      </c>
      <c r="L2971" t="b">
        <v>0</v>
      </c>
      <c r="M2971">
        <v>17</v>
      </c>
      <c r="N2971" t="b">
        <v>1</v>
      </c>
      <c r="O2971" s="13">
        <f t="shared" si="139"/>
        <v>1.625</v>
      </c>
      <c r="P2971" t="s">
        <v>8271</v>
      </c>
      <c r="Q2971" t="s">
        <v>8272</v>
      </c>
      <c r="R2971" t="str">
        <f t="shared" si="140"/>
        <v>April</v>
      </c>
    </row>
    <row r="2972" spans="1:18" ht="45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s="11">
        <f t="shared" si="138"/>
        <v>41808.669571759259</v>
      </c>
      <c r="L2972" t="b">
        <v>0</v>
      </c>
      <c r="M2972">
        <v>91</v>
      </c>
      <c r="N2972" t="b">
        <v>1</v>
      </c>
      <c r="O2972" s="13">
        <f t="shared" si="139"/>
        <v>1.06</v>
      </c>
      <c r="P2972" t="s">
        <v>8271</v>
      </c>
      <c r="Q2972" t="s">
        <v>8272</v>
      </c>
      <c r="R2972" t="str">
        <f t="shared" si="140"/>
        <v>June</v>
      </c>
    </row>
    <row r="2973" spans="1:18" ht="45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s="11">
        <f t="shared" si="138"/>
        <v>41852.658310185187</v>
      </c>
      <c r="L2973" t="b">
        <v>0</v>
      </c>
      <c r="M2973">
        <v>43</v>
      </c>
      <c r="N2973" t="b">
        <v>1</v>
      </c>
      <c r="O2973" s="13">
        <f t="shared" si="139"/>
        <v>1.0015624999999999</v>
      </c>
      <c r="P2973" t="s">
        <v>8271</v>
      </c>
      <c r="Q2973" t="s">
        <v>8272</v>
      </c>
      <c r="R2973" t="str">
        <f t="shared" si="140"/>
        <v>August</v>
      </c>
    </row>
    <row r="2974" spans="1:18" ht="30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s="11">
        <f t="shared" si="138"/>
        <v>42694.110185185185</v>
      </c>
      <c r="L2974" t="b">
        <v>0</v>
      </c>
      <c r="M2974">
        <v>17</v>
      </c>
      <c r="N2974" t="b">
        <v>1</v>
      </c>
      <c r="O2974" s="13">
        <f t="shared" si="139"/>
        <v>1.0535000000000001</v>
      </c>
      <c r="P2974" t="s">
        <v>8271</v>
      </c>
      <c r="Q2974" t="s">
        <v>8272</v>
      </c>
      <c r="R2974" t="str">
        <f t="shared" si="140"/>
        <v>November</v>
      </c>
    </row>
    <row r="2975" spans="1:18" ht="45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s="11">
        <f t="shared" si="138"/>
        <v>42341.818379629629</v>
      </c>
      <c r="L2975" t="b">
        <v>0</v>
      </c>
      <c r="M2975">
        <v>33</v>
      </c>
      <c r="N2975" t="b">
        <v>1</v>
      </c>
      <c r="O2975" s="13">
        <f t="shared" si="139"/>
        <v>1.748</v>
      </c>
      <c r="P2975" t="s">
        <v>8271</v>
      </c>
      <c r="Q2975" t="s">
        <v>8272</v>
      </c>
      <c r="R2975" t="str">
        <f t="shared" si="140"/>
        <v>December</v>
      </c>
    </row>
    <row r="2976" spans="1:18" ht="45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s="11">
        <f t="shared" si="138"/>
        <v>41880.061006944445</v>
      </c>
      <c r="L2976" t="b">
        <v>0</v>
      </c>
      <c r="M2976">
        <v>87</v>
      </c>
      <c r="N2976" t="b">
        <v>1</v>
      </c>
      <c r="O2976" s="13">
        <f t="shared" si="139"/>
        <v>1.02</v>
      </c>
      <c r="P2976" t="s">
        <v>8271</v>
      </c>
      <c r="Q2976" t="s">
        <v>8272</v>
      </c>
      <c r="R2976" t="str">
        <f t="shared" si="140"/>
        <v>August</v>
      </c>
    </row>
    <row r="2977" spans="1:18" ht="45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s="11">
        <f t="shared" si="138"/>
        <v>41941.683865740742</v>
      </c>
      <c r="L2977" t="b">
        <v>0</v>
      </c>
      <c r="M2977">
        <v>113</v>
      </c>
      <c r="N2977" t="b">
        <v>1</v>
      </c>
      <c r="O2977" s="13">
        <f t="shared" si="139"/>
        <v>1.00125</v>
      </c>
      <c r="P2977" t="s">
        <v>8271</v>
      </c>
      <c r="Q2977" t="s">
        <v>8272</v>
      </c>
      <c r="R2977" t="str">
        <f t="shared" si="140"/>
        <v>October</v>
      </c>
    </row>
    <row r="2978" spans="1:18" ht="45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s="11">
        <f t="shared" si="138"/>
        <v>42425.730671296296</v>
      </c>
      <c r="L2978" t="b">
        <v>0</v>
      </c>
      <c r="M2978">
        <v>14</v>
      </c>
      <c r="N2978" t="b">
        <v>1</v>
      </c>
      <c r="O2978" s="13">
        <f t="shared" si="139"/>
        <v>1.7142857142857142</v>
      </c>
      <c r="P2978" t="s">
        <v>8271</v>
      </c>
      <c r="Q2978" t="s">
        <v>8272</v>
      </c>
      <c r="R2978" t="str">
        <f t="shared" si="140"/>
        <v>February</v>
      </c>
    </row>
    <row r="2979" spans="1:18" ht="60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s="11">
        <f t="shared" si="138"/>
        <v>42026.88118055556</v>
      </c>
      <c r="L2979" t="b">
        <v>0</v>
      </c>
      <c r="M2979">
        <v>30</v>
      </c>
      <c r="N2979" t="b">
        <v>1</v>
      </c>
      <c r="O2979" s="13">
        <f t="shared" si="139"/>
        <v>1.1356666666666666</v>
      </c>
      <c r="P2979" t="s">
        <v>8271</v>
      </c>
      <c r="Q2979" t="s">
        <v>8272</v>
      </c>
      <c r="R2979" t="str">
        <f t="shared" si="140"/>
        <v>January</v>
      </c>
    </row>
    <row r="2980" spans="1:18" ht="45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s="11">
        <f t="shared" si="138"/>
        <v>41922.640590277777</v>
      </c>
      <c r="L2980" t="b">
        <v>0</v>
      </c>
      <c r="M2980">
        <v>16</v>
      </c>
      <c r="N2980" t="b">
        <v>1</v>
      </c>
      <c r="O2980" s="13">
        <f t="shared" si="139"/>
        <v>1.2946666666666666</v>
      </c>
      <c r="P2980" t="s">
        <v>8271</v>
      </c>
      <c r="Q2980" t="s">
        <v>8272</v>
      </c>
      <c r="R2980" t="str">
        <f t="shared" si="140"/>
        <v>October</v>
      </c>
    </row>
    <row r="2981" spans="1:18" ht="45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s="11">
        <f t="shared" si="138"/>
        <v>41993.824340277773</v>
      </c>
      <c r="L2981" t="b">
        <v>0</v>
      </c>
      <c r="M2981">
        <v>46</v>
      </c>
      <c r="N2981" t="b">
        <v>1</v>
      </c>
      <c r="O2981" s="13">
        <f t="shared" si="139"/>
        <v>1.014</v>
      </c>
      <c r="P2981" t="s">
        <v>8271</v>
      </c>
      <c r="Q2981" t="s">
        <v>8272</v>
      </c>
      <c r="R2981" t="str">
        <f t="shared" si="140"/>
        <v>December</v>
      </c>
    </row>
    <row r="2982" spans="1:18" ht="45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s="11">
        <f t="shared" si="138"/>
        <v>42219.915856481486</v>
      </c>
      <c r="L2982" t="b">
        <v>0</v>
      </c>
      <c r="M2982">
        <v>24</v>
      </c>
      <c r="N2982" t="b">
        <v>1</v>
      </c>
      <c r="O2982" s="13">
        <f t="shared" si="139"/>
        <v>1.0916666666666666</v>
      </c>
      <c r="P2982" t="s">
        <v>8271</v>
      </c>
      <c r="Q2982" t="s">
        <v>8272</v>
      </c>
      <c r="R2982" t="str">
        <f t="shared" si="140"/>
        <v>August</v>
      </c>
    </row>
    <row r="2983" spans="1:18" ht="45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s="11">
        <f t="shared" si="138"/>
        <v>42225.559675925921</v>
      </c>
      <c r="L2983" t="b">
        <v>1</v>
      </c>
      <c r="M2983">
        <v>97</v>
      </c>
      <c r="N2983" t="b">
        <v>1</v>
      </c>
      <c r="O2983" s="13">
        <f t="shared" si="139"/>
        <v>1.28925</v>
      </c>
      <c r="P2983" t="s">
        <v>8271</v>
      </c>
      <c r="Q2983" t="s">
        <v>8311</v>
      </c>
      <c r="R2983" t="str">
        <f t="shared" si="140"/>
        <v>August</v>
      </c>
    </row>
    <row r="2984" spans="1:18" ht="30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s="11">
        <f t="shared" si="138"/>
        <v>42381.686840277776</v>
      </c>
      <c r="L2984" t="b">
        <v>1</v>
      </c>
      <c r="M2984">
        <v>59</v>
      </c>
      <c r="N2984" t="b">
        <v>1</v>
      </c>
      <c r="O2984" s="13">
        <f t="shared" si="139"/>
        <v>1.0206</v>
      </c>
      <c r="P2984" t="s">
        <v>8271</v>
      </c>
      <c r="Q2984" t="s">
        <v>8311</v>
      </c>
      <c r="R2984" t="str">
        <f t="shared" si="140"/>
        <v>January</v>
      </c>
    </row>
    <row r="2985" spans="1:18" ht="45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s="11">
        <f t="shared" si="138"/>
        <v>41894.632361111115</v>
      </c>
      <c r="L2985" t="b">
        <v>1</v>
      </c>
      <c r="M2985">
        <v>1095</v>
      </c>
      <c r="N2985" t="b">
        <v>1</v>
      </c>
      <c r="O2985" s="13">
        <f t="shared" si="139"/>
        <v>1.465395775862069</v>
      </c>
      <c r="P2985" t="s">
        <v>8271</v>
      </c>
      <c r="Q2985" t="s">
        <v>8311</v>
      </c>
      <c r="R2985" t="str">
        <f t="shared" si="140"/>
        <v>September</v>
      </c>
    </row>
    <row r="2986" spans="1:18" ht="45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s="11">
        <f t="shared" si="138"/>
        <v>42576.278715277775</v>
      </c>
      <c r="L2986" t="b">
        <v>1</v>
      </c>
      <c r="M2986">
        <v>218</v>
      </c>
      <c r="N2986" t="b">
        <v>1</v>
      </c>
      <c r="O2986" s="13">
        <f t="shared" si="139"/>
        <v>1.00352</v>
      </c>
      <c r="P2986" t="s">
        <v>8271</v>
      </c>
      <c r="Q2986" t="s">
        <v>8311</v>
      </c>
      <c r="R2986" t="str">
        <f t="shared" si="140"/>
        <v>July</v>
      </c>
    </row>
    <row r="2987" spans="1:18" ht="45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s="11">
        <f t="shared" si="138"/>
        <v>42654.973703703705</v>
      </c>
      <c r="L2987" t="b">
        <v>0</v>
      </c>
      <c r="M2987">
        <v>111</v>
      </c>
      <c r="N2987" t="b">
        <v>1</v>
      </c>
      <c r="O2987" s="13">
        <f t="shared" si="139"/>
        <v>1.2164999999999999</v>
      </c>
      <c r="P2987" t="s">
        <v>8271</v>
      </c>
      <c r="Q2987" t="s">
        <v>8311</v>
      </c>
      <c r="R2987" t="str">
        <f t="shared" si="140"/>
        <v>October</v>
      </c>
    </row>
    <row r="2988" spans="1:18" ht="45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s="11">
        <f t="shared" si="138"/>
        <v>42431.500069444446</v>
      </c>
      <c r="L2988" t="b">
        <v>0</v>
      </c>
      <c r="M2988">
        <v>56</v>
      </c>
      <c r="N2988" t="b">
        <v>1</v>
      </c>
      <c r="O2988" s="13">
        <f t="shared" si="139"/>
        <v>1.0549999999999999</v>
      </c>
      <c r="P2988" t="s">
        <v>8271</v>
      </c>
      <c r="Q2988" t="s">
        <v>8311</v>
      </c>
      <c r="R2988" t="str">
        <f t="shared" si="140"/>
        <v>March</v>
      </c>
    </row>
    <row r="2989" spans="1:18" ht="45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s="11">
        <f t="shared" si="138"/>
        <v>42627.307303240741</v>
      </c>
      <c r="L2989" t="b">
        <v>0</v>
      </c>
      <c r="M2989">
        <v>265</v>
      </c>
      <c r="N2989" t="b">
        <v>1</v>
      </c>
      <c r="O2989" s="13">
        <f t="shared" si="139"/>
        <v>1.1040080000000001</v>
      </c>
      <c r="P2989" t="s">
        <v>8271</v>
      </c>
      <c r="Q2989" t="s">
        <v>8311</v>
      </c>
      <c r="R2989" t="str">
        <f t="shared" si="140"/>
        <v>September</v>
      </c>
    </row>
    <row r="2990" spans="1:18" ht="45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s="11">
        <f t="shared" si="138"/>
        <v>42511.36204861111</v>
      </c>
      <c r="L2990" t="b">
        <v>0</v>
      </c>
      <c r="M2990">
        <v>28</v>
      </c>
      <c r="N2990" t="b">
        <v>1</v>
      </c>
      <c r="O2990" s="13">
        <f t="shared" si="139"/>
        <v>1</v>
      </c>
      <c r="P2990" t="s">
        <v>8271</v>
      </c>
      <c r="Q2990" t="s">
        <v>8311</v>
      </c>
      <c r="R2990" t="str">
        <f t="shared" si="140"/>
        <v>May</v>
      </c>
    </row>
    <row r="2991" spans="1:18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s="11">
        <f t="shared" si="138"/>
        <v>42337.02039351852</v>
      </c>
      <c r="L2991" t="b">
        <v>0</v>
      </c>
      <c r="M2991">
        <v>364</v>
      </c>
      <c r="N2991" t="b">
        <v>1</v>
      </c>
      <c r="O2991" s="13">
        <f t="shared" si="139"/>
        <v>1.76535</v>
      </c>
      <c r="P2991" t="s">
        <v>8271</v>
      </c>
      <c r="Q2991" t="s">
        <v>8311</v>
      </c>
      <c r="R2991" t="str">
        <f t="shared" si="140"/>
        <v>November</v>
      </c>
    </row>
    <row r="2992" spans="1:18" ht="45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s="11">
        <f t="shared" si="138"/>
        <v>42341.57430555555</v>
      </c>
      <c r="L2992" t="b">
        <v>0</v>
      </c>
      <c r="M2992">
        <v>27</v>
      </c>
      <c r="N2992" t="b">
        <v>1</v>
      </c>
      <c r="O2992" s="13">
        <f t="shared" si="139"/>
        <v>1</v>
      </c>
      <c r="P2992" t="s">
        <v>8271</v>
      </c>
      <c r="Q2992" t="s">
        <v>8311</v>
      </c>
      <c r="R2992" t="str">
        <f t="shared" si="140"/>
        <v>December</v>
      </c>
    </row>
    <row r="2993" spans="1:18" ht="45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s="11">
        <f t="shared" si="138"/>
        <v>42740.837152777778</v>
      </c>
      <c r="L2993" t="b">
        <v>0</v>
      </c>
      <c r="M2993">
        <v>93</v>
      </c>
      <c r="N2993" t="b">
        <v>1</v>
      </c>
      <c r="O2993" s="13">
        <f t="shared" si="139"/>
        <v>1.0329411764705883</v>
      </c>
      <c r="P2993" t="s">
        <v>8271</v>
      </c>
      <c r="Q2993" t="s">
        <v>8311</v>
      </c>
      <c r="R2993" t="str">
        <f t="shared" si="140"/>
        <v>January</v>
      </c>
    </row>
    <row r="2994" spans="1:18" ht="45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s="11">
        <f t="shared" si="138"/>
        <v>42622.767476851848</v>
      </c>
      <c r="L2994" t="b">
        <v>0</v>
      </c>
      <c r="M2994">
        <v>64</v>
      </c>
      <c r="N2994" t="b">
        <v>1</v>
      </c>
      <c r="O2994" s="13">
        <f t="shared" si="139"/>
        <v>1.0449999999999999</v>
      </c>
      <c r="P2994" t="s">
        <v>8271</v>
      </c>
      <c r="Q2994" t="s">
        <v>8311</v>
      </c>
      <c r="R2994" t="str">
        <f t="shared" si="140"/>
        <v>September</v>
      </c>
    </row>
    <row r="2995" spans="1:18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s="11">
        <f t="shared" si="138"/>
        <v>42390.838738425926</v>
      </c>
      <c r="L2995" t="b">
        <v>0</v>
      </c>
      <c r="M2995">
        <v>22</v>
      </c>
      <c r="N2995" t="b">
        <v>1</v>
      </c>
      <c r="O2995" s="13">
        <f t="shared" si="139"/>
        <v>1.0029999999999999</v>
      </c>
      <c r="P2995" t="s">
        <v>8271</v>
      </c>
      <c r="Q2995" t="s">
        <v>8311</v>
      </c>
      <c r="R2995" t="str">
        <f t="shared" si="140"/>
        <v>January</v>
      </c>
    </row>
    <row r="2996" spans="1:18" ht="45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s="11">
        <f t="shared" si="138"/>
        <v>41885.478842592594</v>
      </c>
      <c r="L2996" t="b">
        <v>0</v>
      </c>
      <c r="M2996">
        <v>59</v>
      </c>
      <c r="N2996" t="b">
        <v>1</v>
      </c>
      <c r="O2996" s="13">
        <f t="shared" si="139"/>
        <v>4.577466666666667</v>
      </c>
      <c r="P2996" t="s">
        <v>8271</v>
      </c>
      <c r="Q2996" t="s">
        <v>8311</v>
      </c>
      <c r="R2996" t="str">
        <f t="shared" si="140"/>
        <v>September</v>
      </c>
    </row>
    <row r="2997" spans="1:18" ht="45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s="11">
        <f t="shared" si="138"/>
        <v>42724.665173611109</v>
      </c>
      <c r="L2997" t="b">
        <v>0</v>
      </c>
      <c r="M2997">
        <v>249</v>
      </c>
      <c r="N2997" t="b">
        <v>1</v>
      </c>
      <c r="O2997" s="13">
        <f t="shared" si="139"/>
        <v>1.0496000000000001</v>
      </c>
      <c r="P2997" t="s">
        <v>8271</v>
      </c>
      <c r="Q2997" t="s">
        <v>8311</v>
      </c>
      <c r="R2997" t="str">
        <f t="shared" si="140"/>
        <v>December</v>
      </c>
    </row>
    <row r="2998" spans="1:18" ht="30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s="11">
        <f t="shared" si="138"/>
        <v>42090.912499999999</v>
      </c>
      <c r="L2998" t="b">
        <v>0</v>
      </c>
      <c r="M2998">
        <v>392</v>
      </c>
      <c r="N2998" t="b">
        <v>1</v>
      </c>
      <c r="O2998" s="13">
        <f t="shared" si="139"/>
        <v>1.7194285714285715</v>
      </c>
      <c r="P2998" t="s">
        <v>8271</v>
      </c>
      <c r="Q2998" t="s">
        <v>8311</v>
      </c>
      <c r="R2998" t="str">
        <f t="shared" si="140"/>
        <v>March</v>
      </c>
    </row>
    <row r="2999" spans="1:18" ht="45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s="11">
        <f t="shared" si="138"/>
        <v>42775.733715277776</v>
      </c>
      <c r="L2999" t="b">
        <v>0</v>
      </c>
      <c r="M2999">
        <v>115</v>
      </c>
      <c r="N2999" t="b">
        <v>1</v>
      </c>
      <c r="O2999" s="13">
        <f t="shared" si="139"/>
        <v>1.0373000000000001</v>
      </c>
      <c r="P2999" t="s">
        <v>8271</v>
      </c>
      <c r="Q2999" t="s">
        <v>8311</v>
      </c>
      <c r="R2999" t="str">
        <f t="shared" si="140"/>
        <v>February</v>
      </c>
    </row>
    <row r="3000" spans="1:18" ht="45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s="11">
        <f t="shared" si="138"/>
        <v>41778.193622685183</v>
      </c>
      <c r="L3000" t="b">
        <v>0</v>
      </c>
      <c r="M3000">
        <v>433</v>
      </c>
      <c r="N3000" t="b">
        <v>1</v>
      </c>
      <c r="O3000" s="13">
        <f t="shared" si="139"/>
        <v>1.0302899999999999</v>
      </c>
      <c r="P3000" t="s">
        <v>8271</v>
      </c>
      <c r="Q3000" t="s">
        <v>8311</v>
      </c>
      <c r="R3000" t="str">
        <f t="shared" si="140"/>
        <v>May</v>
      </c>
    </row>
    <row r="3001" spans="1:18" ht="45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s="11">
        <f t="shared" si="138"/>
        <v>42780.740277777775</v>
      </c>
      <c r="L3001" t="b">
        <v>0</v>
      </c>
      <c r="M3001">
        <v>20</v>
      </c>
      <c r="N3001" t="b">
        <v>1</v>
      </c>
      <c r="O3001" s="13">
        <f t="shared" si="139"/>
        <v>1.1888888888888889</v>
      </c>
      <c r="P3001" t="s">
        <v>8271</v>
      </c>
      <c r="Q3001" t="s">
        <v>8311</v>
      </c>
      <c r="R3001" t="str">
        <f t="shared" si="140"/>
        <v>February</v>
      </c>
    </row>
    <row r="3002" spans="1:18" ht="45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s="11">
        <f t="shared" si="138"/>
        <v>42752.827199074076</v>
      </c>
      <c r="L3002" t="b">
        <v>0</v>
      </c>
      <c r="M3002">
        <v>8</v>
      </c>
      <c r="N3002" t="b">
        <v>1</v>
      </c>
      <c r="O3002" s="13">
        <f t="shared" si="139"/>
        <v>1</v>
      </c>
      <c r="P3002" t="s">
        <v>8271</v>
      </c>
      <c r="Q3002" t="s">
        <v>8311</v>
      </c>
      <c r="R3002" t="str">
        <f t="shared" si="140"/>
        <v>January</v>
      </c>
    </row>
    <row r="3003" spans="1:18" ht="45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s="11">
        <f t="shared" si="138"/>
        <v>42534.895625000005</v>
      </c>
      <c r="L3003" t="b">
        <v>0</v>
      </c>
      <c r="M3003">
        <v>175</v>
      </c>
      <c r="N3003" t="b">
        <v>1</v>
      </c>
      <c r="O3003" s="13">
        <f t="shared" si="139"/>
        <v>3.1869988910451896</v>
      </c>
      <c r="P3003" t="s">
        <v>8271</v>
      </c>
      <c r="Q3003" t="s">
        <v>8311</v>
      </c>
      <c r="R3003" t="str">
        <f t="shared" si="140"/>
        <v>June</v>
      </c>
    </row>
    <row r="3004" spans="1:18" ht="30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s="11">
        <f t="shared" si="138"/>
        <v>41239.83625</v>
      </c>
      <c r="L3004" t="b">
        <v>0</v>
      </c>
      <c r="M3004">
        <v>104</v>
      </c>
      <c r="N3004" t="b">
        <v>1</v>
      </c>
      <c r="O3004" s="13">
        <f t="shared" si="139"/>
        <v>1.0850614285714286</v>
      </c>
      <c r="P3004" t="s">
        <v>8271</v>
      </c>
      <c r="Q3004" t="s">
        <v>8311</v>
      </c>
      <c r="R3004" t="str">
        <f t="shared" si="140"/>
        <v>November</v>
      </c>
    </row>
    <row r="3005" spans="1:18" ht="45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s="11">
        <f t="shared" si="138"/>
        <v>42398.849259259259</v>
      </c>
      <c r="L3005" t="b">
        <v>0</v>
      </c>
      <c r="M3005">
        <v>17</v>
      </c>
      <c r="N3005" t="b">
        <v>1</v>
      </c>
      <c r="O3005" s="13">
        <f t="shared" si="139"/>
        <v>1.0116666666666667</v>
      </c>
      <c r="P3005" t="s">
        <v>8271</v>
      </c>
      <c r="Q3005" t="s">
        <v>8311</v>
      </c>
      <c r="R3005" t="str">
        <f t="shared" si="140"/>
        <v>January</v>
      </c>
    </row>
    <row r="3006" spans="1:18" ht="45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s="11">
        <f t="shared" si="138"/>
        <v>41928.881064814814</v>
      </c>
      <c r="L3006" t="b">
        <v>0</v>
      </c>
      <c r="M3006">
        <v>277</v>
      </c>
      <c r="N3006" t="b">
        <v>1</v>
      </c>
      <c r="O3006" s="13">
        <f t="shared" si="139"/>
        <v>1.12815</v>
      </c>
      <c r="P3006" t="s">
        <v>8271</v>
      </c>
      <c r="Q3006" t="s">
        <v>8311</v>
      </c>
      <c r="R3006" t="str">
        <f t="shared" si="140"/>
        <v>October</v>
      </c>
    </row>
    <row r="3007" spans="1:18" ht="45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s="11">
        <f t="shared" si="138"/>
        <v>41888.674826388888</v>
      </c>
      <c r="L3007" t="b">
        <v>0</v>
      </c>
      <c r="M3007">
        <v>118</v>
      </c>
      <c r="N3007" t="b">
        <v>1</v>
      </c>
      <c r="O3007" s="13">
        <f t="shared" si="139"/>
        <v>1.2049622641509434</v>
      </c>
      <c r="P3007" t="s">
        <v>8271</v>
      </c>
      <c r="Q3007" t="s">
        <v>8311</v>
      </c>
      <c r="R3007" t="str">
        <f t="shared" si="140"/>
        <v>September</v>
      </c>
    </row>
    <row r="3008" spans="1:18" ht="30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s="11">
        <f t="shared" si="138"/>
        <v>41957.756840277776</v>
      </c>
      <c r="L3008" t="b">
        <v>0</v>
      </c>
      <c r="M3008">
        <v>97</v>
      </c>
      <c r="N3008" t="b">
        <v>1</v>
      </c>
      <c r="O3008" s="13">
        <f t="shared" si="139"/>
        <v>1.0774999999999999</v>
      </c>
      <c r="P3008" t="s">
        <v>8271</v>
      </c>
      <c r="Q3008" t="s">
        <v>8311</v>
      </c>
      <c r="R3008" t="str">
        <f t="shared" si="140"/>
        <v>November</v>
      </c>
    </row>
    <row r="3009" spans="1:18" ht="30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s="11">
        <f t="shared" si="138"/>
        <v>42098.216238425928</v>
      </c>
      <c r="L3009" t="b">
        <v>0</v>
      </c>
      <c r="M3009">
        <v>20</v>
      </c>
      <c r="N3009" t="b">
        <v>1</v>
      </c>
      <c r="O3009" s="13">
        <f t="shared" si="139"/>
        <v>1.8</v>
      </c>
      <c r="P3009" t="s">
        <v>8271</v>
      </c>
      <c r="Q3009" t="s">
        <v>8311</v>
      </c>
      <c r="R3009" t="str">
        <f t="shared" si="140"/>
        <v>April</v>
      </c>
    </row>
    <row r="3010" spans="1:18" ht="45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s="11">
        <f t="shared" si="138"/>
        <v>42360.212025462963</v>
      </c>
      <c r="L3010" t="b">
        <v>0</v>
      </c>
      <c r="M3010">
        <v>26</v>
      </c>
      <c r="N3010" t="b">
        <v>1</v>
      </c>
      <c r="O3010" s="13">
        <f t="shared" si="139"/>
        <v>1.0116666666666667</v>
      </c>
      <c r="P3010" t="s">
        <v>8271</v>
      </c>
      <c r="Q3010" t="s">
        <v>8311</v>
      </c>
      <c r="R3010" t="str">
        <f t="shared" si="140"/>
        <v>December</v>
      </c>
    </row>
    <row r="3011" spans="1:18" ht="45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s="11">
        <f t="shared" ref="K3011:K3074" si="141">(J3011/86400)+DATE(1970,1,1)</f>
        <v>41939.569907407407</v>
      </c>
      <c r="L3011" t="b">
        <v>0</v>
      </c>
      <c r="M3011">
        <v>128</v>
      </c>
      <c r="N3011" t="b">
        <v>1</v>
      </c>
      <c r="O3011" s="13">
        <f t="shared" ref="O3011:O3074" si="142">E3011/D3011</f>
        <v>1.19756</v>
      </c>
      <c r="P3011" t="s">
        <v>8271</v>
      </c>
      <c r="Q3011" t="s">
        <v>8311</v>
      </c>
      <c r="R3011" t="str">
        <f t="shared" ref="R3011:R3074" si="143">TEXT(K3011,"mmmm")</f>
        <v>October</v>
      </c>
    </row>
    <row r="3012" spans="1:18" ht="45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s="11">
        <f t="shared" si="141"/>
        <v>41996.832395833335</v>
      </c>
      <c r="L3012" t="b">
        <v>0</v>
      </c>
      <c r="M3012">
        <v>15</v>
      </c>
      <c r="N3012" t="b">
        <v>1</v>
      </c>
      <c r="O3012" s="13">
        <f t="shared" si="142"/>
        <v>1.58</v>
      </c>
      <c r="P3012" t="s">
        <v>8271</v>
      </c>
      <c r="Q3012" t="s">
        <v>8311</v>
      </c>
      <c r="R3012" t="str">
        <f t="shared" si="143"/>
        <v>December</v>
      </c>
    </row>
    <row r="3013" spans="1:18" ht="45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s="11">
        <f t="shared" si="141"/>
        <v>42334.468935185185</v>
      </c>
      <c r="L3013" t="b">
        <v>0</v>
      </c>
      <c r="M3013">
        <v>25</v>
      </c>
      <c r="N3013" t="b">
        <v>1</v>
      </c>
      <c r="O3013" s="13">
        <f t="shared" si="142"/>
        <v>1.2366666666666666</v>
      </c>
      <c r="P3013" t="s">
        <v>8271</v>
      </c>
      <c r="Q3013" t="s">
        <v>8311</v>
      </c>
      <c r="R3013" t="str">
        <f t="shared" si="143"/>
        <v>November</v>
      </c>
    </row>
    <row r="3014" spans="1:18" ht="45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s="11">
        <f t="shared" si="141"/>
        <v>42024.702893518523</v>
      </c>
      <c r="L3014" t="b">
        <v>0</v>
      </c>
      <c r="M3014">
        <v>55</v>
      </c>
      <c r="N3014" t="b">
        <v>1</v>
      </c>
      <c r="O3014" s="13">
        <f t="shared" si="142"/>
        <v>1.1712499999999999</v>
      </c>
      <c r="P3014" t="s">
        <v>8271</v>
      </c>
      <c r="Q3014" t="s">
        <v>8311</v>
      </c>
      <c r="R3014" t="str">
        <f t="shared" si="143"/>
        <v>January</v>
      </c>
    </row>
    <row r="3015" spans="1:18" ht="45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s="11">
        <f t="shared" si="141"/>
        <v>42146.836215277777</v>
      </c>
      <c r="L3015" t="b">
        <v>0</v>
      </c>
      <c r="M3015">
        <v>107</v>
      </c>
      <c r="N3015" t="b">
        <v>1</v>
      </c>
      <c r="O3015" s="13">
        <f t="shared" si="142"/>
        <v>1.5696000000000001</v>
      </c>
      <c r="P3015" t="s">
        <v>8271</v>
      </c>
      <c r="Q3015" t="s">
        <v>8311</v>
      </c>
      <c r="R3015" t="str">
        <f t="shared" si="143"/>
        <v>May</v>
      </c>
    </row>
    <row r="3016" spans="1:18" ht="45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s="11">
        <f t="shared" si="141"/>
        <v>41920.123611111107</v>
      </c>
      <c r="L3016" t="b">
        <v>0</v>
      </c>
      <c r="M3016">
        <v>557</v>
      </c>
      <c r="N3016" t="b">
        <v>1</v>
      </c>
      <c r="O3016" s="13">
        <f t="shared" si="142"/>
        <v>1.13104</v>
      </c>
      <c r="P3016" t="s">
        <v>8271</v>
      </c>
      <c r="Q3016" t="s">
        <v>8311</v>
      </c>
      <c r="R3016" t="str">
        <f t="shared" si="143"/>
        <v>October</v>
      </c>
    </row>
    <row r="3017" spans="1:18" ht="45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s="11">
        <f t="shared" si="141"/>
        <v>41785.72729166667</v>
      </c>
      <c r="L3017" t="b">
        <v>0</v>
      </c>
      <c r="M3017">
        <v>40</v>
      </c>
      <c r="N3017" t="b">
        <v>1</v>
      </c>
      <c r="O3017" s="13">
        <f t="shared" si="142"/>
        <v>1.0317647058823529</v>
      </c>
      <c r="P3017" t="s">
        <v>8271</v>
      </c>
      <c r="Q3017" t="s">
        <v>8311</v>
      </c>
      <c r="R3017" t="str">
        <f t="shared" si="143"/>
        <v>May</v>
      </c>
    </row>
    <row r="3018" spans="1:18" ht="45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s="11">
        <f t="shared" si="141"/>
        <v>41778.548055555555</v>
      </c>
      <c r="L3018" t="b">
        <v>0</v>
      </c>
      <c r="M3018">
        <v>36</v>
      </c>
      <c r="N3018" t="b">
        <v>1</v>
      </c>
      <c r="O3018" s="13">
        <f t="shared" si="142"/>
        <v>1.0261176470588236</v>
      </c>
      <c r="P3018" t="s">
        <v>8271</v>
      </c>
      <c r="Q3018" t="s">
        <v>8311</v>
      </c>
      <c r="R3018" t="str">
        <f t="shared" si="143"/>
        <v>May</v>
      </c>
    </row>
    <row r="3019" spans="1:18" ht="45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s="11">
        <f t="shared" si="141"/>
        <v>41841.850034722222</v>
      </c>
      <c r="L3019" t="b">
        <v>0</v>
      </c>
      <c r="M3019">
        <v>159</v>
      </c>
      <c r="N3019" t="b">
        <v>1</v>
      </c>
      <c r="O3019" s="13">
        <f t="shared" si="142"/>
        <v>1.0584090909090909</v>
      </c>
      <c r="P3019" t="s">
        <v>8271</v>
      </c>
      <c r="Q3019" t="s">
        <v>8311</v>
      </c>
      <c r="R3019" t="str">
        <f t="shared" si="143"/>
        <v>July</v>
      </c>
    </row>
    <row r="3020" spans="1:18" ht="45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s="11">
        <f t="shared" si="141"/>
        <v>42163.298333333332</v>
      </c>
      <c r="L3020" t="b">
        <v>0</v>
      </c>
      <c r="M3020">
        <v>41</v>
      </c>
      <c r="N3020" t="b">
        <v>1</v>
      </c>
      <c r="O3020" s="13">
        <f t="shared" si="142"/>
        <v>1.0071428571428571</v>
      </c>
      <c r="P3020" t="s">
        <v>8271</v>
      </c>
      <c r="Q3020" t="s">
        <v>8311</v>
      </c>
      <c r="R3020" t="str">
        <f t="shared" si="143"/>
        <v>June</v>
      </c>
    </row>
    <row r="3021" spans="1:18" ht="45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s="11">
        <f t="shared" si="141"/>
        <v>41758.833564814813</v>
      </c>
      <c r="L3021" t="b">
        <v>0</v>
      </c>
      <c r="M3021">
        <v>226</v>
      </c>
      <c r="N3021" t="b">
        <v>1</v>
      </c>
      <c r="O3021" s="13">
        <f t="shared" si="142"/>
        <v>1.2123333333333333</v>
      </c>
      <c r="P3021" t="s">
        <v>8271</v>
      </c>
      <c r="Q3021" t="s">
        <v>8311</v>
      </c>
      <c r="R3021" t="str">
        <f t="shared" si="143"/>
        <v>April</v>
      </c>
    </row>
    <row r="3022" spans="1:18" ht="45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s="11">
        <f t="shared" si="141"/>
        <v>42170.846446759257</v>
      </c>
      <c r="L3022" t="b">
        <v>0</v>
      </c>
      <c r="M3022">
        <v>30</v>
      </c>
      <c r="N3022" t="b">
        <v>1</v>
      </c>
      <c r="O3022" s="13">
        <f t="shared" si="142"/>
        <v>1.0057142857142858</v>
      </c>
      <c r="P3022" t="s">
        <v>8271</v>
      </c>
      <c r="Q3022" t="s">
        <v>8311</v>
      </c>
      <c r="R3022" t="str">
        <f t="shared" si="143"/>
        <v>June</v>
      </c>
    </row>
    <row r="3023" spans="1:18" ht="45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s="11">
        <f t="shared" si="141"/>
        <v>42660.618854166663</v>
      </c>
      <c r="L3023" t="b">
        <v>0</v>
      </c>
      <c r="M3023">
        <v>103</v>
      </c>
      <c r="N3023" t="b">
        <v>1</v>
      </c>
      <c r="O3023" s="13">
        <f t="shared" si="142"/>
        <v>1.1602222222222223</v>
      </c>
      <c r="P3023" t="s">
        <v>8271</v>
      </c>
      <c r="Q3023" t="s">
        <v>8311</v>
      </c>
      <c r="R3023" t="str">
        <f t="shared" si="143"/>
        <v>October</v>
      </c>
    </row>
    <row r="3024" spans="1:18" ht="45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s="11">
        <f t="shared" si="141"/>
        <v>42564.95380787037</v>
      </c>
      <c r="L3024" t="b">
        <v>0</v>
      </c>
      <c r="M3024">
        <v>62</v>
      </c>
      <c r="N3024" t="b">
        <v>1</v>
      </c>
      <c r="O3024" s="13">
        <f t="shared" si="142"/>
        <v>1.0087999999999999</v>
      </c>
      <c r="P3024" t="s">
        <v>8271</v>
      </c>
      <c r="Q3024" t="s">
        <v>8311</v>
      </c>
      <c r="R3024" t="str">
        <f t="shared" si="143"/>
        <v>July</v>
      </c>
    </row>
    <row r="3025" spans="1:18" ht="45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s="11">
        <f t="shared" si="141"/>
        <v>42121.675763888888</v>
      </c>
      <c r="L3025" t="b">
        <v>0</v>
      </c>
      <c r="M3025">
        <v>6</v>
      </c>
      <c r="N3025" t="b">
        <v>1</v>
      </c>
      <c r="O3025" s="13">
        <f t="shared" si="142"/>
        <v>1.03</v>
      </c>
      <c r="P3025" t="s">
        <v>8271</v>
      </c>
      <c r="Q3025" t="s">
        <v>8311</v>
      </c>
      <c r="R3025" t="str">
        <f t="shared" si="143"/>
        <v>April</v>
      </c>
    </row>
    <row r="3026" spans="1:18" ht="45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s="11">
        <f t="shared" si="141"/>
        <v>41158.993923611109</v>
      </c>
      <c r="L3026" t="b">
        <v>0</v>
      </c>
      <c r="M3026">
        <v>182</v>
      </c>
      <c r="N3026" t="b">
        <v>1</v>
      </c>
      <c r="O3026" s="13">
        <f t="shared" si="142"/>
        <v>2.4641999999999999</v>
      </c>
      <c r="P3026" t="s">
        <v>8271</v>
      </c>
      <c r="Q3026" t="s">
        <v>8311</v>
      </c>
      <c r="R3026" t="str">
        <f t="shared" si="143"/>
        <v>September</v>
      </c>
    </row>
    <row r="3027" spans="1:18" ht="30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s="11">
        <f t="shared" si="141"/>
        <v>41761.509409722225</v>
      </c>
      <c r="L3027" t="b">
        <v>0</v>
      </c>
      <c r="M3027">
        <v>145</v>
      </c>
      <c r="N3027" t="b">
        <v>1</v>
      </c>
      <c r="O3027" s="13">
        <f t="shared" si="142"/>
        <v>3.0219999999999998</v>
      </c>
      <c r="P3027" t="s">
        <v>8271</v>
      </c>
      <c r="Q3027" t="s">
        <v>8311</v>
      </c>
      <c r="R3027" t="str">
        <f t="shared" si="143"/>
        <v>May</v>
      </c>
    </row>
    <row r="3028" spans="1:18" ht="45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s="11">
        <f t="shared" si="141"/>
        <v>42783.459398148145</v>
      </c>
      <c r="L3028" t="b">
        <v>0</v>
      </c>
      <c r="M3028">
        <v>25</v>
      </c>
      <c r="N3028" t="b">
        <v>1</v>
      </c>
      <c r="O3028" s="13">
        <f t="shared" si="142"/>
        <v>1.4333333333333333</v>
      </c>
      <c r="P3028" t="s">
        <v>8271</v>
      </c>
      <c r="Q3028" t="s">
        <v>8311</v>
      </c>
      <c r="R3028" t="str">
        <f t="shared" si="143"/>
        <v>February</v>
      </c>
    </row>
    <row r="3029" spans="1:18" ht="30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s="11">
        <f t="shared" si="141"/>
        <v>42053.704293981486</v>
      </c>
      <c r="L3029" t="b">
        <v>0</v>
      </c>
      <c r="M3029">
        <v>320</v>
      </c>
      <c r="N3029" t="b">
        <v>1</v>
      </c>
      <c r="O3029" s="13">
        <f t="shared" si="142"/>
        <v>1.3144</v>
      </c>
      <c r="P3029" t="s">
        <v>8271</v>
      </c>
      <c r="Q3029" t="s">
        <v>8311</v>
      </c>
      <c r="R3029" t="str">
        <f t="shared" si="143"/>
        <v>February</v>
      </c>
    </row>
    <row r="3030" spans="1:18" ht="30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s="11">
        <f t="shared" si="141"/>
        <v>42567.264178240745</v>
      </c>
      <c r="L3030" t="b">
        <v>0</v>
      </c>
      <c r="M3030">
        <v>99</v>
      </c>
      <c r="N3030" t="b">
        <v>1</v>
      </c>
      <c r="O3030" s="13">
        <f t="shared" si="142"/>
        <v>1.6801999999999999</v>
      </c>
      <c r="P3030" t="s">
        <v>8271</v>
      </c>
      <c r="Q3030" t="s">
        <v>8311</v>
      </c>
      <c r="R3030" t="str">
        <f t="shared" si="143"/>
        <v>July</v>
      </c>
    </row>
    <row r="3031" spans="1:18" ht="45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s="11">
        <f t="shared" si="141"/>
        <v>41932.708877314813</v>
      </c>
      <c r="L3031" t="b">
        <v>0</v>
      </c>
      <c r="M3031">
        <v>348</v>
      </c>
      <c r="N3031" t="b">
        <v>1</v>
      </c>
      <c r="O3031" s="13">
        <f t="shared" si="142"/>
        <v>1.0967666666666667</v>
      </c>
      <c r="P3031" t="s">
        <v>8271</v>
      </c>
      <c r="Q3031" t="s">
        <v>8311</v>
      </c>
      <c r="R3031" t="str">
        <f t="shared" si="143"/>
        <v>October</v>
      </c>
    </row>
    <row r="3032" spans="1:18" ht="45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s="11">
        <f t="shared" si="141"/>
        <v>42233.747349537036</v>
      </c>
      <c r="L3032" t="b">
        <v>0</v>
      </c>
      <c r="M3032">
        <v>41</v>
      </c>
      <c r="N3032" t="b">
        <v>1</v>
      </c>
      <c r="O3032" s="13">
        <f t="shared" si="142"/>
        <v>1.0668571428571429</v>
      </c>
      <c r="P3032" t="s">
        <v>8271</v>
      </c>
      <c r="Q3032" t="s">
        <v>8311</v>
      </c>
      <c r="R3032" t="str">
        <f t="shared" si="143"/>
        <v>August</v>
      </c>
    </row>
    <row r="3033" spans="1:18" ht="6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s="11">
        <f t="shared" si="141"/>
        <v>42597.882488425923</v>
      </c>
      <c r="L3033" t="b">
        <v>0</v>
      </c>
      <c r="M3033">
        <v>29</v>
      </c>
      <c r="N3033" t="b">
        <v>1</v>
      </c>
      <c r="O3033" s="13">
        <f t="shared" si="142"/>
        <v>1</v>
      </c>
      <c r="P3033" t="s">
        <v>8271</v>
      </c>
      <c r="Q3033" t="s">
        <v>8311</v>
      </c>
      <c r="R3033" t="str">
        <f t="shared" si="143"/>
        <v>August</v>
      </c>
    </row>
    <row r="3034" spans="1:18" ht="45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s="11">
        <f t="shared" si="141"/>
        <v>42228.044664351852</v>
      </c>
      <c r="L3034" t="b">
        <v>0</v>
      </c>
      <c r="M3034">
        <v>25</v>
      </c>
      <c r="N3034" t="b">
        <v>1</v>
      </c>
      <c r="O3034" s="13">
        <f t="shared" si="142"/>
        <v>1.272</v>
      </c>
      <c r="P3034" t="s">
        <v>8271</v>
      </c>
      <c r="Q3034" t="s">
        <v>8311</v>
      </c>
      <c r="R3034" t="str">
        <f t="shared" si="143"/>
        <v>August</v>
      </c>
    </row>
    <row r="3035" spans="1:18" ht="45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s="11">
        <f t="shared" si="141"/>
        <v>42570.110243055555</v>
      </c>
      <c r="L3035" t="b">
        <v>0</v>
      </c>
      <c r="M3035">
        <v>23</v>
      </c>
      <c r="N3035" t="b">
        <v>1</v>
      </c>
      <c r="O3035" s="13">
        <f t="shared" si="142"/>
        <v>1.4653333333333334</v>
      </c>
      <c r="P3035" t="s">
        <v>8271</v>
      </c>
      <c r="Q3035" t="s">
        <v>8311</v>
      </c>
      <c r="R3035" t="str">
        <f t="shared" si="143"/>
        <v>July</v>
      </c>
    </row>
    <row r="3036" spans="1:18" ht="60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s="11">
        <f t="shared" si="141"/>
        <v>42644.535358796296</v>
      </c>
      <c r="L3036" t="b">
        <v>0</v>
      </c>
      <c r="M3036">
        <v>1260</v>
      </c>
      <c r="N3036" t="b">
        <v>1</v>
      </c>
      <c r="O3036" s="13">
        <f t="shared" si="142"/>
        <v>1.1253599999999999</v>
      </c>
      <c r="P3036" t="s">
        <v>8271</v>
      </c>
      <c r="Q3036" t="s">
        <v>8311</v>
      </c>
      <c r="R3036" t="str">
        <f t="shared" si="143"/>
        <v>October</v>
      </c>
    </row>
    <row r="3037" spans="1:18" ht="30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s="11">
        <f t="shared" si="141"/>
        <v>41368.560289351852</v>
      </c>
      <c r="L3037" t="b">
        <v>0</v>
      </c>
      <c r="M3037">
        <v>307</v>
      </c>
      <c r="N3037" t="b">
        <v>1</v>
      </c>
      <c r="O3037" s="13">
        <f t="shared" si="142"/>
        <v>1.0878684000000001</v>
      </c>
      <c r="P3037" t="s">
        <v>8271</v>
      </c>
      <c r="Q3037" t="s">
        <v>8311</v>
      </c>
      <c r="R3037" t="str">
        <f t="shared" si="143"/>
        <v>April</v>
      </c>
    </row>
    <row r="3038" spans="1:18" ht="45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s="11">
        <f t="shared" si="141"/>
        <v>41466.785231481481</v>
      </c>
      <c r="L3038" t="b">
        <v>0</v>
      </c>
      <c r="M3038">
        <v>329</v>
      </c>
      <c r="N3038" t="b">
        <v>1</v>
      </c>
      <c r="O3038" s="13">
        <f t="shared" si="142"/>
        <v>1.26732</v>
      </c>
      <c r="P3038" t="s">
        <v>8271</v>
      </c>
      <c r="Q3038" t="s">
        <v>8311</v>
      </c>
      <c r="R3038" t="str">
        <f t="shared" si="143"/>
        <v>July</v>
      </c>
    </row>
    <row r="3039" spans="1:18" ht="60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s="11">
        <f t="shared" si="141"/>
        <v>40378.893206018518</v>
      </c>
      <c r="L3039" t="b">
        <v>0</v>
      </c>
      <c r="M3039">
        <v>32</v>
      </c>
      <c r="N3039" t="b">
        <v>1</v>
      </c>
      <c r="O3039" s="13">
        <f t="shared" si="142"/>
        <v>2.1320000000000001</v>
      </c>
      <c r="P3039" t="s">
        <v>8271</v>
      </c>
      <c r="Q3039" t="s">
        <v>8311</v>
      </c>
      <c r="R3039" t="str">
        <f t="shared" si="143"/>
        <v>July</v>
      </c>
    </row>
    <row r="3040" spans="1:18" ht="45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s="11">
        <f t="shared" si="141"/>
        <v>42373.252280092594</v>
      </c>
      <c r="L3040" t="b">
        <v>0</v>
      </c>
      <c r="M3040">
        <v>27</v>
      </c>
      <c r="N3040" t="b">
        <v>1</v>
      </c>
      <c r="O3040" s="13">
        <f t="shared" si="142"/>
        <v>1.0049999999999999</v>
      </c>
      <c r="P3040" t="s">
        <v>8271</v>
      </c>
      <c r="Q3040" t="s">
        <v>8311</v>
      </c>
      <c r="R3040" t="str">
        <f t="shared" si="143"/>
        <v>January</v>
      </c>
    </row>
    <row r="3041" spans="1:18" ht="45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s="11">
        <f t="shared" si="141"/>
        <v>41610.794421296298</v>
      </c>
      <c r="L3041" t="b">
        <v>0</v>
      </c>
      <c r="M3041">
        <v>236</v>
      </c>
      <c r="N3041" t="b">
        <v>1</v>
      </c>
      <c r="O3041" s="13">
        <f t="shared" si="142"/>
        <v>1.0871389999999999</v>
      </c>
      <c r="P3041" t="s">
        <v>8271</v>
      </c>
      <c r="Q3041" t="s">
        <v>8311</v>
      </c>
      <c r="R3041" t="str">
        <f t="shared" si="143"/>
        <v>December</v>
      </c>
    </row>
    <row r="3042" spans="1:18" ht="45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s="11">
        <f t="shared" si="141"/>
        <v>42177.791909722218</v>
      </c>
      <c r="L3042" t="b">
        <v>0</v>
      </c>
      <c r="M3042">
        <v>42</v>
      </c>
      <c r="N3042" t="b">
        <v>1</v>
      </c>
      <c r="O3042" s="13">
        <f t="shared" si="142"/>
        <v>1.075</v>
      </c>
      <c r="P3042" t="s">
        <v>8271</v>
      </c>
      <c r="Q3042" t="s">
        <v>8311</v>
      </c>
      <c r="R3042" t="str">
        <f t="shared" si="143"/>
        <v>June</v>
      </c>
    </row>
    <row r="3043" spans="1:18" ht="30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s="11">
        <f t="shared" si="141"/>
        <v>42359.868611111116</v>
      </c>
      <c r="L3043" t="b">
        <v>0</v>
      </c>
      <c r="M3043">
        <v>95</v>
      </c>
      <c r="N3043" t="b">
        <v>1</v>
      </c>
      <c r="O3043" s="13">
        <f t="shared" si="142"/>
        <v>1.1048192771084338</v>
      </c>
      <c r="P3043" t="s">
        <v>8271</v>
      </c>
      <c r="Q3043" t="s">
        <v>8311</v>
      </c>
      <c r="R3043" t="str">
        <f t="shared" si="143"/>
        <v>December</v>
      </c>
    </row>
    <row r="3044" spans="1:18" ht="45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s="11">
        <f t="shared" si="141"/>
        <v>42253.688043981485</v>
      </c>
      <c r="L3044" t="b">
        <v>0</v>
      </c>
      <c r="M3044">
        <v>37</v>
      </c>
      <c r="N3044" t="b">
        <v>1</v>
      </c>
      <c r="O3044" s="13">
        <f t="shared" si="142"/>
        <v>1.28</v>
      </c>
      <c r="P3044" t="s">
        <v>8271</v>
      </c>
      <c r="Q3044" t="s">
        <v>8311</v>
      </c>
      <c r="R3044" t="str">
        <f t="shared" si="143"/>
        <v>September</v>
      </c>
    </row>
    <row r="3045" spans="1:18" ht="45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s="11">
        <f t="shared" si="141"/>
        <v>42083.070590277777</v>
      </c>
      <c r="L3045" t="b">
        <v>0</v>
      </c>
      <c r="M3045">
        <v>128</v>
      </c>
      <c r="N3045" t="b">
        <v>1</v>
      </c>
      <c r="O3045" s="13">
        <f t="shared" si="142"/>
        <v>1.1000666666666667</v>
      </c>
      <c r="P3045" t="s">
        <v>8271</v>
      </c>
      <c r="Q3045" t="s">
        <v>8311</v>
      </c>
      <c r="R3045" t="str">
        <f t="shared" si="143"/>
        <v>March</v>
      </c>
    </row>
    <row r="3046" spans="1:18" ht="45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s="11">
        <f t="shared" si="141"/>
        <v>42387.7268287037</v>
      </c>
      <c r="L3046" t="b">
        <v>0</v>
      </c>
      <c r="M3046">
        <v>156</v>
      </c>
      <c r="N3046" t="b">
        <v>1</v>
      </c>
      <c r="O3046" s="13">
        <f t="shared" si="142"/>
        <v>1.0934166666666667</v>
      </c>
      <c r="P3046" t="s">
        <v>8271</v>
      </c>
      <c r="Q3046" t="s">
        <v>8311</v>
      </c>
      <c r="R3046" t="str">
        <f t="shared" si="143"/>
        <v>January</v>
      </c>
    </row>
    <row r="3047" spans="1:18" ht="45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s="11">
        <f t="shared" si="141"/>
        <v>41843.155729166669</v>
      </c>
      <c r="L3047" t="b">
        <v>0</v>
      </c>
      <c r="M3047">
        <v>64</v>
      </c>
      <c r="N3047" t="b">
        <v>1</v>
      </c>
      <c r="O3047" s="13">
        <f t="shared" si="142"/>
        <v>1.3270650000000002</v>
      </c>
      <c r="P3047" t="s">
        <v>8271</v>
      </c>
      <c r="Q3047" t="s">
        <v>8311</v>
      </c>
      <c r="R3047" t="str">
        <f t="shared" si="143"/>
        <v>July</v>
      </c>
    </row>
    <row r="3048" spans="1:18" ht="45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s="11">
        <f t="shared" si="141"/>
        <v>41862.803078703706</v>
      </c>
      <c r="L3048" t="b">
        <v>0</v>
      </c>
      <c r="M3048">
        <v>58</v>
      </c>
      <c r="N3048" t="b">
        <v>1</v>
      </c>
      <c r="O3048" s="13">
        <f t="shared" si="142"/>
        <v>1.9084810126582279</v>
      </c>
      <c r="P3048" t="s">
        <v>8271</v>
      </c>
      <c r="Q3048" t="s">
        <v>8311</v>
      </c>
      <c r="R3048" t="str">
        <f t="shared" si="143"/>
        <v>August</v>
      </c>
    </row>
    <row r="3049" spans="1:18" ht="45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s="11">
        <f t="shared" si="141"/>
        <v>42443.989050925928</v>
      </c>
      <c r="L3049" t="b">
        <v>0</v>
      </c>
      <c r="M3049">
        <v>20</v>
      </c>
      <c r="N3049" t="b">
        <v>1</v>
      </c>
      <c r="O3049" s="13">
        <f t="shared" si="142"/>
        <v>1.49</v>
      </c>
      <c r="P3049" t="s">
        <v>8271</v>
      </c>
      <c r="Q3049" t="s">
        <v>8311</v>
      </c>
      <c r="R3049" t="str">
        <f t="shared" si="143"/>
        <v>March</v>
      </c>
    </row>
    <row r="3050" spans="1:18" ht="45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s="11">
        <f t="shared" si="141"/>
        <v>41975.901180555556</v>
      </c>
      <c r="L3050" t="b">
        <v>0</v>
      </c>
      <c r="M3050">
        <v>47</v>
      </c>
      <c r="N3050" t="b">
        <v>1</v>
      </c>
      <c r="O3050" s="13">
        <f t="shared" si="142"/>
        <v>1.6639999999999999</v>
      </c>
      <c r="P3050" t="s">
        <v>8271</v>
      </c>
      <c r="Q3050" t="s">
        <v>8311</v>
      </c>
      <c r="R3050" t="str">
        <f t="shared" si="143"/>
        <v>December</v>
      </c>
    </row>
    <row r="3051" spans="1:18" ht="45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s="11">
        <f t="shared" si="141"/>
        <v>42139.014525462961</v>
      </c>
      <c r="L3051" t="b">
        <v>0</v>
      </c>
      <c r="M3051">
        <v>54</v>
      </c>
      <c r="N3051" t="b">
        <v>1</v>
      </c>
      <c r="O3051" s="13">
        <f t="shared" si="142"/>
        <v>1.0666666666666667</v>
      </c>
      <c r="P3051" t="s">
        <v>8271</v>
      </c>
      <c r="Q3051" t="s">
        <v>8311</v>
      </c>
      <c r="R3051" t="str">
        <f t="shared" si="143"/>
        <v>May</v>
      </c>
    </row>
    <row r="3052" spans="1:18" ht="30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s="11">
        <f t="shared" si="141"/>
        <v>42465.16851851852</v>
      </c>
      <c r="L3052" t="b">
        <v>0</v>
      </c>
      <c r="M3052">
        <v>9</v>
      </c>
      <c r="N3052" t="b">
        <v>1</v>
      </c>
      <c r="O3052" s="13">
        <f t="shared" si="142"/>
        <v>1.06</v>
      </c>
      <c r="P3052" t="s">
        <v>8271</v>
      </c>
      <c r="Q3052" t="s">
        <v>8311</v>
      </c>
      <c r="R3052" t="str">
        <f t="shared" si="143"/>
        <v>April</v>
      </c>
    </row>
    <row r="3053" spans="1:18" ht="45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s="11">
        <f t="shared" si="141"/>
        <v>42744.416030092594</v>
      </c>
      <c r="L3053" t="b">
        <v>1</v>
      </c>
      <c r="M3053">
        <v>35</v>
      </c>
      <c r="N3053" t="b">
        <v>0</v>
      </c>
      <c r="O3053" s="13">
        <f t="shared" si="142"/>
        <v>0.23628571428571429</v>
      </c>
      <c r="P3053" t="s">
        <v>8271</v>
      </c>
      <c r="Q3053" t="s">
        <v>8311</v>
      </c>
      <c r="R3053" t="str">
        <f t="shared" si="143"/>
        <v>January</v>
      </c>
    </row>
    <row r="3054" spans="1:18" ht="30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s="11">
        <f t="shared" si="141"/>
        <v>42122.670069444444</v>
      </c>
      <c r="L3054" t="b">
        <v>0</v>
      </c>
      <c r="M3054">
        <v>2</v>
      </c>
      <c r="N3054" t="b">
        <v>0</v>
      </c>
      <c r="O3054" s="13">
        <f t="shared" si="142"/>
        <v>1.5E-3</v>
      </c>
      <c r="P3054" t="s">
        <v>8271</v>
      </c>
      <c r="Q3054" t="s">
        <v>8311</v>
      </c>
      <c r="R3054" t="str">
        <f t="shared" si="143"/>
        <v>April</v>
      </c>
    </row>
    <row r="3055" spans="1:18" ht="45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s="11">
        <f t="shared" si="141"/>
        <v>41862.761724537035</v>
      </c>
      <c r="L3055" t="b">
        <v>0</v>
      </c>
      <c r="M3055">
        <v>3</v>
      </c>
      <c r="N3055" t="b">
        <v>0</v>
      </c>
      <c r="O3055" s="13">
        <f t="shared" si="142"/>
        <v>4.0000000000000001E-3</v>
      </c>
      <c r="P3055" t="s">
        <v>8271</v>
      </c>
      <c r="Q3055" t="s">
        <v>8311</v>
      </c>
      <c r="R3055" t="str">
        <f t="shared" si="143"/>
        <v>August</v>
      </c>
    </row>
    <row r="3056" spans="1:18" ht="45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s="11">
        <f t="shared" si="141"/>
        <v>42027.832800925928</v>
      </c>
      <c r="L3056" t="b">
        <v>0</v>
      </c>
      <c r="M3056">
        <v>0</v>
      </c>
      <c r="N3056" t="b">
        <v>0</v>
      </c>
      <c r="O3056" s="13">
        <f t="shared" si="142"/>
        <v>0</v>
      </c>
      <c r="P3056" t="s">
        <v>8271</v>
      </c>
      <c r="Q3056" t="s">
        <v>8311</v>
      </c>
      <c r="R3056" t="str">
        <f t="shared" si="143"/>
        <v>January</v>
      </c>
    </row>
    <row r="3057" spans="1:18" ht="45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s="11">
        <f t="shared" si="141"/>
        <v>41953.95821759259</v>
      </c>
      <c r="L3057" t="b">
        <v>0</v>
      </c>
      <c r="M3057">
        <v>1</v>
      </c>
      <c r="N3057" t="b">
        <v>0</v>
      </c>
      <c r="O3057" s="13">
        <f t="shared" si="142"/>
        <v>5.0000000000000002E-5</v>
      </c>
      <c r="P3057" t="s">
        <v>8271</v>
      </c>
      <c r="Q3057" t="s">
        <v>8311</v>
      </c>
      <c r="R3057" t="str">
        <f t="shared" si="143"/>
        <v>November</v>
      </c>
    </row>
    <row r="3058" spans="1:18" ht="45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s="11">
        <f t="shared" si="141"/>
        <v>41851.636388888888</v>
      </c>
      <c r="L3058" t="b">
        <v>0</v>
      </c>
      <c r="M3058">
        <v>0</v>
      </c>
      <c r="N3058" t="b">
        <v>0</v>
      </c>
      <c r="O3058" s="13">
        <f t="shared" si="142"/>
        <v>0</v>
      </c>
      <c r="P3058" t="s">
        <v>8271</v>
      </c>
      <c r="Q3058" t="s">
        <v>8311</v>
      </c>
      <c r="R3058" t="str">
        <f t="shared" si="143"/>
        <v>July</v>
      </c>
    </row>
    <row r="3059" spans="1:18" ht="45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s="11">
        <f t="shared" si="141"/>
        <v>42433.650590277779</v>
      </c>
      <c r="L3059" t="b">
        <v>0</v>
      </c>
      <c r="M3059">
        <v>0</v>
      </c>
      <c r="N3059" t="b">
        <v>0</v>
      </c>
      <c r="O3059" s="13">
        <f t="shared" si="142"/>
        <v>0</v>
      </c>
      <c r="P3059" t="s">
        <v>8271</v>
      </c>
      <c r="Q3059" t="s">
        <v>8311</v>
      </c>
      <c r="R3059" t="str">
        <f t="shared" si="143"/>
        <v>March</v>
      </c>
    </row>
    <row r="3060" spans="1:18" ht="45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s="11">
        <f t="shared" si="141"/>
        <v>42460.374305555553</v>
      </c>
      <c r="L3060" t="b">
        <v>0</v>
      </c>
      <c r="M3060">
        <v>3</v>
      </c>
      <c r="N3060" t="b">
        <v>0</v>
      </c>
      <c r="O3060" s="13">
        <f t="shared" si="142"/>
        <v>1.6666666666666666E-4</v>
      </c>
      <c r="P3060" t="s">
        <v>8271</v>
      </c>
      <c r="Q3060" t="s">
        <v>8311</v>
      </c>
      <c r="R3060" t="str">
        <f t="shared" si="143"/>
        <v>March</v>
      </c>
    </row>
    <row r="3061" spans="1:18" ht="45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s="11">
        <f t="shared" si="141"/>
        <v>41829.935717592591</v>
      </c>
      <c r="L3061" t="b">
        <v>0</v>
      </c>
      <c r="M3061">
        <v>11</v>
      </c>
      <c r="N3061" t="b">
        <v>0</v>
      </c>
      <c r="O3061" s="13">
        <f t="shared" si="142"/>
        <v>3.0066666666666665E-2</v>
      </c>
      <c r="P3061" t="s">
        <v>8271</v>
      </c>
      <c r="Q3061" t="s">
        <v>8311</v>
      </c>
      <c r="R3061" t="str">
        <f t="shared" si="143"/>
        <v>July</v>
      </c>
    </row>
    <row r="3062" spans="1:18" ht="30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s="11">
        <f t="shared" si="141"/>
        <v>42245.274699074071</v>
      </c>
      <c r="L3062" t="b">
        <v>0</v>
      </c>
      <c r="M3062">
        <v>6</v>
      </c>
      <c r="N3062" t="b">
        <v>0</v>
      </c>
      <c r="O3062" s="13">
        <f t="shared" si="142"/>
        <v>1.5227272727272728E-3</v>
      </c>
      <c r="P3062" t="s">
        <v>8271</v>
      </c>
      <c r="Q3062" t="s">
        <v>8311</v>
      </c>
      <c r="R3062" t="str">
        <f t="shared" si="143"/>
        <v>August</v>
      </c>
    </row>
    <row r="3063" spans="1:18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s="11">
        <f t="shared" si="141"/>
        <v>41834.784120370372</v>
      </c>
      <c r="L3063" t="b">
        <v>0</v>
      </c>
      <c r="M3063">
        <v>0</v>
      </c>
      <c r="N3063" t="b">
        <v>0</v>
      </c>
      <c r="O3063" s="13">
        <f t="shared" si="142"/>
        <v>0</v>
      </c>
      <c r="P3063" t="s">
        <v>8271</v>
      </c>
      <c r="Q3063" t="s">
        <v>8311</v>
      </c>
      <c r="R3063" t="str">
        <f t="shared" si="143"/>
        <v>July</v>
      </c>
    </row>
    <row r="3064" spans="1:18" ht="45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s="11">
        <f t="shared" si="141"/>
        <v>42248.535787037035</v>
      </c>
      <c r="L3064" t="b">
        <v>0</v>
      </c>
      <c r="M3064">
        <v>67</v>
      </c>
      <c r="N3064" t="b">
        <v>0</v>
      </c>
      <c r="O3064" s="13">
        <f t="shared" si="142"/>
        <v>0.66839999999999999</v>
      </c>
      <c r="P3064" t="s">
        <v>8271</v>
      </c>
      <c r="Q3064" t="s">
        <v>8311</v>
      </c>
      <c r="R3064" t="str">
        <f t="shared" si="143"/>
        <v>September</v>
      </c>
    </row>
    <row r="3065" spans="1:18" ht="30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s="11">
        <f t="shared" si="141"/>
        <v>42630.922893518524</v>
      </c>
      <c r="L3065" t="b">
        <v>0</v>
      </c>
      <c r="M3065">
        <v>23</v>
      </c>
      <c r="N3065" t="b">
        <v>0</v>
      </c>
      <c r="O3065" s="13">
        <f t="shared" si="142"/>
        <v>0.19566666666666666</v>
      </c>
      <c r="P3065" t="s">
        <v>8271</v>
      </c>
      <c r="Q3065" t="s">
        <v>8311</v>
      </c>
      <c r="R3065" t="str">
        <f t="shared" si="143"/>
        <v>September</v>
      </c>
    </row>
    <row r="3066" spans="1:18" ht="30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s="11">
        <f t="shared" si="141"/>
        <v>42299.130162037036</v>
      </c>
      <c r="L3066" t="b">
        <v>0</v>
      </c>
      <c r="M3066">
        <v>72</v>
      </c>
      <c r="N3066" t="b">
        <v>0</v>
      </c>
      <c r="O3066" s="13">
        <f t="shared" si="142"/>
        <v>0.11294666666666667</v>
      </c>
      <c r="P3066" t="s">
        <v>8271</v>
      </c>
      <c r="Q3066" t="s">
        <v>8311</v>
      </c>
      <c r="R3066" t="str">
        <f t="shared" si="143"/>
        <v>October</v>
      </c>
    </row>
    <row r="3067" spans="1:18" ht="45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s="11">
        <f t="shared" si="141"/>
        <v>41825.055231481485</v>
      </c>
      <c r="L3067" t="b">
        <v>0</v>
      </c>
      <c r="M3067">
        <v>2</v>
      </c>
      <c r="N3067" t="b">
        <v>0</v>
      </c>
      <c r="O3067" s="13">
        <f t="shared" si="142"/>
        <v>4.0000000000000002E-4</v>
      </c>
      <c r="P3067" t="s">
        <v>8271</v>
      </c>
      <c r="Q3067" t="s">
        <v>8311</v>
      </c>
      <c r="R3067" t="str">
        <f t="shared" si="143"/>
        <v>July</v>
      </c>
    </row>
    <row r="3068" spans="1:18" ht="45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s="11">
        <f t="shared" si="141"/>
        <v>42531.228437500002</v>
      </c>
      <c r="L3068" t="b">
        <v>0</v>
      </c>
      <c r="M3068">
        <v>15</v>
      </c>
      <c r="N3068" t="b">
        <v>0</v>
      </c>
      <c r="O3068" s="13">
        <f t="shared" si="142"/>
        <v>0.11985714285714286</v>
      </c>
      <c r="P3068" t="s">
        <v>8271</v>
      </c>
      <c r="Q3068" t="s">
        <v>8311</v>
      </c>
      <c r="R3068" t="str">
        <f t="shared" si="143"/>
        <v>June</v>
      </c>
    </row>
    <row r="3069" spans="1:18" ht="45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s="11">
        <f t="shared" si="141"/>
        <v>42226.938414351855</v>
      </c>
      <c r="L3069" t="b">
        <v>0</v>
      </c>
      <c r="M3069">
        <v>1</v>
      </c>
      <c r="N3069" t="b">
        <v>0</v>
      </c>
      <c r="O3069" s="13">
        <f t="shared" si="142"/>
        <v>2.5000000000000001E-2</v>
      </c>
      <c r="P3069" t="s">
        <v>8271</v>
      </c>
      <c r="Q3069" t="s">
        <v>8311</v>
      </c>
      <c r="R3069" t="str">
        <f t="shared" si="143"/>
        <v>August</v>
      </c>
    </row>
    <row r="3070" spans="1:18" ht="45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s="11">
        <f t="shared" si="141"/>
        <v>42263.691574074073</v>
      </c>
      <c r="L3070" t="b">
        <v>0</v>
      </c>
      <c r="M3070">
        <v>2</v>
      </c>
      <c r="N3070" t="b">
        <v>0</v>
      </c>
      <c r="O3070" s="13">
        <f t="shared" si="142"/>
        <v>6.9999999999999999E-4</v>
      </c>
      <c r="P3070" t="s">
        <v>8271</v>
      </c>
      <c r="Q3070" t="s">
        <v>8311</v>
      </c>
      <c r="R3070" t="str">
        <f t="shared" si="143"/>
        <v>September</v>
      </c>
    </row>
    <row r="3071" spans="1:18" ht="45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s="11">
        <f t="shared" si="141"/>
        <v>41957.833726851852</v>
      </c>
      <c r="L3071" t="b">
        <v>0</v>
      </c>
      <c r="M3071">
        <v>7</v>
      </c>
      <c r="N3071" t="b">
        <v>0</v>
      </c>
      <c r="O3071" s="13">
        <f t="shared" si="142"/>
        <v>0.14099999999999999</v>
      </c>
      <c r="P3071" t="s">
        <v>8271</v>
      </c>
      <c r="Q3071" t="s">
        <v>8311</v>
      </c>
      <c r="R3071" t="str">
        <f t="shared" si="143"/>
        <v>November</v>
      </c>
    </row>
    <row r="3072" spans="1:18" ht="30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s="11">
        <f t="shared" si="141"/>
        <v>42690.733437499999</v>
      </c>
      <c r="L3072" t="b">
        <v>0</v>
      </c>
      <c r="M3072">
        <v>16</v>
      </c>
      <c r="N3072" t="b">
        <v>0</v>
      </c>
      <c r="O3072" s="13">
        <f t="shared" si="142"/>
        <v>3.3399999999999999E-2</v>
      </c>
      <c r="P3072" t="s">
        <v>8271</v>
      </c>
      <c r="Q3072" t="s">
        <v>8311</v>
      </c>
      <c r="R3072" t="str">
        <f t="shared" si="143"/>
        <v>November</v>
      </c>
    </row>
    <row r="3073" spans="1:18" ht="45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s="11">
        <f t="shared" si="141"/>
        <v>42097.732418981483</v>
      </c>
      <c r="L3073" t="b">
        <v>0</v>
      </c>
      <c r="M3073">
        <v>117</v>
      </c>
      <c r="N3073" t="b">
        <v>0</v>
      </c>
      <c r="O3073" s="13">
        <f t="shared" si="142"/>
        <v>0.59775</v>
      </c>
      <c r="P3073" t="s">
        <v>8271</v>
      </c>
      <c r="Q3073" t="s">
        <v>8311</v>
      </c>
      <c r="R3073" t="str">
        <f t="shared" si="143"/>
        <v>April</v>
      </c>
    </row>
    <row r="3074" spans="1:18" ht="45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s="11">
        <f t="shared" si="141"/>
        <v>42658.690532407403</v>
      </c>
      <c r="L3074" t="b">
        <v>0</v>
      </c>
      <c r="M3074">
        <v>2</v>
      </c>
      <c r="N3074" t="b">
        <v>0</v>
      </c>
      <c r="O3074" s="13">
        <f t="shared" si="142"/>
        <v>1.6666666666666666E-4</v>
      </c>
      <c r="P3074" t="s">
        <v>8271</v>
      </c>
      <c r="Q3074" t="s">
        <v>8311</v>
      </c>
      <c r="R3074" t="str">
        <f t="shared" si="143"/>
        <v>October</v>
      </c>
    </row>
    <row r="3075" spans="1:18" ht="45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s="11">
        <f t="shared" ref="K3075:K3138" si="144">(J3075/86400)+DATE(1970,1,1)</f>
        <v>42111.684027777781</v>
      </c>
      <c r="L3075" t="b">
        <v>0</v>
      </c>
      <c r="M3075">
        <v>7</v>
      </c>
      <c r="N3075" t="b">
        <v>0</v>
      </c>
      <c r="O3075" s="13">
        <f t="shared" ref="O3075:O3138" si="145">E3075/D3075</f>
        <v>2.3035714285714285E-4</v>
      </c>
      <c r="P3075" t="s">
        <v>8271</v>
      </c>
      <c r="Q3075" t="s">
        <v>8311</v>
      </c>
      <c r="R3075" t="str">
        <f t="shared" ref="R3075:R3138" si="146">TEXT(K3075,"mmmm")</f>
        <v>April</v>
      </c>
    </row>
    <row r="3076" spans="1:18" ht="60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s="11">
        <f t="shared" si="144"/>
        <v>42409.571284722224</v>
      </c>
      <c r="L3076" t="b">
        <v>0</v>
      </c>
      <c r="M3076">
        <v>3</v>
      </c>
      <c r="N3076" t="b">
        <v>0</v>
      </c>
      <c r="O3076" s="13">
        <f t="shared" si="145"/>
        <v>8.8000000000000003E-4</v>
      </c>
      <c r="P3076" t="s">
        <v>8271</v>
      </c>
      <c r="Q3076" t="s">
        <v>8311</v>
      </c>
      <c r="R3076" t="str">
        <f t="shared" si="146"/>
        <v>February</v>
      </c>
    </row>
    <row r="3077" spans="1:18" ht="45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s="11">
        <f t="shared" si="144"/>
        <v>42551.102314814816</v>
      </c>
      <c r="L3077" t="b">
        <v>0</v>
      </c>
      <c r="M3077">
        <v>20</v>
      </c>
      <c r="N3077" t="b">
        <v>0</v>
      </c>
      <c r="O3077" s="13">
        <f t="shared" si="145"/>
        <v>8.6400000000000005E-2</v>
      </c>
      <c r="P3077" t="s">
        <v>8271</v>
      </c>
      <c r="Q3077" t="s">
        <v>8311</v>
      </c>
      <c r="R3077" t="str">
        <f t="shared" si="146"/>
        <v>June</v>
      </c>
    </row>
    <row r="3078" spans="1:18" ht="30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s="11">
        <f t="shared" si="144"/>
        <v>42226.651886574073</v>
      </c>
      <c r="L3078" t="b">
        <v>0</v>
      </c>
      <c r="M3078">
        <v>50</v>
      </c>
      <c r="N3078" t="b">
        <v>0</v>
      </c>
      <c r="O3078" s="13">
        <f t="shared" si="145"/>
        <v>0.15060000000000001</v>
      </c>
      <c r="P3078" t="s">
        <v>8271</v>
      </c>
      <c r="Q3078" t="s">
        <v>8311</v>
      </c>
      <c r="R3078" t="str">
        <f t="shared" si="146"/>
        <v>August</v>
      </c>
    </row>
    <row r="3079" spans="1:18" ht="45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s="11">
        <f t="shared" si="144"/>
        <v>42766.956921296296</v>
      </c>
      <c r="L3079" t="b">
        <v>0</v>
      </c>
      <c r="M3079">
        <v>2</v>
      </c>
      <c r="N3079" t="b">
        <v>0</v>
      </c>
      <c r="O3079" s="13">
        <f t="shared" si="145"/>
        <v>4.7727272727272731E-3</v>
      </c>
      <c r="P3079" t="s">
        <v>8271</v>
      </c>
      <c r="Q3079" t="s">
        <v>8311</v>
      </c>
      <c r="R3079" t="str">
        <f t="shared" si="146"/>
        <v>January</v>
      </c>
    </row>
    <row r="3080" spans="1:18" ht="45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s="11">
        <f t="shared" si="144"/>
        <v>42031.138831018514</v>
      </c>
      <c r="L3080" t="b">
        <v>0</v>
      </c>
      <c r="M3080">
        <v>3</v>
      </c>
      <c r="N3080" t="b">
        <v>0</v>
      </c>
      <c r="O3080" s="13">
        <f t="shared" si="145"/>
        <v>1.1833333333333333E-3</v>
      </c>
      <c r="P3080" t="s">
        <v>8271</v>
      </c>
      <c r="Q3080" t="s">
        <v>8311</v>
      </c>
      <c r="R3080" t="str">
        <f t="shared" si="146"/>
        <v>January</v>
      </c>
    </row>
    <row r="3081" spans="1:18" ht="45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s="11">
        <f t="shared" si="144"/>
        <v>42055.713368055556</v>
      </c>
      <c r="L3081" t="b">
        <v>0</v>
      </c>
      <c r="M3081">
        <v>27</v>
      </c>
      <c r="N3081" t="b">
        <v>0</v>
      </c>
      <c r="O3081" s="13">
        <f t="shared" si="145"/>
        <v>8.4173998587352451E-3</v>
      </c>
      <c r="P3081" t="s">
        <v>8271</v>
      </c>
      <c r="Q3081" t="s">
        <v>8311</v>
      </c>
      <c r="R3081" t="str">
        <f t="shared" si="146"/>
        <v>February</v>
      </c>
    </row>
    <row r="3082" spans="1:18" ht="45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s="11">
        <f t="shared" si="144"/>
        <v>41940.028287037036</v>
      </c>
      <c r="L3082" t="b">
        <v>0</v>
      </c>
      <c r="M3082">
        <v>7</v>
      </c>
      <c r="N3082" t="b">
        <v>0</v>
      </c>
      <c r="O3082" s="13">
        <f t="shared" si="145"/>
        <v>1.8799999999999999E-4</v>
      </c>
      <c r="P3082" t="s">
        <v>8271</v>
      </c>
      <c r="Q3082" t="s">
        <v>8311</v>
      </c>
      <c r="R3082" t="str">
        <f t="shared" si="146"/>
        <v>October</v>
      </c>
    </row>
    <row r="3083" spans="1:18" ht="45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s="11">
        <f t="shared" si="144"/>
        <v>42237.181608796294</v>
      </c>
      <c r="L3083" t="b">
        <v>0</v>
      </c>
      <c r="M3083">
        <v>5</v>
      </c>
      <c r="N3083" t="b">
        <v>0</v>
      </c>
      <c r="O3083" s="13">
        <f t="shared" si="145"/>
        <v>2.1029999999999998E-3</v>
      </c>
      <c r="P3083" t="s">
        <v>8271</v>
      </c>
      <c r="Q3083" t="s">
        <v>8311</v>
      </c>
      <c r="R3083" t="str">
        <f t="shared" si="146"/>
        <v>August</v>
      </c>
    </row>
    <row r="3084" spans="1:18" ht="45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s="11">
        <f t="shared" si="144"/>
        <v>42293.922986111109</v>
      </c>
      <c r="L3084" t="b">
        <v>0</v>
      </c>
      <c r="M3084">
        <v>0</v>
      </c>
      <c r="N3084" t="b">
        <v>0</v>
      </c>
      <c r="O3084" s="13">
        <f t="shared" si="145"/>
        <v>0</v>
      </c>
      <c r="P3084" t="s">
        <v>8271</v>
      </c>
      <c r="Q3084" t="s">
        <v>8311</v>
      </c>
      <c r="R3084" t="str">
        <f t="shared" si="146"/>
        <v>October</v>
      </c>
    </row>
    <row r="3085" spans="1:18" ht="60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s="11">
        <f t="shared" si="144"/>
        <v>41853.563402777778</v>
      </c>
      <c r="L3085" t="b">
        <v>0</v>
      </c>
      <c r="M3085">
        <v>3</v>
      </c>
      <c r="N3085" t="b">
        <v>0</v>
      </c>
      <c r="O3085" s="13">
        <f t="shared" si="145"/>
        <v>2.8E-3</v>
      </c>
      <c r="P3085" t="s">
        <v>8271</v>
      </c>
      <c r="Q3085" t="s">
        <v>8311</v>
      </c>
      <c r="R3085" t="str">
        <f t="shared" si="146"/>
        <v>August</v>
      </c>
    </row>
    <row r="3086" spans="1:18" ht="45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s="11">
        <f t="shared" si="144"/>
        <v>42100.723738425921</v>
      </c>
      <c r="L3086" t="b">
        <v>0</v>
      </c>
      <c r="M3086">
        <v>6</v>
      </c>
      <c r="N3086" t="b">
        <v>0</v>
      </c>
      <c r="O3086" s="13">
        <f t="shared" si="145"/>
        <v>0.11579206701157921</v>
      </c>
      <c r="P3086" t="s">
        <v>8271</v>
      </c>
      <c r="Q3086" t="s">
        <v>8311</v>
      </c>
      <c r="R3086" t="str">
        <f t="shared" si="146"/>
        <v>April</v>
      </c>
    </row>
    <row r="3087" spans="1:18" ht="45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s="11">
        <f t="shared" si="144"/>
        <v>42246.883784722224</v>
      </c>
      <c r="L3087" t="b">
        <v>0</v>
      </c>
      <c r="M3087">
        <v>9</v>
      </c>
      <c r="N3087" t="b">
        <v>0</v>
      </c>
      <c r="O3087" s="13">
        <f t="shared" si="145"/>
        <v>2.4400000000000002E-2</v>
      </c>
      <c r="P3087" t="s">
        <v>8271</v>
      </c>
      <c r="Q3087" t="s">
        <v>8311</v>
      </c>
      <c r="R3087" t="str">
        <f t="shared" si="146"/>
        <v>August</v>
      </c>
    </row>
    <row r="3088" spans="1:18" ht="45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s="11">
        <f t="shared" si="144"/>
        <v>42173.67082175926</v>
      </c>
      <c r="L3088" t="b">
        <v>0</v>
      </c>
      <c r="M3088">
        <v>3</v>
      </c>
      <c r="N3088" t="b">
        <v>0</v>
      </c>
      <c r="O3088" s="13">
        <f t="shared" si="145"/>
        <v>2.5000000000000001E-3</v>
      </c>
      <c r="P3088" t="s">
        <v>8271</v>
      </c>
      <c r="Q3088" t="s">
        <v>8311</v>
      </c>
      <c r="R3088" t="str">
        <f t="shared" si="146"/>
        <v>June</v>
      </c>
    </row>
    <row r="3089" spans="1:18" ht="45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s="11">
        <f t="shared" si="144"/>
        <v>42665.150347222225</v>
      </c>
      <c r="L3089" t="b">
        <v>0</v>
      </c>
      <c r="M3089">
        <v>2</v>
      </c>
      <c r="N3089" t="b">
        <v>0</v>
      </c>
      <c r="O3089" s="13">
        <f t="shared" si="145"/>
        <v>6.2500000000000003E-3</v>
      </c>
      <c r="P3089" t="s">
        <v>8271</v>
      </c>
      <c r="Q3089" t="s">
        <v>8311</v>
      </c>
      <c r="R3089" t="str">
        <f t="shared" si="146"/>
        <v>October</v>
      </c>
    </row>
    <row r="3090" spans="1:18" ht="30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s="11">
        <f t="shared" si="144"/>
        <v>41981.57230324074</v>
      </c>
      <c r="L3090" t="b">
        <v>0</v>
      </c>
      <c r="M3090">
        <v>3</v>
      </c>
      <c r="N3090" t="b">
        <v>0</v>
      </c>
      <c r="O3090" s="13">
        <f t="shared" si="145"/>
        <v>1.9384615384615384E-3</v>
      </c>
      <c r="P3090" t="s">
        <v>8271</v>
      </c>
      <c r="Q3090" t="s">
        <v>8311</v>
      </c>
      <c r="R3090" t="str">
        <f t="shared" si="146"/>
        <v>December</v>
      </c>
    </row>
    <row r="3091" spans="1:18" ht="30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s="11">
        <f t="shared" si="144"/>
        <v>42528.542627314819</v>
      </c>
      <c r="L3091" t="b">
        <v>0</v>
      </c>
      <c r="M3091">
        <v>45</v>
      </c>
      <c r="N3091" t="b">
        <v>0</v>
      </c>
      <c r="O3091" s="13">
        <f t="shared" si="145"/>
        <v>0.23416000000000001</v>
      </c>
      <c r="P3091" t="s">
        <v>8271</v>
      </c>
      <c r="Q3091" t="s">
        <v>8311</v>
      </c>
      <c r="R3091" t="str">
        <f t="shared" si="146"/>
        <v>June</v>
      </c>
    </row>
    <row r="3092" spans="1:18" ht="45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s="11">
        <f t="shared" si="144"/>
        <v>42065.818807870368</v>
      </c>
      <c r="L3092" t="b">
        <v>0</v>
      </c>
      <c r="M3092">
        <v>9</v>
      </c>
      <c r="N3092" t="b">
        <v>0</v>
      </c>
      <c r="O3092" s="13">
        <f t="shared" si="145"/>
        <v>5.080888888888889E-2</v>
      </c>
      <c r="P3092" t="s">
        <v>8271</v>
      </c>
      <c r="Q3092" t="s">
        <v>8311</v>
      </c>
      <c r="R3092" t="str">
        <f t="shared" si="146"/>
        <v>March</v>
      </c>
    </row>
    <row r="3093" spans="1:18" ht="45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s="11">
        <f t="shared" si="144"/>
        <v>42566.948414351849</v>
      </c>
      <c r="L3093" t="b">
        <v>0</v>
      </c>
      <c r="M3093">
        <v>9</v>
      </c>
      <c r="N3093" t="b">
        <v>0</v>
      </c>
      <c r="O3093" s="13">
        <f t="shared" si="145"/>
        <v>0.15920000000000001</v>
      </c>
      <c r="P3093" t="s">
        <v>8271</v>
      </c>
      <c r="Q3093" t="s">
        <v>8311</v>
      </c>
      <c r="R3093" t="str">
        <f t="shared" si="146"/>
        <v>July</v>
      </c>
    </row>
    <row r="3094" spans="1:18" ht="45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s="11">
        <f t="shared" si="144"/>
        <v>42255.619351851856</v>
      </c>
      <c r="L3094" t="b">
        <v>0</v>
      </c>
      <c r="M3094">
        <v>21</v>
      </c>
      <c r="N3094" t="b">
        <v>0</v>
      </c>
      <c r="O3094" s="13">
        <f t="shared" si="145"/>
        <v>1.1831900000000001E-2</v>
      </c>
      <c r="P3094" t="s">
        <v>8271</v>
      </c>
      <c r="Q3094" t="s">
        <v>8311</v>
      </c>
      <c r="R3094" t="str">
        <f t="shared" si="146"/>
        <v>September</v>
      </c>
    </row>
    <row r="3095" spans="1:18" ht="45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s="11">
        <f t="shared" si="144"/>
        <v>41760.909039351856</v>
      </c>
      <c r="L3095" t="b">
        <v>0</v>
      </c>
      <c r="M3095">
        <v>17</v>
      </c>
      <c r="N3095" t="b">
        <v>0</v>
      </c>
      <c r="O3095" s="13">
        <f t="shared" si="145"/>
        <v>0.22750000000000001</v>
      </c>
      <c r="P3095" t="s">
        <v>8271</v>
      </c>
      <c r="Q3095" t="s">
        <v>8311</v>
      </c>
      <c r="R3095" t="str">
        <f t="shared" si="146"/>
        <v>May</v>
      </c>
    </row>
    <row r="3096" spans="1:18" ht="30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s="11">
        <f t="shared" si="144"/>
        <v>42207.795787037037</v>
      </c>
      <c r="L3096" t="b">
        <v>0</v>
      </c>
      <c r="M3096">
        <v>1</v>
      </c>
      <c r="N3096" t="b">
        <v>0</v>
      </c>
      <c r="O3096" s="13">
        <f t="shared" si="145"/>
        <v>2.5000000000000001E-4</v>
      </c>
      <c r="P3096" t="s">
        <v>8271</v>
      </c>
      <c r="Q3096" t="s">
        <v>8311</v>
      </c>
      <c r="R3096" t="str">
        <f t="shared" si="146"/>
        <v>July</v>
      </c>
    </row>
    <row r="3097" spans="1:18" ht="45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s="11">
        <f t="shared" si="144"/>
        <v>42523.025231481486</v>
      </c>
      <c r="L3097" t="b">
        <v>0</v>
      </c>
      <c r="M3097">
        <v>1</v>
      </c>
      <c r="N3097" t="b">
        <v>0</v>
      </c>
      <c r="O3097" s="13">
        <f t="shared" si="145"/>
        <v>3.351206434316354E-3</v>
      </c>
      <c r="P3097" t="s">
        <v>8271</v>
      </c>
      <c r="Q3097" t="s">
        <v>8311</v>
      </c>
      <c r="R3097" t="str">
        <f t="shared" si="146"/>
        <v>June</v>
      </c>
    </row>
    <row r="3098" spans="1:18" ht="45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s="11">
        <f t="shared" si="144"/>
        <v>42114.825532407413</v>
      </c>
      <c r="L3098" t="b">
        <v>0</v>
      </c>
      <c r="M3098">
        <v>14</v>
      </c>
      <c r="N3098" t="b">
        <v>0</v>
      </c>
      <c r="O3098" s="13">
        <f t="shared" si="145"/>
        <v>3.9750000000000001E-2</v>
      </c>
      <c r="P3098" t="s">
        <v>8271</v>
      </c>
      <c r="Q3098" t="s">
        <v>8311</v>
      </c>
      <c r="R3098" t="str">
        <f t="shared" si="146"/>
        <v>April</v>
      </c>
    </row>
    <row r="3099" spans="1:18" ht="45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s="11">
        <f t="shared" si="144"/>
        <v>42629.503483796296</v>
      </c>
      <c r="L3099" t="b">
        <v>0</v>
      </c>
      <c r="M3099">
        <v>42</v>
      </c>
      <c r="N3099" t="b">
        <v>0</v>
      </c>
      <c r="O3099" s="13">
        <f t="shared" si="145"/>
        <v>0.17150000000000001</v>
      </c>
      <c r="P3099" t="s">
        <v>8271</v>
      </c>
      <c r="Q3099" t="s">
        <v>8311</v>
      </c>
      <c r="R3099" t="str">
        <f t="shared" si="146"/>
        <v>September</v>
      </c>
    </row>
    <row r="3100" spans="1:18" ht="45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s="11">
        <f t="shared" si="144"/>
        <v>42359.792233796295</v>
      </c>
      <c r="L3100" t="b">
        <v>0</v>
      </c>
      <c r="M3100">
        <v>27</v>
      </c>
      <c r="N3100" t="b">
        <v>0</v>
      </c>
      <c r="O3100" s="13">
        <f t="shared" si="145"/>
        <v>3.608004104669061E-2</v>
      </c>
      <c r="P3100" t="s">
        <v>8271</v>
      </c>
      <c r="Q3100" t="s">
        <v>8311</v>
      </c>
      <c r="R3100" t="str">
        <f t="shared" si="146"/>
        <v>December</v>
      </c>
    </row>
    <row r="3101" spans="1:18" ht="45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s="11">
        <f t="shared" si="144"/>
        <v>42382.189710648148</v>
      </c>
      <c r="L3101" t="b">
        <v>0</v>
      </c>
      <c r="M3101">
        <v>5</v>
      </c>
      <c r="N3101" t="b">
        <v>0</v>
      </c>
      <c r="O3101" s="13">
        <f t="shared" si="145"/>
        <v>0.13900000000000001</v>
      </c>
      <c r="P3101" t="s">
        <v>8271</v>
      </c>
      <c r="Q3101" t="s">
        <v>8311</v>
      </c>
      <c r="R3101" t="str">
        <f t="shared" si="146"/>
        <v>January</v>
      </c>
    </row>
    <row r="3102" spans="1:18" ht="45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s="11">
        <f t="shared" si="144"/>
        <v>41902.622395833336</v>
      </c>
      <c r="L3102" t="b">
        <v>0</v>
      </c>
      <c r="M3102">
        <v>13</v>
      </c>
      <c r="N3102" t="b">
        <v>0</v>
      </c>
      <c r="O3102" s="13">
        <f t="shared" si="145"/>
        <v>0.15225</v>
      </c>
      <c r="P3102" t="s">
        <v>8271</v>
      </c>
      <c r="Q3102" t="s">
        <v>8311</v>
      </c>
      <c r="R3102" t="str">
        <f t="shared" si="146"/>
        <v>September</v>
      </c>
    </row>
    <row r="3103" spans="1:18" ht="45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s="11">
        <f t="shared" si="144"/>
        <v>42171.383530092593</v>
      </c>
      <c r="L3103" t="b">
        <v>0</v>
      </c>
      <c r="M3103">
        <v>12</v>
      </c>
      <c r="N3103" t="b">
        <v>0</v>
      </c>
      <c r="O3103" s="13">
        <f t="shared" si="145"/>
        <v>0.12</v>
      </c>
      <c r="P3103" t="s">
        <v>8271</v>
      </c>
      <c r="Q3103" t="s">
        <v>8311</v>
      </c>
      <c r="R3103" t="str">
        <f t="shared" si="146"/>
        <v>June</v>
      </c>
    </row>
    <row r="3104" spans="1:18" ht="45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s="11">
        <f t="shared" si="144"/>
        <v>42555.340486111112</v>
      </c>
      <c r="L3104" t="b">
        <v>0</v>
      </c>
      <c r="M3104">
        <v>90</v>
      </c>
      <c r="N3104" t="b">
        <v>0</v>
      </c>
      <c r="O3104" s="13">
        <f t="shared" si="145"/>
        <v>0.391125</v>
      </c>
      <c r="P3104" t="s">
        <v>8271</v>
      </c>
      <c r="Q3104" t="s">
        <v>8311</v>
      </c>
      <c r="R3104" t="str">
        <f t="shared" si="146"/>
        <v>July</v>
      </c>
    </row>
    <row r="3105" spans="1:18" ht="30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s="11">
        <f t="shared" si="144"/>
        <v>42107.156319444446</v>
      </c>
      <c r="L3105" t="b">
        <v>0</v>
      </c>
      <c r="M3105">
        <v>2</v>
      </c>
      <c r="N3105" t="b">
        <v>0</v>
      </c>
      <c r="O3105" s="13">
        <f t="shared" si="145"/>
        <v>2.6829268292682929E-3</v>
      </c>
      <c r="P3105" t="s">
        <v>8271</v>
      </c>
      <c r="Q3105" t="s">
        <v>8311</v>
      </c>
      <c r="R3105" t="str">
        <f t="shared" si="146"/>
        <v>April</v>
      </c>
    </row>
    <row r="3106" spans="1:18" ht="45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s="11">
        <f t="shared" si="144"/>
        <v>42006.908692129626</v>
      </c>
      <c r="L3106" t="b">
        <v>0</v>
      </c>
      <c r="M3106">
        <v>5</v>
      </c>
      <c r="N3106" t="b">
        <v>0</v>
      </c>
      <c r="O3106" s="13">
        <f t="shared" si="145"/>
        <v>0.29625000000000001</v>
      </c>
      <c r="P3106" t="s">
        <v>8271</v>
      </c>
      <c r="Q3106" t="s">
        <v>8311</v>
      </c>
      <c r="R3106" t="str">
        <f t="shared" si="146"/>
        <v>January</v>
      </c>
    </row>
    <row r="3107" spans="1:18" ht="45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s="11">
        <f t="shared" si="144"/>
        <v>41876.718935185185</v>
      </c>
      <c r="L3107" t="b">
        <v>0</v>
      </c>
      <c r="M3107">
        <v>31</v>
      </c>
      <c r="N3107" t="b">
        <v>0</v>
      </c>
      <c r="O3107" s="13">
        <f t="shared" si="145"/>
        <v>0.4236099230111206</v>
      </c>
      <c r="P3107" t="s">
        <v>8271</v>
      </c>
      <c r="Q3107" t="s">
        <v>8311</v>
      </c>
      <c r="R3107" t="str">
        <f t="shared" si="146"/>
        <v>August</v>
      </c>
    </row>
    <row r="3108" spans="1:18" ht="45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s="11">
        <f t="shared" si="144"/>
        <v>42241.429120370369</v>
      </c>
      <c r="L3108" t="b">
        <v>0</v>
      </c>
      <c r="M3108">
        <v>4</v>
      </c>
      <c r="N3108" t="b">
        <v>0</v>
      </c>
      <c r="O3108" s="13">
        <f t="shared" si="145"/>
        <v>4.1000000000000002E-2</v>
      </c>
      <c r="P3108" t="s">
        <v>8271</v>
      </c>
      <c r="Q3108" t="s">
        <v>8311</v>
      </c>
      <c r="R3108" t="str">
        <f t="shared" si="146"/>
        <v>August</v>
      </c>
    </row>
    <row r="3109" spans="1:18" ht="45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s="11">
        <f t="shared" si="144"/>
        <v>42128.814247685186</v>
      </c>
      <c r="L3109" t="b">
        <v>0</v>
      </c>
      <c r="M3109">
        <v>29</v>
      </c>
      <c r="N3109" t="b">
        <v>0</v>
      </c>
      <c r="O3109" s="13">
        <f t="shared" si="145"/>
        <v>0.197625</v>
      </c>
      <c r="P3109" t="s">
        <v>8271</v>
      </c>
      <c r="Q3109" t="s">
        <v>8311</v>
      </c>
      <c r="R3109" t="str">
        <f t="shared" si="146"/>
        <v>May</v>
      </c>
    </row>
    <row r="3110" spans="1:18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s="11">
        <f t="shared" si="144"/>
        <v>42062.680486111116</v>
      </c>
      <c r="L3110" t="b">
        <v>0</v>
      </c>
      <c r="M3110">
        <v>2</v>
      </c>
      <c r="N3110" t="b">
        <v>0</v>
      </c>
      <c r="O3110" s="13">
        <f t="shared" si="145"/>
        <v>5.1999999999999995E-4</v>
      </c>
      <c r="P3110" t="s">
        <v>8271</v>
      </c>
      <c r="Q3110" t="s">
        <v>8311</v>
      </c>
      <c r="R3110" t="str">
        <f t="shared" si="146"/>
        <v>February</v>
      </c>
    </row>
    <row r="3111" spans="1:18" ht="45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s="11">
        <f t="shared" si="144"/>
        <v>41844.125115740739</v>
      </c>
      <c r="L3111" t="b">
        <v>0</v>
      </c>
      <c r="M3111">
        <v>114</v>
      </c>
      <c r="N3111" t="b">
        <v>0</v>
      </c>
      <c r="O3111" s="13">
        <f t="shared" si="145"/>
        <v>0.25030188679245285</v>
      </c>
      <c r="P3111" t="s">
        <v>8271</v>
      </c>
      <c r="Q3111" t="s">
        <v>8311</v>
      </c>
      <c r="R3111" t="str">
        <f t="shared" si="146"/>
        <v>July</v>
      </c>
    </row>
    <row r="3112" spans="1:18" ht="45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s="11">
        <f t="shared" si="144"/>
        <v>42745.031469907408</v>
      </c>
      <c r="L3112" t="b">
        <v>0</v>
      </c>
      <c r="M3112">
        <v>1</v>
      </c>
      <c r="N3112" t="b">
        <v>0</v>
      </c>
      <c r="O3112" s="13">
        <f t="shared" si="145"/>
        <v>4.0000000000000002E-4</v>
      </c>
      <c r="P3112" t="s">
        <v>8271</v>
      </c>
      <c r="Q3112" t="s">
        <v>8311</v>
      </c>
      <c r="R3112" t="str">
        <f t="shared" si="146"/>
        <v>January</v>
      </c>
    </row>
    <row r="3113" spans="1:18" ht="30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s="11">
        <f t="shared" si="144"/>
        <v>41885.595138888893</v>
      </c>
      <c r="L3113" t="b">
        <v>0</v>
      </c>
      <c r="M3113">
        <v>76</v>
      </c>
      <c r="N3113" t="b">
        <v>0</v>
      </c>
      <c r="O3113" s="13">
        <f t="shared" si="145"/>
        <v>0.26640000000000003</v>
      </c>
      <c r="P3113" t="s">
        <v>8271</v>
      </c>
      <c r="Q3113" t="s">
        <v>8311</v>
      </c>
      <c r="R3113" t="str">
        <f t="shared" si="146"/>
        <v>September</v>
      </c>
    </row>
    <row r="3114" spans="1:18" ht="45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s="11">
        <f t="shared" si="144"/>
        <v>42615.121921296297</v>
      </c>
      <c r="L3114" t="b">
        <v>0</v>
      </c>
      <c r="M3114">
        <v>9</v>
      </c>
      <c r="N3114" t="b">
        <v>0</v>
      </c>
      <c r="O3114" s="13">
        <f t="shared" si="145"/>
        <v>4.7363636363636365E-2</v>
      </c>
      <c r="P3114" t="s">
        <v>8271</v>
      </c>
      <c r="Q3114" t="s">
        <v>8311</v>
      </c>
      <c r="R3114" t="str">
        <f t="shared" si="146"/>
        <v>September</v>
      </c>
    </row>
    <row r="3115" spans="1:18" ht="45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s="11">
        <f t="shared" si="144"/>
        <v>42081.731273148151</v>
      </c>
      <c r="L3115" t="b">
        <v>0</v>
      </c>
      <c r="M3115">
        <v>37</v>
      </c>
      <c r="N3115" t="b">
        <v>0</v>
      </c>
      <c r="O3115" s="13">
        <f t="shared" si="145"/>
        <v>4.2435339894712751E-2</v>
      </c>
      <c r="P3115" t="s">
        <v>8271</v>
      </c>
      <c r="Q3115" t="s">
        <v>8311</v>
      </c>
      <c r="R3115" t="str">
        <f t="shared" si="146"/>
        <v>March</v>
      </c>
    </row>
    <row r="3116" spans="1:18" ht="45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s="11">
        <f t="shared" si="144"/>
        <v>41843.632523148146</v>
      </c>
      <c r="L3116" t="b">
        <v>0</v>
      </c>
      <c r="M3116">
        <v>0</v>
      </c>
      <c r="N3116" t="b">
        <v>0</v>
      </c>
      <c r="O3116" s="13">
        <f t="shared" si="145"/>
        <v>0</v>
      </c>
      <c r="P3116" t="s">
        <v>8271</v>
      </c>
      <c r="Q3116" t="s">
        <v>8311</v>
      </c>
      <c r="R3116" t="str">
        <f t="shared" si="146"/>
        <v>July</v>
      </c>
    </row>
    <row r="3117" spans="1:18" ht="45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s="11">
        <f t="shared" si="144"/>
        <v>42496.447071759263</v>
      </c>
      <c r="L3117" t="b">
        <v>0</v>
      </c>
      <c r="M3117">
        <v>1</v>
      </c>
      <c r="N3117" t="b">
        <v>0</v>
      </c>
      <c r="O3117" s="13">
        <f t="shared" si="145"/>
        <v>0.03</v>
      </c>
      <c r="P3117" t="s">
        <v>8271</v>
      </c>
      <c r="Q3117" t="s">
        <v>8311</v>
      </c>
      <c r="R3117" t="str">
        <f t="shared" si="146"/>
        <v>May</v>
      </c>
    </row>
    <row r="3118" spans="1:18" ht="45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s="11">
        <f t="shared" si="144"/>
        <v>42081.515335648146</v>
      </c>
      <c r="L3118" t="b">
        <v>0</v>
      </c>
      <c r="M3118">
        <v>10</v>
      </c>
      <c r="N3118" t="b">
        <v>0</v>
      </c>
      <c r="O3118" s="13">
        <f t="shared" si="145"/>
        <v>0.57333333333333336</v>
      </c>
      <c r="P3118" t="s">
        <v>8271</v>
      </c>
      <c r="Q3118" t="s">
        <v>8311</v>
      </c>
      <c r="R3118" t="str">
        <f t="shared" si="146"/>
        <v>March</v>
      </c>
    </row>
    <row r="3119" spans="1:18" ht="45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s="11">
        <f t="shared" si="144"/>
        <v>42509.374537037038</v>
      </c>
      <c r="L3119" t="b">
        <v>0</v>
      </c>
      <c r="M3119">
        <v>1</v>
      </c>
      <c r="N3119" t="b">
        <v>0</v>
      </c>
      <c r="O3119" s="13">
        <f t="shared" si="145"/>
        <v>1E-3</v>
      </c>
      <c r="P3119" t="s">
        <v>8271</v>
      </c>
      <c r="Q3119" t="s">
        <v>8311</v>
      </c>
      <c r="R3119" t="str">
        <f t="shared" si="146"/>
        <v>May</v>
      </c>
    </row>
    <row r="3120" spans="1:18" ht="30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s="11">
        <f t="shared" si="144"/>
        <v>42534.649571759262</v>
      </c>
      <c r="L3120" t="b">
        <v>0</v>
      </c>
      <c r="M3120">
        <v>2</v>
      </c>
      <c r="N3120" t="b">
        <v>0</v>
      </c>
      <c r="O3120" s="13">
        <f t="shared" si="145"/>
        <v>3.0999999999999999E-3</v>
      </c>
      <c r="P3120" t="s">
        <v>8271</v>
      </c>
      <c r="Q3120" t="s">
        <v>8311</v>
      </c>
      <c r="R3120" t="str">
        <f t="shared" si="146"/>
        <v>June</v>
      </c>
    </row>
    <row r="3121" spans="1:18" ht="45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s="11">
        <f t="shared" si="144"/>
        <v>42060.04550925926</v>
      </c>
      <c r="L3121" t="b">
        <v>0</v>
      </c>
      <c r="M3121">
        <v>1</v>
      </c>
      <c r="N3121" t="b">
        <v>0</v>
      </c>
      <c r="O3121" s="13">
        <f t="shared" si="145"/>
        <v>5.0000000000000001E-4</v>
      </c>
      <c r="P3121" t="s">
        <v>8271</v>
      </c>
      <c r="Q3121" t="s">
        <v>8311</v>
      </c>
      <c r="R3121" t="str">
        <f t="shared" si="146"/>
        <v>February</v>
      </c>
    </row>
    <row r="3122" spans="1:18" ht="30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s="11">
        <f t="shared" si="144"/>
        <v>42435.942083333328</v>
      </c>
      <c r="L3122" t="b">
        <v>0</v>
      </c>
      <c r="M3122">
        <v>10</v>
      </c>
      <c r="N3122" t="b">
        <v>0</v>
      </c>
      <c r="O3122" s="13">
        <f t="shared" si="145"/>
        <v>9.8461538461538464E-5</v>
      </c>
      <c r="P3122" t="s">
        <v>8271</v>
      </c>
      <c r="Q3122" t="s">
        <v>8311</v>
      </c>
      <c r="R3122" t="str">
        <f t="shared" si="146"/>
        <v>March</v>
      </c>
    </row>
    <row r="3123" spans="1:18" ht="30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s="11">
        <f t="shared" si="144"/>
        <v>41848.679803240739</v>
      </c>
      <c r="L3123" t="b">
        <v>0</v>
      </c>
      <c r="M3123">
        <v>1</v>
      </c>
      <c r="N3123" t="b">
        <v>0</v>
      </c>
      <c r="O3123" s="13">
        <f t="shared" si="145"/>
        <v>6.6666666666666671E-3</v>
      </c>
      <c r="P3123" t="s">
        <v>8271</v>
      </c>
      <c r="Q3123" t="s">
        <v>8311</v>
      </c>
      <c r="R3123" t="str">
        <f t="shared" si="146"/>
        <v>July</v>
      </c>
    </row>
    <row r="3124" spans="1:18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s="11">
        <f t="shared" si="144"/>
        <v>42678.932083333333</v>
      </c>
      <c r="L3124" t="b">
        <v>0</v>
      </c>
      <c r="M3124">
        <v>2</v>
      </c>
      <c r="N3124" t="b">
        <v>0</v>
      </c>
      <c r="O3124" s="13">
        <f t="shared" si="145"/>
        <v>0.58291457286432158</v>
      </c>
      <c r="P3124" t="s">
        <v>8271</v>
      </c>
      <c r="Q3124" t="s">
        <v>8311</v>
      </c>
      <c r="R3124" t="str">
        <f t="shared" si="146"/>
        <v>November</v>
      </c>
    </row>
    <row r="3125" spans="1:18" ht="45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s="11">
        <f t="shared" si="144"/>
        <v>42530.993032407408</v>
      </c>
      <c r="L3125" t="b">
        <v>0</v>
      </c>
      <c r="M3125">
        <v>348</v>
      </c>
      <c r="N3125" t="b">
        <v>0</v>
      </c>
      <c r="O3125" s="13">
        <f t="shared" si="145"/>
        <v>0.68153600000000003</v>
      </c>
      <c r="P3125" t="s">
        <v>8271</v>
      </c>
      <c r="Q3125" t="s">
        <v>8311</v>
      </c>
      <c r="R3125" t="str">
        <f t="shared" si="146"/>
        <v>June</v>
      </c>
    </row>
    <row r="3126" spans="1:18" ht="30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s="11">
        <f t="shared" si="144"/>
        <v>41977.780104166668</v>
      </c>
      <c r="L3126" t="b">
        <v>0</v>
      </c>
      <c r="M3126">
        <v>4</v>
      </c>
      <c r="N3126" t="b">
        <v>0</v>
      </c>
      <c r="O3126" s="13">
        <f t="shared" si="145"/>
        <v>3.2499999999999997E-5</v>
      </c>
      <c r="P3126" t="s">
        <v>8271</v>
      </c>
      <c r="Q3126" t="s">
        <v>8311</v>
      </c>
      <c r="R3126" t="str">
        <f t="shared" si="146"/>
        <v>December</v>
      </c>
    </row>
    <row r="3127" spans="1:18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s="11">
        <f t="shared" si="144"/>
        <v>42346.20685185185</v>
      </c>
      <c r="L3127" t="b">
        <v>0</v>
      </c>
      <c r="M3127">
        <v>0</v>
      </c>
      <c r="N3127" t="b">
        <v>0</v>
      </c>
      <c r="O3127" s="13">
        <f t="shared" si="145"/>
        <v>0</v>
      </c>
      <c r="P3127" t="s">
        <v>8271</v>
      </c>
      <c r="Q3127" t="s">
        <v>8311</v>
      </c>
      <c r="R3127" t="str">
        <f t="shared" si="146"/>
        <v>December</v>
      </c>
    </row>
    <row r="3128" spans="1:18" ht="75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s="11">
        <f t="shared" si="144"/>
        <v>42427.018078703702</v>
      </c>
      <c r="L3128" t="b">
        <v>0</v>
      </c>
      <c r="M3128">
        <v>17</v>
      </c>
      <c r="N3128" t="b">
        <v>0</v>
      </c>
      <c r="O3128" s="13">
        <f t="shared" si="145"/>
        <v>4.1599999999999998E-2</v>
      </c>
      <c r="P3128" t="s">
        <v>8271</v>
      </c>
      <c r="Q3128" t="s">
        <v>8311</v>
      </c>
      <c r="R3128" t="str">
        <f t="shared" si="146"/>
        <v>February</v>
      </c>
    </row>
    <row r="3129" spans="1:18" ht="45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s="11">
        <f t="shared" si="144"/>
        <v>42034.856817129628</v>
      </c>
      <c r="L3129" t="b">
        <v>0</v>
      </c>
      <c r="M3129">
        <v>0</v>
      </c>
      <c r="N3129" t="b">
        <v>0</v>
      </c>
      <c r="O3129" s="13">
        <f t="shared" si="145"/>
        <v>0</v>
      </c>
      <c r="P3129" t="s">
        <v>8271</v>
      </c>
      <c r="Q3129" t="s">
        <v>8311</v>
      </c>
      <c r="R3129" t="str">
        <f t="shared" si="146"/>
        <v>January</v>
      </c>
    </row>
    <row r="3130" spans="1:18" ht="45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s="11">
        <f t="shared" si="144"/>
        <v>42780.825706018513</v>
      </c>
      <c r="L3130" t="b">
        <v>0</v>
      </c>
      <c r="M3130">
        <v>117</v>
      </c>
      <c r="N3130" t="b">
        <v>0</v>
      </c>
      <c r="O3130" s="13">
        <f t="shared" si="145"/>
        <v>1.0860666666666667</v>
      </c>
      <c r="P3130" t="s">
        <v>8271</v>
      </c>
      <c r="Q3130" t="s">
        <v>8272</v>
      </c>
      <c r="R3130" t="str">
        <f t="shared" si="146"/>
        <v>February</v>
      </c>
    </row>
    <row r="3131" spans="1:18" ht="45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s="11">
        <f t="shared" si="144"/>
        <v>42803.842812499999</v>
      </c>
      <c r="L3131" t="b">
        <v>0</v>
      </c>
      <c r="M3131">
        <v>1</v>
      </c>
      <c r="N3131" t="b">
        <v>0</v>
      </c>
      <c r="O3131" s="13">
        <f t="shared" si="145"/>
        <v>8.0000000000000002E-3</v>
      </c>
      <c r="P3131" t="s">
        <v>8271</v>
      </c>
      <c r="Q3131" t="s">
        <v>8272</v>
      </c>
      <c r="R3131" t="str">
        <f t="shared" si="146"/>
        <v>March</v>
      </c>
    </row>
    <row r="3132" spans="1:18" ht="30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s="11">
        <f t="shared" si="144"/>
        <v>42808.640231481477</v>
      </c>
      <c r="L3132" t="b">
        <v>0</v>
      </c>
      <c r="M3132">
        <v>4</v>
      </c>
      <c r="N3132" t="b">
        <v>0</v>
      </c>
      <c r="O3132" s="13">
        <f t="shared" si="145"/>
        <v>3.7499999999999999E-2</v>
      </c>
      <c r="P3132" t="s">
        <v>8271</v>
      </c>
      <c r="Q3132" t="s">
        <v>8272</v>
      </c>
      <c r="R3132" t="str">
        <f t="shared" si="146"/>
        <v>March</v>
      </c>
    </row>
    <row r="3133" spans="1:18" ht="30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s="11">
        <f t="shared" si="144"/>
        <v>42803.579224537039</v>
      </c>
      <c r="L3133" t="b">
        <v>0</v>
      </c>
      <c r="M3133">
        <v>12</v>
      </c>
      <c r="N3133" t="b">
        <v>0</v>
      </c>
      <c r="O3133" s="13">
        <f t="shared" si="145"/>
        <v>0.15731707317073171</v>
      </c>
      <c r="P3133" t="s">
        <v>8271</v>
      </c>
      <c r="Q3133" t="s">
        <v>8272</v>
      </c>
      <c r="R3133" t="str">
        <f t="shared" si="146"/>
        <v>March</v>
      </c>
    </row>
    <row r="3134" spans="1:18" ht="30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s="11">
        <f t="shared" si="144"/>
        <v>42786.350231481483</v>
      </c>
      <c r="L3134" t="b">
        <v>0</v>
      </c>
      <c r="M3134">
        <v>1</v>
      </c>
      <c r="N3134" t="b">
        <v>0</v>
      </c>
      <c r="O3134" s="13">
        <f t="shared" si="145"/>
        <v>3.3333333333333332E-4</v>
      </c>
      <c r="P3134" t="s">
        <v>8271</v>
      </c>
      <c r="Q3134" t="s">
        <v>8272</v>
      </c>
      <c r="R3134" t="str">
        <f t="shared" si="146"/>
        <v>February</v>
      </c>
    </row>
    <row r="3135" spans="1:18" ht="45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s="11">
        <f t="shared" si="144"/>
        <v>42788.565208333333</v>
      </c>
      <c r="L3135" t="b">
        <v>0</v>
      </c>
      <c r="M3135">
        <v>16</v>
      </c>
      <c r="N3135" t="b">
        <v>0</v>
      </c>
      <c r="O3135" s="13">
        <f t="shared" si="145"/>
        <v>1.08</v>
      </c>
      <c r="P3135" t="s">
        <v>8271</v>
      </c>
      <c r="Q3135" t="s">
        <v>8272</v>
      </c>
      <c r="R3135" t="str">
        <f t="shared" si="146"/>
        <v>February</v>
      </c>
    </row>
    <row r="3136" spans="1:18" ht="45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s="11">
        <f t="shared" si="144"/>
        <v>42800.720127314809</v>
      </c>
      <c r="L3136" t="b">
        <v>0</v>
      </c>
      <c r="M3136">
        <v>12</v>
      </c>
      <c r="N3136" t="b">
        <v>0</v>
      </c>
      <c r="O3136" s="13">
        <f t="shared" si="145"/>
        <v>0.22500000000000001</v>
      </c>
      <c r="P3136" t="s">
        <v>8271</v>
      </c>
      <c r="Q3136" t="s">
        <v>8272</v>
      </c>
      <c r="R3136" t="str">
        <f t="shared" si="146"/>
        <v>March</v>
      </c>
    </row>
    <row r="3137" spans="1:18" ht="45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s="11">
        <f t="shared" si="144"/>
        <v>42807.151863425926</v>
      </c>
      <c r="L3137" t="b">
        <v>0</v>
      </c>
      <c r="M3137">
        <v>7</v>
      </c>
      <c r="N3137" t="b">
        <v>0</v>
      </c>
      <c r="O3137" s="13">
        <f t="shared" si="145"/>
        <v>0.20849420849420849</v>
      </c>
      <c r="P3137" t="s">
        <v>8271</v>
      </c>
      <c r="Q3137" t="s">
        <v>8272</v>
      </c>
      <c r="R3137" t="str">
        <f t="shared" si="146"/>
        <v>March</v>
      </c>
    </row>
    <row r="3138" spans="1:18" ht="45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s="11">
        <f t="shared" si="144"/>
        <v>42789.462430555555</v>
      </c>
      <c r="L3138" t="b">
        <v>0</v>
      </c>
      <c r="M3138">
        <v>22</v>
      </c>
      <c r="N3138" t="b">
        <v>0</v>
      </c>
      <c r="O3138" s="13">
        <f t="shared" si="145"/>
        <v>1.278</v>
      </c>
      <c r="P3138" t="s">
        <v>8271</v>
      </c>
      <c r="Q3138" t="s">
        <v>8272</v>
      </c>
      <c r="R3138" t="str">
        <f t="shared" si="146"/>
        <v>February</v>
      </c>
    </row>
    <row r="3139" spans="1:18" ht="30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s="11">
        <f t="shared" ref="K3139:K3202" si="147">(J3139/86400)+DATE(1970,1,1)</f>
        <v>42807.885057870371</v>
      </c>
      <c r="L3139" t="b">
        <v>0</v>
      </c>
      <c r="M3139">
        <v>1</v>
      </c>
      <c r="N3139" t="b">
        <v>0</v>
      </c>
      <c r="O3139" s="13">
        <f t="shared" ref="O3139:O3202" si="148">E3139/D3139</f>
        <v>3.3333333333333333E-2</v>
      </c>
      <c r="P3139" t="s">
        <v>8271</v>
      </c>
      <c r="Q3139" t="s">
        <v>8272</v>
      </c>
      <c r="R3139" t="str">
        <f t="shared" ref="R3139:R3202" si="149">TEXT(K3139,"mmmm")</f>
        <v>March</v>
      </c>
    </row>
    <row r="3140" spans="1:18" ht="60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s="11">
        <f t="shared" si="147"/>
        <v>42809.645914351851</v>
      </c>
      <c r="L3140" t="b">
        <v>0</v>
      </c>
      <c r="M3140">
        <v>0</v>
      </c>
      <c r="N3140" t="b">
        <v>0</v>
      </c>
      <c r="O3140" s="13">
        <f t="shared" si="148"/>
        <v>0</v>
      </c>
      <c r="P3140" t="s">
        <v>8271</v>
      </c>
      <c r="Q3140" t="s">
        <v>8272</v>
      </c>
      <c r="R3140" t="str">
        <f t="shared" si="149"/>
        <v>March</v>
      </c>
    </row>
    <row r="3141" spans="1:18" ht="45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s="11">
        <f t="shared" si="147"/>
        <v>42785.270370370374</v>
      </c>
      <c r="L3141" t="b">
        <v>0</v>
      </c>
      <c r="M3141">
        <v>6</v>
      </c>
      <c r="N3141" t="b">
        <v>0</v>
      </c>
      <c r="O3141" s="13">
        <f t="shared" si="148"/>
        <v>5.3999999999999999E-2</v>
      </c>
      <c r="P3141" t="s">
        <v>8271</v>
      </c>
      <c r="Q3141" t="s">
        <v>8272</v>
      </c>
      <c r="R3141" t="str">
        <f t="shared" si="149"/>
        <v>February</v>
      </c>
    </row>
    <row r="3142" spans="1:18" ht="45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s="11">
        <f t="shared" si="147"/>
        <v>42802.718784722223</v>
      </c>
      <c r="L3142" t="b">
        <v>0</v>
      </c>
      <c r="M3142">
        <v>4</v>
      </c>
      <c r="N3142" t="b">
        <v>0</v>
      </c>
      <c r="O3142" s="13">
        <f t="shared" si="148"/>
        <v>9.5999999999999992E-3</v>
      </c>
      <c r="P3142" t="s">
        <v>8271</v>
      </c>
      <c r="Q3142" t="s">
        <v>8272</v>
      </c>
      <c r="R3142" t="str">
        <f t="shared" si="149"/>
        <v>March</v>
      </c>
    </row>
    <row r="3143" spans="1:18" ht="60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s="11">
        <f t="shared" si="147"/>
        <v>42800.753333333334</v>
      </c>
      <c r="L3143" t="b">
        <v>0</v>
      </c>
      <c r="M3143">
        <v>8</v>
      </c>
      <c r="N3143" t="b">
        <v>0</v>
      </c>
      <c r="O3143" s="13">
        <f t="shared" si="148"/>
        <v>0.51600000000000001</v>
      </c>
      <c r="P3143" t="s">
        <v>8271</v>
      </c>
      <c r="Q3143" t="s">
        <v>8272</v>
      </c>
      <c r="R3143" t="str">
        <f t="shared" si="149"/>
        <v>March</v>
      </c>
    </row>
    <row r="3144" spans="1:18" ht="45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s="11">
        <f t="shared" si="147"/>
        <v>42783.513182870374</v>
      </c>
      <c r="L3144" t="b">
        <v>0</v>
      </c>
      <c r="M3144">
        <v>3</v>
      </c>
      <c r="N3144" t="b">
        <v>0</v>
      </c>
      <c r="O3144" s="13">
        <f t="shared" si="148"/>
        <v>1.6363636363636365E-2</v>
      </c>
      <c r="P3144" t="s">
        <v>8271</v>
      </c>
      <c r="Q3144" t="s">
        <v>8272</v>
      </c>
      <c r="R3144" t="str">
        <f t="shared" si="149"/>
        <v>February</v>
      </c>
    </row>
    <row r="3145" spans="1:18" ht="60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s="11">
        <f t="shared" si="147"/>
        <v>42808.358287037037</v>
      </c>
      <c r="L3145" t="b">
        <v>0</v>
      </c>
      <c r="M3145">
        <v>0</v>
      </c>
      <c r="N3145" t="b">
        <v>0</v>
      </c>
      <c r="O3145" s="13">
        <f t="shared" si="148"/>
        <v>0</v>
      </c>
      <c r="P3145" t="s">
        <v>8271</v>
      </c>
      <c r="Q3145" t="s">
        <v>8272</v>
      </c>
      <c r="R3145" t="str">
        <f t="shared" si="149"/>
        <v>March</v>
      </c>
    </row>
    <row r="3146" spans="1:18" ht="45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s="11">
        <f t="shared" si="147"/>
        <v>42796.538275462968</v>
      </c>
      <c r="L3146" t="b">
        <v>0</v>
      </c>
      <c r="M3146">
        <v>30</v>
      </c>
      <c r="N3146" t="b">
        <v>0</v>
      </c>
      <c r="O3146" s="13">
        <f t="shared" si="148"/>
        <v>0.754</v>
      </c>
      <c r="P3146" t="s">
        <v>8271</v>
      </c>
      <c r="Q3146" t="s">
        <v>8272</v>
      </c>
      <c r="R3146" t="str">
        <f t="shared" si="149"/>
        <v>March</v>
      </c>
    </row>
    <row r="3147" spans="1:18" ht="30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s="11">
        <f t="shared" si="147"/>
        <v>42762.040902777779</v>
      </c>
      <c r="L3147" t="b">
        <v>0</v>
      </c>
      <c r="M3147">
        <v>0</v>
      </c>
      <c r="N3147" t="b">
        <v>0</v>
      </c>
      <c r="O3147" s="13">
        <f t="shared" si="148"/>
        <v>0</v>
      </c>
      <c r="P3147" t="s">
        <v>8271</v>
      </c>
      <c r="Q3147" t="s">
        <v>8272</v>
      </c>
      <c r="R3147" t="str">
        <f t="shared" si="149"/>
        <v>January</v>
      </c>
    </row>
    <row r="3148" spans="1:18" ht="30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s="11">
        <f t="shared" si="147"/>
        <v>42796.682476851856</v>
      </c>
      <c r="L3148" t="b">
        <v>0</v>
      </c>
      <c r="M3148">
        <v>12</v>
      </c>
      <c r="N3148" t="b">
        <v>0</v>
      </c>
      <c r="O3148" s="13">
        <f t="shared" si="148"/>
        <v>0.105</v>
      </c>
      <c r="P3148" t="s">
        <v>8271</v>
      </c>
      <c r="Q3148" t="s">
        <v>8272</v>
      </c>
      <c r="R3148" t="str">
        <f t="shared" si="149"/>
        <v>March</v>
      </c>
    </row>
    <row r="3149" spans="1:18" ht="45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s="11">
        <f t="shared" si="147"/>
        <v>41909.96938657407</v>
      </c>
      <c r="L3149" t="b">
        <v>1</v>
      </c>
      <c r="M3149">
        <v>213</v>
      </c>
      <c r="N3149" t="b">
        <v>1</v>
      </c>
      <c r="O3149" s="13">
        <f t="shared" si="148"/>
        <v>1.1752499999999999</v>
      </c>
      <c r="P3149" t="s">
        <v>8271</v>
      </c>
      <c r="Q3149" t="s">
        <v>8272</v>
      </c>
      <c r="R3149" t="str">
        <f t="shared" si="149"/>
        <v>September</v>
      </c>
    </row>
    <row r="3150" spans="1:18" ht="30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s="11">
        <f t="shared" si="147"/>
        <v>41891.665324074071</v>
      </c>
      <c r="L3150" t="b">
        <v>1</v>
      </c>
      <c r="M3150">
        <v>57</v>
      </c>
      <c r="N3150" t="b">
        <v>1</v>
      </c>
      <c r="O3150" s="13">
        <f t="shared" si="148"/>
        <v>1.3116666666666668</v>
      </c>
      <c r="P3150" t="s">
        <v>8271</v>
      </c>
      <c r="Q3150" t="s">
        <v>8272</v>
      </c>
      <c r="R3150" t="str">
        <f t="shared" si="149"/>
        <v>September</v>
      </c>
    </row>
    <row r="3151" spans="1:18" ht="45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s="11">
        <f t="shared" si="147"/>
        <v>41226.017361111109</v>
      </c>
      <c r="L3151" t="b">
        <v>1</v>
      </c>
      <c r="M3151">
        <v>25</v>
      </c>
      <c r="N3151" t="b">
        <v>1</v>
      </c>
      <c r="O3151" s="13">
        <f t="shared" si="148"/>
        <v>1.04</v>
      </c>
      <c r="P3151" t="s">
        <v>8271</v>
      </c>
      <c r="Q3151" t="s">
        <v>8272</v>
      </c>
      <c r="R3151" t="str">
        <f t="shared" si="149"/>
        <v>November</v>
      </c>
    </row>
    <row r="3152" spans="1:18" ht="60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s="11">
        <f t="shared" si="147"/>
        <v>40478.263923611114</v>
      </c>
      <c r="L3152" t="b">
        <v>1</v>
      </c>
      <c r="M3152">
        <v>104</v>
      </c>
      <c r="N3152" t="b">
        <v>1</v>
      </c>
      <c r="O3152" s="13">
        <f t="shared" si="148"/>
        <v>1.01</v>
      </c>
      <c r="P3152" t="s">
        <v>8271</v>
      </c>
      <c r="Q3152" t="s">
        <v>8272</v>
      </c>
      <c r="R3152" t="str">
        <f t="shared" si="149"/>
        <v>October</v>
      </c>
    </row>
    <row r="3153" spans="1:18" ht="30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s="11">
        <f t="shared" si="147"/>
        <v>41862.83997685185</v>
      </c>
      <c r="L3153" t="b">
        <v>1</v>
      </c>
      <c r="M3153">
        <v>34</v>
      </c>
      <c r="N3153" t="b">
        <v>1</v>
      </c>
      <c r="O3153" s="13">
        <f t="shared" si="148"/>
        <v>1.004</v>
      </c>
      <c r="P3153" t="s">
        <v>8271</v>
      </c>
      <c r="Q3153" t="s">
        <v>8272</v>
      </c>
      <c r="R3153" t="str">
        <f t="shared" si="149"/>
        <v>August</v>
      </c>
    </row>
    <row r="3154" spans="1:18" ht="45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s="11">
        <f t="shared" si="147"/>
        <v>41550.867673611108</v>
      </c>
      <c r="L3154" t="b">
        <v>1</v>
      </c>
      <c r="M3154">
        <v>67</v>
      </c>
      <c r="N3154" t="b">
        <v>1</v>
      </c>
      <c r="O3154" s="13">
        <f t="shared" si="148"/>
        <v>1.0595454545454546</v>
      </c>
      <c r="P3154" t="s">
        <v>8271</v>
      </c>
      <c r="Q3154" t="s">
        <v>8272</v>
      </c>
      <c r="R3154" t="str">
        <f t="shared" si="149"/>
        <v>October</v>
      </c>
    </row>
    <row r="3155" spans="1:18" ht="45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s="11">
        <f t="shared" si="147"/>
        <v>40633.154363425929</v>
      </c>
      <c r="L3155" t="b">
        <v>1</v>
      </c>
      <c r="M3155">
        <v>241</v>
      </c>
      <c r="N3155" t="b">
        <v>1</v>
      </c>
      <c r="O3155" s="13">
        <f t="shared" si="148"/>
        <v>3.3558333333333334</v>
      </c>
      <c r="P3155" t="s">
        <v>8271</v>
      </c>
      <c r="Q3155" t="s">
        <v>8272</v>
      </c>
      <c r="R3155" t="str">
        <f t="shared" si="149"/>
        <v>March</v>
      </c>
    </row>
    <row r="3156" spans="1:18" ht="45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s="11">
        <f t="shared" si="147"/>
        <v>40970.875671296293</v>
      </c>
      <c r="L3156" t="b">
        <v>1</v>
      </c>
      <c r="M3156">
        <v>123</v>
      </c>
      <c r="N3156" t="b">
        <v>1</v>
      </c>
      <c r="O3156" s="13">
        <f t="shared" si="148"/>
        <v>1.1292857142857142</v>
      </c>
      <c r="P3156" t="s">
        <v>8271</v>
      </c>
      <c r="Q3156" t="s">
        <v>8272</v>
      </c>
      <c r="R3156" t="str">
        <f t="shared" si="149"/>
        <v>March</v>
      </c>
    </row>
    <row r="3157" spans="1:18" ht="45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s="11">
        <f t="shared" si="147"/>
        <v>41233.499131944445</v>
      </c>
      <c r="L3157" t="b">
        <v>1</v>
      </c>
      <c r="M3157">
        <v>302</v>
      </c>
      <c r="N3157" t="b">
        <v>1</v>
      </c>
      <c r="O3157" s="13">
        <f t="shared" si="148"/>
        <v>1.885046</v>
      </c>
      <c r="P3157" t="s">
        <v>8271</v>
      </c>
      <c r="Q3157" t="s">
        <v>8272</v>
      </c>
      <c r="R3157" t="str">
        <f t="shared" si="149"/>
        <v>November</v>
      </c>
    </row>
    <row r="3158" spans="1:18" ht="45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s="11">
        <f t="shared" si="147"/>
        <v>41026.953055555554</v>
      </c>
      <c r="L3158" t="b">
        <v>1</v>
      </c>
      <c r="M3158">
        <v>89</v>
      </c>
      <c r="N3158" t="b">
        <v>1</v>
      </c>
      <c r="O3158" s="13">
        <f t="shared" si="148"/>
        <v>1.0181818181818181</v>
      </c>
      <c r="P3158" t="s">
        <v>8271</v>
      </c>
      <c r="Q3158" t="s">
        <v>8272</v>
      </c>
      <c r="R3158" t="str">
        <f t="shared" si="149"/>
        <v>April</v>
      </c>
    </row>
    <row r="3159" spans="1:18" ht="30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s="11">
        <f t="shared" si="147"/>
        <v>41829.788252314815</v>
      </c>
      <c r="L3159" t="b">
        <v>1</v>
      </c>
      <c r="M3159">
        <v>41</v>
      </c>
      <c r="N3159" t="b">
        <v>1</v>
      </c>
      <c r="O3159" s="13">
        <f t="shared" si="148"/>
        <v>1.01</v>
      </c>
      <c r="P3159" t="s">
        <v>8271</v>
      </c>
      <c r="Q3159" t="s">
        <v>8272</v>
      </c>
      <c r="R3159" t="str">
        <f t="shared" si="149"/>
        <v>July</v>
      </c>
    </row>
    <row r="3160" spans="1:18" ht="30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s="11">
        <f t="shared" si="147"/>
        <v>41447.839722222227</v>
      </c>
      <c r="L3160" t="b">
        <v>1</v>
      </c>
      <c r="M3160">
        <v>69</v>
      </c>
      <c r="N3160" t="b">
        <v>1</v>
      </c>
      <c r="O3160" s="13">
        <f t="shared" si="148"/>
        <v>1.1399999999999999</v>
      </c>
      <c r="P3160" t="s">
        <v>8271</v>
      </c>
      <c r="Q3160" t="s">
        <v>8272</v>
      </c>
      <c r="R3160" t="str">
        <f t="shared" si="149"/>
        <v>June</v>
      </c>
    </row>
    <row r="3161" spans="1:18" ht="30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s="11">
        <f t="shared" si="147"/>
        <v>40884.066678240742</v>
      </c>
      <c r="L3161" t="b">
        <v>1</v>
      </c>
      <c r="M3161">
        <v>52</v>
      </c>
      <c r="N3161" t="b">
        <v>1</v>
      </c>
      <c r="O3161" s="13">
        <f t="shared" si="148"/>
        <v>1.3348133333333334</v>
      </c>
      <c r="P3161" t="s">
        <v>8271</v>
      </c>
      <c r="Q3161" t="s">
        <v>8272</v>
      </c>
      <c r="R3161" t="str">
        <f t="shared" si="149"/>
        <v>December</v>
      </c>
    </row>
    <row r="3162" spans="1:18" ht="45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s="11">
        <f t="shared" si="147"/>
        <v>41841.26489583333</v>
      </c>
      <c r="L3162" t="b">
        <v>1</v>
      </c>
      <c r="M3162">
        <v>57</v>
      </c>
      <c r="N3162" t="b">
        <v>1</v>
      </c>
      <c r="O3162" s="13">
        <f t="shared" si="148"/>
        <v>1.0153333333333334</v>
      </c>
      <c r="P3162" t="s">
        <v>8271</v>
      </c>
      <c r="Q3162" t="s">
        <v>8272</v>
      </c>
      <c r="R3162" t="str">
        <f t="shared" si="149"/>
        <v>July</v>
      </c>
    </row>
    <row r="3163" spans="1:18" ht="45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s="11">
        <f t="shared" si="147"/>
        <v>41897.536134259259</v>
      </c>
      <c r="L3163" t="b">
        <v>1</v>
      </c>
      <c r="M3163">
        <v>74</v>
      </c>
      <c r="N3163" t="b">
        <v>1</v>
      </c>
      <c r="O3163" s="13">
        <f t="shared" si="148"/>
        <v>1.0509999999999999</v>
      </c>
      <c r="P3163" t="s">
        <v>8271</v>
      </c>
      <c r="Q3163" t="s">
        <v>8272</v>
      </c>
      <c r="R3163" t="str">
        <f t="shared" si="149"/>
        <v>September</v>
      </c>
    </row>
    <row r="3164" spans="1:18" ht="45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s="11">
        <f t="shared" si="147"/>
        <v>41799.685902777775</v>
      </c>
      <c r="L3164" t="b">
        <v>1</v>
      </c>
      <c r="M3164">
        <v>63</v>
      </c>
      <c r="N3164" t="b">
        <v>1</v>
      </c>
      <c r="O3164" s="13">
        <f t="shared" si="148"/>
        <v>1.2715000000000001</v>
      </c>
      <c r="P3164" t="s">
        <v>8271</v>
      </c>
      <c r="Q3164" t="s">
        <v>8272</v>
      </c>
      <c r="R3164" t="str">
        <f t="shared" si="149"/>
        <v>June</v>
      </c>
    </row>
    <row r="3165" spans="1:18" ht="45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s="11">
        <f t="shared" si="147"/>
        <v>41775.753761574073</v>
      </c>
      <c r="L3165" t="b">
        <v>1</v>
      </c>
      <c r="M3165">
        <v>72</v>
      </c>
      <c r="N3165" t="b">
        <v>1</v>
      </c>
      <c r="O3165" s="13">
        <f t="shared" si="148"/>
        <v>1.1115384615384616</v>
      </c>
      <c r="P3165" t="s">
        <v>8271</v>
      </c>
      <c r="Q3165" t="s">
        <v>8272</v>
      </c>
      <c r="R3165" t="str">
        <f t="shared" si="149"/>
        <v>May</v>
      </c>
    </row>
    <row r="3166" spans="1:18" ht="45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s="11">
        <f t="shared" si="147"/>
        <v>41766.805729166663</v>
      </c>
      <c r="L3166" t="b">
        <v>1</v>
      </c>
      <c r="M3166">
        <v>71</v>
      </c>
      <c r="N3166" t="b">
        <v>1</v>
      </c>
      <c r="O3166" s="13">
        <f t="shared" si="148"/>
        <v>1.0676000000000001</v>
      </c>
      <c r="P3166" t="s">
        <v>8271</v>
      </c>
      <c r="Q3166" t="s">
        <v>8272</v>
      </c>
      <c r="R3166" t="str">
        <f t="shared" si="149"/>
        <v>May</v>
      </c>
    </row>
    <row r="3167" spans="1:18" ht="45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s="11">
        <f t="shared" si="147"/>
        <v>40644.159259259257</v>
      </c>
      <c r="L3167" t="b">
        <v>1</v>
      </c>
      <c r="M3167">
        <v>21</v>
      </c>
      <c r="N3167" t="b">
        <v>1</v>
      </c>
      <c r="O3167" s="13">
        <f t="shared" si="148"/>
        <v>1.6266666666666667</v>
      </c>
      <c r="P3167" t="s">
        <v>8271</v>
      </c>
      <c r="Q3167" t="s">
        <v>8272</v>
      </c>
      <c r="R3167" t="str">
        <f t="shared" si="149"/>
        <v>April</v>
      </c>
    </row>
    <row r="3168" spans="1:18" ht="45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s="11">
        <f t="shared" si="147"/>
        <v>41940.69158564815</v>
      </c>
      <c r="L3168" t="b">
        <v>1</v>
      </c>
      <c r="M3168">
        <v>930</v>
      </c>
      <c r="N3168" t="b">
        <v>1</v>
      </c>
      <c r="O3168" s="13">
        <f t="shared" si="148"/>
        <v>1.6022808571428573</v>
      </c>
      <c r="P3168" t="s">
        <v>8271</v>
      </c>
      <c r="Q3168" t="s">
        <v>8272</v>
      </c>
      <c r="R3168" t="str">
        <f t="shared" si="149"/>
        <v>October</v>
      </c>
    </row>
    <row r="3169" spans="1:18" ht="30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s="11">
        <f t="shared" si="147"/>
        <v>41839.175706018519</v>
      </c>
      <c r="L3169" t="b">
        <v>1</v>
      </c>
      <c r="M3169">
        <v>55</v>
      </c>
      <c r="N3169" t="b">
        <v>1</v>
      </c>
      <c r="O3169" s="13">
        <f t="shared" si="148"/>
        <v>1.1616666666666666</v>
      </c>
      <c r="P3169" t="s">
        <v>8271</v>
      </c>
      <c r="Q3169" t="s">
        <v>8272</v>
      </c>
      <c r="R3169" t="str">
        <f t="shared" si="149"/>
        <v>July</v>
      </c>
    </row>
    <row r="3170" spans="1:18" ht="45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s="11">
        <f t="shared" si="147"/>
        <v>41772.105937500004</v>
      </c>
      <c r="L3170" t="b">
        <v>1</v>
      </c>
      <c r="M3170">
        <v>61</v>
      </c>
      <c r="N3170" t="b">
        <v>1</v>
      </c>
      <c r="O3170" s="13">
        <f t="shared" si="148"/>
        <v>1.242</v>
      </c>
      <c r="P3170" t="s">
        <v>8271</v>
      </c>
      <c r="Q3170" t="s">
        <v>8272</v>
      </c>
      <c r="R3170" t="str">
        <f t="shared" si="149"/>
        <v>May</v>
      </c>
    </row>
    <row r="3171" spans="1:18" ht="30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s="11">
        <f t="shared" si="147"/>
        <v>41591.737974537034</v>
      </c>
      <c r="L3171" t="b">
        <v>1</v>
      </c>
      <c r="M3171">
        <v>82</v>
      </c>
      <c r="N3171" t="b">
        <v>1</v>
      </c>
      <c r="O3171" s="13">
        <f t="shared" si="148"/>
        <v>1.030125</v>
      </c>
      <c r="P3171" t="s">
        <v>8271</v>
      </c>
      <c r="Q3171" t="s">
        <v>8272</v>
      </c>
      <c r="R3171" t="str">
        <f t="shared" si="149"/>
        <v>November</v>
      </c>
    </row>
    <row r="3172" spans="1:18" ht="30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s="11">
        <f t="shared" si="147"/>
        <v>41789.080370370371</v>
      </c>
      <c r="L3172" t="b">
        <v>1</v>
      </c>
      <c r="M3172">
        <v>71</v>
      </c>
      <c r="N3172" t="b">
        <v>1</v>
      </c>
      <c r="O3172" s="13">
        <f t="shared" si="148"/>
        <v>1.1225000000000001</v>
      </c>
      <c r="P3172" t="s">
        <v>8271</v>
      </c>
      <c r="Q3172" t="s">
        <v>8272</v>
      </c>
      <c r="R3172" t="str">
        <f t="shared" si="149"/>
        <v>May</v>
      </c>
    </row>
    <row r="3173" spans="1:18" ht="45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s="11">
        <f t="shared" si="147"/>
        <v>42466.608310185184</v>
      </c>
      <c r="L3173" t="b">
        <v>1</v>
      </c>
      <c r="M3173">
        <v>117</v>
      </c>
      <c r="N3173" t="b">
        <v>1</v>
      </c>
      <c r="O3173" s="13">
        <f t="shared" si="148"/>
        <v>1.0881428571428571</v>
      </c>
      <c r="P3173" t="s">
        <v>8271</v>
      </c>
      <c r="Q3173" t="s">
        <v>8272</v>
      </c>
      <c r="R3173" t="str">
        <f t="shared" si="149"/>
        <v>April</v>
      </c>
    </row>
    <row r="3174" spans="1:18" ht="45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s="11">
        <f t="shared" si="147"/>
        <v>40923.729953703703</v>
      </c>
      <c r="L3174" t="b">
        <v>1</v>
      </c>
      <c r="M3174">
        <v>29</v>
      </c>
      <c r="N3174" t="b">
        <v>1</v>
      </c>
      <c r="O3174" s="13">
        <f t="shared" si="148"/>
        <v>1.1499999999999999</v>
      </c>
      <c r="P3174" t="s">
        <v>8271</v>
      </c>
      <c r="Q3174" t="s">
        <v>8272</v>
      </c>
      <c r="R3174" t="str">
        <f t="shared" si="149"/>
        <v>January</v>
      </c>
    </row>
    <row r="3175" spans="1:18" ht="45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s="11">
        <f t="shared" si="147"/>
        <v>41878.878379629634</v>
      </c>
      <c r="L3175" t="b">
        <v>1</v>
      </c>
      <c r="M3175">
        <v>74</v>
      </c>
      <c r="N3175" t="b">
        <v>1</v>
      </c>
      <c r="O3175" s="13">
        <f t="shared" si="148"/>
        <v>1.03</v>
      </c>
      <c r="P3175" t="s">
        <v>8271</v>
      </c>
      <c r="Q3175" t="s">
        <v>8272</v>
      </c>
      <c r="R3175" t="str">
        <f t="shared" si="149"/>
        <v>August</v>
      </c>
    </row>
    <row r="3176" spans="1:18" ht="45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s="11">
        <f t="shared" si="147"/>
        <v>41862.864675925928</v>
      </c>
      <c r="L3176" t="b">
        <v>1</v>
      </c>
      <c r="M3176">
        <v>23</v>
      </c>
      <c r="N3176" t="b">
        <v>1</v>
      </c>
      <c r="O3176" s="13">
        <f t="shared" si="148"/>
        <v>1.0113333333333334</v>
      </c>
      <c r="P3176" t="s">
        <v>8271</v>
      </c>
      <c r="Q3176" t="s">
        <v>8272</v>
      </c>
      <c r="R3176" t="str">
        <f t="shared" si="149"/>
        <v>August</v>
      </c>
    </row>
    <row r="3177" spans="1:18" ht="45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s="11">
        <f t="shared" si="147"/>
        <v>40531.886886574073</v>
      </c>
      <c r="L3177" t="b">
        <v>1</v>
      </c>
      <c r="M3177">
        <v>60</v>
      </c>
      <c r="N3177" t="b">
        <v>1</v>
      </c>
      <c r="O3177" s="13">
        <f t="shared" si="148"/>
        <v>1.0955999999999999</v>
      </c>
      <c r="P3177" t="s">
        <v>8271</v>
      </c>
      <c r="Q3177" t="s">
        <v>8272</v>
      </c>
      <c r="R3177" t="str">
        <f t="shared" si="149"/>
        <v>December</v>
      </c>
    </row>
    <row r="3178" spans="1:18" ht="45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s="11">
        <f t="shared" si="147"/>
        <v>41477.930914351848</v>
      </c>
      <c r="L3178" t="b">
        <v>1</v>
      </c>
      <c r="M3178">
        <v>55</v>
      </c>
      <c r="N3178" t="b">
        <v>1</v>
      </c>
      <c r="O3178" s="13">
        <f t="shared" si="148"/>
        <v>1.148421052631579</v>
      </c>
      <c r="P3178" t="s">
        <v>8271</v>
      </c>
      <c r="Q3178" t="s">
        <v>8272</v>
      </c>
      <c r="R3178" t="str">
        <f t="shared" si="149"/>
        <v>July</v>
      </c>
    </row>
    <row r="3179" spans="1:18" ht="45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s="11">
        <f t="shared" si="147"/>
        <v>41781.666770833333</v>
      </c>
      <c r="L3179" t="b">
        <v>1</v>
      </c>
      <c r="M3179">
        <v>51</v>
      </c>
      <c r="N3179" t="b">
        <v>1</v>
      </c>
      <c r="O3179" s="13">
        <f t="shared" si="148"/>
        <v>1.1739999999999999</v>
      </c>
      <c r="P3179" t="s">
        <v>8271</v>
      </c>
      <c r="Q3179" t="s">
        <v>8272</v>
      </c>
      <c r="R3179" t="str">
        <f t="shared" si="149"/>
        <v>May</v>
      </c>
    </row>
    <row r="3180" spans="1:18" ht="45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s="11">
        <f t="shared" si="147"/>
        <v>41806.605034722219</v>
      </c>
      <c r="L3180" t="b">
        <v>1</v>
      </c>
      <c r="M3180">
        <v>78</v>
      </c>
      <c r="N3180" t="b">
        <v>1</v>
      </c>
      <c r="O3180" s="13">
        <f t="shared" si="148"/>
        <v>1.7173333333333334</v>
      </c>
      <c r="P3180" t="s">
        <v>8271</v>
      </c>
      <c r="Q3180" t="s">
        <v>8272</v>
      </c>
      <c r="R3180" t="str">
        <f t="shared" si="149"/>
        <v>June</v>
      </c>
    </row>
    <row r="3181" spans="1:18" ht="30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s="11">
        <f t="shared" si="147"/>
        <v>41375.702210648145</v>
      </c>
      <c r="L3181" t="b">
        <v>1</v>
      </c>
      <c r="M3181">
        <v>62</v>
      </c>
      <c r="N3181" t="b">
        <v>1</v>
      </c>
      <c r="O3181" s="13">
        <f t="shared" si="148"/>
        <v>1.1416238095238094</v>
      </c>
      <c r="P3181" t="s">
        <v>8271</v>
      </c>
      <c r="Q3181" t="s">
        <v>8272</v>
      </c>
      <c r="R3181" t="str">
        <f t="shared" si="149"/>
        <v>April</v>
      </c>
    </row>
    <row r="3182" spans="1:18" ht="45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s="11">
        <f t="shared" si="147"/>
        <v>41780.412604166668</v>
      </c>
      <c r="L3182" t="b">
        <v>1</v>
      </c>
      <c r="M3182">
        <v>45</v>
      </c>
      <c r="N3182" t="b">
        <v>1</v>
      </c>
      <c r="O3182" s="13">
        <f t="shared" si="148"/>
        <v>1.1975</v>
      </c>
      <c r="P3182" t="s">
        <v>8271</v>
      </c>
      <c r="Q3182" t="s">
        <v>8272</v>
      </c>
      <c r="R3182" t="str">
        <f t="shared" si="149"/>
        <v>May</v>
      </c>
    </row>
    <row r="3183" spans="1:18" ht="45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s="11">
        <f t="shared" si="147"/>
        <v>41779.310034722221</v>
      </c>
      <c r="L3183" t="b">
        <v>1</v>
      </c>
      <c r="M3183">
        <v>15</v>
      </c>
      <c r="N3183" t="b">
        <v>1</v>
      </c>
      <c r="O3183" s="13">
        <f t="shared" si="148"/>
        <v>1.0900000000000001</v>
      </c>
      <c r="P3183" t="s">
        <v>8271</v>
      </c>
      <c r="Q3183" t="s">
        <v>8272</v>
      </c>
      <c r="R3183" t="str">
        <f t="shared" si="149"/>
        <v>May</v>
      </c>
    </row>
    <row r="3184" spans="1:18" ht="60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s="11">
        <f t="shared" si="147"/>
        <v>40883.949317129627</v>
      </c>
      <c r="L3184" t="b">
        <v>1</v>
      </c>
      <c r="M3184">
        <v>151</v>
      </c>
      <c r="N3184" t="b">
        <v>1</v>
      </c>
      <c r="O3184" s="13">
        <f t="shared" si="148"/>
        <v>1.0088571428571429</v>
      </c>
      <c r="P3184" t="s">
        <v>8271</v>
      </c>
      <c r="Q3184" t="s">
        <v>8272</v>
      </c>
      <c r="R3184" t="str">
        <f t="shared" si="149"/>
        <v>December</v>
      </c>
    </row>
    <row r="3185" spans="1:18" ht="45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s="11">
        <f t="shared" si="147"/>
        <v>41491.79478009259</v>
      </c>
      <c r="L3185" t="b">
        <v>1</v>
      </c>
      <c r="M3185">
        <v>68</v>
      </c>
      <c r="N3185" t="b">
        <v>1</v>
      </c>
      <c r="O3185" s="13">
        <f t="shared" si="148"/>
        <v>1.0900000000000001</v>
      </c>
      <c r="P3185" t="s">
        <v>8271</v>
      </c>
      <c r="Q3185" t="s">
        <v>8272</v>
      </c>
      <c r="R3185" t="str">
        <f t="shared" si="149"/>
        <v>August</v>
      </c>
    </row>
    <row r="3186" spans="1:18" ht="45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s="11">
        <f t="shared" si="147"/>
        <v>41791.993414351848</v>
      </c>
      <c r="L3186" t="b">
        <v>1</v>
      </c>
      <c r="M3186">
        <v>46</v>
      </c>
      <c r="N3186" t="b">
        <v>1</v>
      </c>
      <c r="O3186" s="13">
        <f t="shared" si="148"/>
        <v>1.0720930232558139</v>
      </c>
      <c r="P3186" t="s">
        <v>8271</v>
      </c>
      <c r="Q3186" t="s">
        <v>8272</v>
      </c>
      <c r="R3186" t="str">
        <f t="shared" si="149"/>
        <v>June</v>
      </c>
    </row>
    <row r="3187" spans="1:18" ht="45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s="11">
        <f t="shared" si="147"/>
        <v>41829.977326388893</v>
      </c>
      <c r="L3187" t="b">
        <v>1</v>
      </c>
      <c r="M3187">
        <v>24</v>
      </c>
      <c r="N3187" t="b">
        <v>1</v>
      </c>
      <c r="O3187" s="13">
        <f t="shared" si="148"/>
        <v>1</v>
      </c>
      <c r="P3187" t="s">
        <v>8271</v>
      </c>
      <c r="Q3187" t="s">
        <v>8272</v>
      </c>
      <c r="R3187" t="str">
        <f t="shared" si="149"/>
        <v>July</v>
      </c>
    </row>
    <row r="3188" spans="1:18" ht="45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s="11">
        <f t="shared" si="147"/>
        <v>41868.924050925925</v>
      </c>
      <c r="L3188" t="b">
        <v>1</v>
      </c>
      <c r="M3188">
        <v>70</v>
      </c>
      <c r="N3188" t="b">
        <v>1</v>
      </c>
      <c r="O3188" s="13">
        <f t="shared" si="148"/>
        <v>1.0218750000000001</v>
      </c>
      <c r="P3188" t="s">
        <v>8271</v>
      </c>
      <c r="Q3188" t="s">
        <v>8272</v>
      </c>
      <c r="R3188" t="str">
        <f t="shared" si="149"/>
        <v>August</v>
      </c>
    </row>
    <row r="3189" spans="1:18" ht="45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s="11">
        <f t="shared" si="147"/>
        <v>41835.666354166664</v>
      </c>
      <c r="L3189" t="b">
        <v>1</v>
      </c>
      <c r="M3189">
        <v>244</v>
      </c>
      <c r="N3189" t="b">
        <v>1</v>
      </c>
      <c r="O3189" s="13">
        <f t="shared" si="148"/>
        <v>1.1629333333333334</v>
      </c>
      <c r="P3189" t="s">
        <v>8271</v>
      </c>
      <c r="Q3189" t="s">
        <v>8272</v>
      </c>
      <c r="R3189" t="str">
        <f t="shared" si="149"/>
        <v>July</v>
      </c>
    </row>
    <row r="3190" spans="1:18" ht="45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s="11">
        <f t="shared" si="147"/>
        <v>42144.415532407409</v>
      </c>
      <c r="L3190" t="b">
        <v>0</v>
      </c>
      <c r="M3190">
        <v>9</v>
      </c>
      <c r="N3190" t="b">
        <v>0</v>
      </c>
      <c r="O3190" s="13">
        <f t="shared" si="148"/>
        <v>0.65</v>
      </c>
      <c r="P3190" t="s">
        <v>8271</v>
      </c>
      <c r="Q3190" t="s">
        <v>8313</v>
      </c>
      <c r="R3190" t="str">
        <f t="shared" si="149"/>
        <v>May</v>
      </c>
    </row>
    <row r="3191" spans="1:18" ht="45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s="11">
        <f t="shared" si="147"/>
        <v>42118.346435185187</v>
      </c>
      <c r="L3191" t="b">
        <v>0</v>
      </c>
      <c r="M3191">
        <v>19</v>
      </c>
      <c r="N3191" t="b">
        <v>0</v>
      </c>
      <c r="O3191" s="13">
        <f t="shared" si="148"/>
        <v>0.12327272727272727</v>
      </c>
      <c r="P3191" t="s">
        <v>8271</v>
      </c>
      <c r="Q3191" t="s">
        <v>8313</v>
      </c>
      <c r="R3191" t="str">
        <f t="shared" si="149"/>
        <v>April</v>
      </c>
    </row>
    <row r="3192" spans="1:18" ht="30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s="11">
        <f t="shared" si="147"/>
        <v>42683.151331018518</v>
      </c>
      <c r="L3192" t="b">
        <v>0</v>
      </c>
      <c r="M3192">
        <v>0</v>
      </c>
      <c r="N3192" t="b">
        <v>0</v>
      </c>
      <c r="O3192" s="13">
        <f t="shared" si="148"/>
        <v>0</v>
      </c>
      <c r="P3192" t="s">
        <v>8271</v>
      </c>
      <c r="Q3192" t="s">
        <v>8313</v>
      </c>
      <c r="R3192" t="str">
        <f t="shared" si="149"/>
        <v>November</v>
      </c>
    </row>
    <row r="3193" spans="1:18" ht="45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s="11">
        <f t="shared" si="147"/>
        <v>42538.755428240736</v>
      </c>
      <c r="L3193" t="b">
        <v>0</v>
      </c>
      <c r="M3193">
        <v>4</v>
      </c>
      <c r="N3193" t="b">
        <v>0</v>
      </c>
      <c r="O3193" s="13">
        <f t="shared" si="148"/>
        <v>4.0266666666666666E-2</v>
      </c>
      <c r="P3193" t="s">
        <v>8271</v>
      </c>
      <c r="Q3193" t="s">
        <v>8313</v>
      </c>
      <c r="R3193" t="str">
        <f t="shared" si="149"/>
        <v>June</v>
      </c>
    </row>
    <row r="3194" spans="1:18" ht="45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s="11">
        <f t="shared" si="147"/>
        <v>42018.94049768518</v>
      </c>
      <c r="L3194" t="b">
        <v>0</v>
      </c>
      <c r="M3194">
        <v>8</v>
      </c>
      <c r="N3194" t="b">
        <v>0</v>
      </c>
      <c r="O3194" s="13">
        <f t="shared" si="148"/>
        <v>1.0200000000000001E-2</v>
      </c>
      <c r="P3194" t="s">
        <v>8271</v>
      </c>
      <c r="Q3194" t="s">
        <v>8313</v>
      </c>
      <c r="R3194" t="str">
        <f t="shared" si="149"/>
        <v>January</v>
      </c>
    </row>
    <row r="3195" spans="1:18" ht="45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s="11">
        <f t="shared" si="147"/>
        <v>42010.968240740738</v>
      </c>
      <c r="L3195" t="b">
        <v>0</v>
      </c>
      <c r="M3195">
        <v>24</v>
      </c>
      <c r="N3195" t="b">
        <v>0</v>
      </c>
      <c r="O3195" s="13">
        <f t="shared" si="148"/>
        <v>0.1174</v>
      </c>
      <c r="P3195" t="s">
        <v>8271</v>
      </c>
      <c r="Q3195" t="s">
        <v>8313</v>
      </c>
      <c r="R3195" t="str">
        <f t="shared" si="149"/>
        <v>January</v>
      </c>
    </row>
    <row r="3196" spans="1:18" ht="45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s="11">
        <f t="shared" si="147"/>
        <v>42182.062476851846</v>
      </c>
      <c r="L3196" t="b">
        <v>0</v>
      </c>
      <c r="M3196">
        <v>0</v>
      </c>
      <c r="N3196" t="b">
        <v>0</v>
      </c>
      <c r="O3196" s="13">
        <f t="shared" si="148"/>
        <v>0</v>
      </c>
      <c r="P3196" t="s">
        <v>8271</v>
      </c>
      <c r="Q3196" t="s">
        <v>8313</v>
      </c>
      <c r="R3196" t="str">
        <f t="shared" si="149"/>
        <v>June</v>
      </c>
    </row>
    <row r="3197" spans="1:18" ht="45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s="11">
        <f t="shared" si="147"/>
        <v>42017.594236111108</v>
      </c>
      <c r="L3197" t="b">
        <v>0</v>
      </c>
      <c r="M3197">
        <v>39</v>
      </c>
      <c r="N3197" t="b">
        <v>0</v>
      </c>
      <c r="O3197" s="13">
        <f t="shared" si="148"/>
        <v>0.59142857142857141</v>
      </c>
      <c r="P3197" t="s">
        <v>8271</v>
      </c>
      <c r="Q3197" t="s">
        <v>8313</v>
      </c>
      <c r="R3197" t="str">
        <f t="shared" si="149"/>
        <v>January</v>
      </c>
    </row>
    <row r="3198" spans="1:18" ht="45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s="11">
        <f t="shared" si="147"/>
        <v>42157.598090277781</v>
      </c>
      <c r="L3198" t="b">
        <v>0</v>
      </c>
      <c r="M3198">
        <v>6</v>
      </c>
      <c r="N3198" t="b">
        <v>0</v>
      </c>
      <c r="O3198" s="13">
        <f t="shared" si="148"/>
        <v>5.9999999999999995E-4</v>
      </c>
      <c r="P3198" t="s">
        <v>8271</v>
      </c>
      <c r="Q3198" t="s">
        <v>8313</v>
      </c>
      <c r="R3198" t="str">
        <f t="shared" si="149"/>
        <v>June</v>
      </c>
    </row>
    <row r="3199" spans="1:18" ht="30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s="11">
        <f t="shared" si="147"/>
        <v>42009.493263888886</v>
      </c>
      <c r="L3199" t="b">
        <v>0</v>
      </c>
      <c r="M3199">
        <v>4</v>
      </c>
      <c r="N3199" t="b">
        <v>0</v>
      </c>
      <c r="O3199" s="13">
        <f t="shared" si="148"/>
        <v>0.1145</v>
      </c>
      <c r="P3199" t="s">
        <v>8271</v>
      </c>
      <c r="Q3199" t="s">
        <v>8313</v>
      </c>
      <c r="R3199" t="str">
        <f t="shared" si="149"/>
        <v>January</v>
      </c>
    </row>
    <row r="3200" spans="1:18" ht="45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s="11">
        <f t="shared" si="147"/>
        <v>42013.424502314811</v>
      </c>
      <c r="L3200" t="b">
        <v>0</v>
      </c>
      <c r="M3200">
        <v>3</v>
      </c>
      <c r="N3200" t="b">
        <v>0</v>
      </c>
      <c r="O3200" s="13">
        <f t="shared" si="148"/>
        <v>3.6666666666666666E-3</v>
      </c>
      <c r="P3200" t="s">
        <v>8271</v>
      </c>
      <c r="Q3200" t="s">
        <v>8313</v>
      </c>
      <c r="R3200" t="str">
        <f t="shared" si="149"/>
        <v>January</v>
      </c>
    </row>
    <row r="3201" spans="1:18" ht="45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s="11">
        <f t="shared" si="147"/>
        <v>41858.761782407411</v>
      </c>
      <c r="L3201" t="b">
        <v>0</v>
      </c>
      <c r="M3201">
        <v>53</v>
      </c>
      <c r="N3201" t="b">
        <v>0</v>
      </c>
      <c r="O3201" s="13">
        <f t="shared" si="148"/>
        <v>0.52159999999999995</v>
      </c>
      <c r="P3201" t="s">
        <v>8271</v>
      </c>
      <c r="Q3201" t="s">
        <v>8313</v>
      </c>
      <c r="R3201" t="str">
        <f t="shared" si="149"/>
        <v>August</v>
      </c>
    </row>
    <row r="3202" spans="1:18" ht="45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s="11">
        <f t="shared" si="147"/>
        <v>42460.320613425924</v>
      </c>
      <c r="L3202" t="b">
        <v>0</v>
      </c>
      <c r="M3202">
        <v>1</v>
      </c>
      <c r="N3202" t="b">
        <v>0</v>
      </c>
      <c r="O3202" s="13">
        <f t="shared" si="148"/>
        <v>2.0000000000000002E-5</v>
      </c>
      <c r="P3202" t="s">
        <v>8271</v>
      </c>
      <c r="Q3202" t="s">
        <v>8313</v>
      </c>
      <c r="R3202" t="str">
        <f t="shared" si="149"/>
        <v>March</v>
      </c>
    </row>
    <row r="3203" spans="1:18" ht="45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s="11">
        <f t="shared" ref="K3203:K3266" si="150">(J3203/86400)+DATE(1970,1,1)</f>
        <v>41861.767094907409</v>
      </c>
      <c r="L3203" t="b">
        <v>0</v>
      </c>
      <c r="M3203">
        <v>2</v>
      </c>
      <c r="N3203" t="b">
        <v>0</v>
      </c>
      <c r="O3203" s="13">
        <f t="shared" ref="O3203:O3266" si="151">E3203/D3203</f>
        <v>1.2500000000000001E-2</v>
      </c>
      <c r="P3203" t="s">
        <v>8271</v>
      </c>
      <c r="Q3203" t="s">
        <v>8313</v>
      </c>
      <c r="R3203" t="str">
        <f t="shared" ref="R3203:R3266" si="152">TEXT(K3203,"mmmm")</f>
        <v>August</v>
      </c>
    </row>
    <row r="3204" spans="1:18" ht="45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s="11">
        <f t="shared" si="150"/>
        <v>42293.853541666671</v>
      </c>
      <c r="L3204" t="b">
        <v>0</v>
      </c>
      <c r="M3204">
        <v>25</v>
      </c>
      <c r="N3204" t="b">
        <v>0</v>
      </c>
      <c r="O3204" s="13">
        <f t="shared" si="151"/>
        <v>0.54520000000000002</v>
      </c>
      <c r="P3204" t="s">
        <v>8271</v>
      </c>
      <c r="Q3204" t="s">
        <v>8313</v>
      </c>
      <c r="R3204" t="str">
        <f t="shared" si="152"/>
        <v>October</v>
      </c>
    </row>
    <row r="3205" spans="1:18" ht="30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s="11">
        <f t="shared" si="150"/>
        <v>42242.988680555558</v>
      </c>
      <c r="L3205" t="b">
        <v>0</v>
      </c>
      <c r="M3205">
        <v>6</v>
      </c>
      <c r="N3205" t="b">
        <v>0</v>
      </c>
      <c r="O3205" s="13">
        <f t="shared" si="151"/>
        <v>0.25</v>
      </c>
      <c r="P3205" t="s">
        <v>8271</v>
      </c>
      <c r="Q3205" t="s">
        <v>8313</v>
      </c>
      <c r="R3205" t="str">
        <f t="shared" si="152"/>
        <v>August</v>
      </c>
    </row>
    <row r="3206" spans="1:18" ht="45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s="11">
        <f t="shared" si="150"/>
        <v>42172.686099537037</v>
      </c>
      <c r="L3206" t="b">
        <v>0</v>
      </c>
      <c r="M3206">
        <v>0</v>
      </c>
      <c r="N3206" t="b">
        <v>0</v>
      </c>
      <c r="O3206" s="13">
        <f t="shared" si="151"/>
        <v>0</v>
      </c>
      <c r="P3206" t="s">
        <v>8271</v>
      </c>
      <c r="Q3206" t="s">
        <v>8313</v>
      </c>
      <c r="R3206" t="str">
        <f t="shared" si="152"/>
        <v>June</v>
      </c>
    </row>
    <row r="3207" spans="1:18" ht="45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s="11">
        <f t="shared" si="150"/>
        <v>42095.374675925923</v>
      </c>
      <c r="L3207" t="b">
        <v>0</v>
      </c>
      <c r="M3207">
        <v>12</v>
      </c>
      <c r="N3207" t="b">
        <v>0</v>
      </c>
      <c r="O3207" s="13">
        <f t="shared" si="151"/>
        <v>3.4125000000000003E-2</v>
      </c>
      <c r="P3207" t="s">
        <v>8271</v>
      </c>
      <c r="Q3207" t="s">
        <v>8313</v>
      </c>
      <c r="R3207" t="str">
        <f t="shared" si="152"/>
        <v>April</v>
      </c>
    </row>
    <row r="3208" spans="1:18" ht="45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s="11">
        <f t="shared" si="150"/>
        <v>42236.276053240741</v>
      </c>
      <c r="L3208" t="b">
        <v>0</v>
      </c>
      <c r="M3208">
        <v>0</v>
      </c>
      <c r="N3208" t="b">
        <v>0</v>
      </c>
      <c r="O3208" s="13">
        <f t="shared" si="151"/>
        <v>0</v>
      </c>
      <c r="P3208" t="s">
        <v>8271</v>
      </c>
      <c r="Q3208" t="s">
        <v>8313</v>
      </c>
      <c r="R3208" t="str">
        <f t="shared" si="152"/>
        <v>August</v>
      </c>
    </row>
    <row r="3209" spans="1:18" ht="45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s="11">
        <f t="shared" si="150"/>
        <v>42057.277858796297</v>
      </c>
      <c r="L3209" t="b">
        <v>0</v>
      </c>
      <c r="M3209">
        <v>36</v>
      </c>
      <c r="N3209" t="b">
        <v>0</v>
      </c>
      <c r="O3209" s="13">
        <f t="shared" si="151"/>
        <v>0.46363636363636362</v>
      </c>
      <c r="P3209" t="s">
        <v>8271</v>
      </c>
      <c r="Q3209" t="s">
        <v>8313</v>
      </c>
      <c r="R3209" t="str">
        <f t="shared" si="152"/>
        <v>February</v>
      </c>
    </row>
    <row r="3210" spans="1:18" ht="45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s="11">
        <f t="shared" si="150"/>
        <v>41827.605057870373</v>
      </c>
      <c r="L3210" t="b">
        <v>1</v>
      </c>
      <c r="M3210">
        <v>82</v>
      </c>
      <c r="N3210" t="b">
        <v>1</v>
      </c>
      <c r="O3210" s="13">
        <f t="shared" si="151"/>
        <v>1.0349999999999999</v>
      </c>
      <c r="P3210" t="s">
        <v>8271</v>
      </c>
      <c r="Q3210" t="s">
        <v>8272</v>
      </c>
      <c r="R3210" t="str">
        <f t="shared" si="152"/>
        <v>July</v>
      </c>
    </row>
    <row r="3211" spans="1:18" ht="45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s="11">
        <f t="shared" si="150"/>
        <v>41778.637245370366</v>
      </c>
      <c r="L3211" t="b">
        <v>1</v>
      </c>
      <c r="M3211">
        <v>226</v>
      </c>
      <c r="N3211" t="b">
        <v>1</v>
      </c>
      <c r="O3211" s="13">
        <f t="shared" si="151"/>
        <v>1.1932315789473684</v>
      </c>
      <c r="P3211" t="s">
        <v>8271</v>
      </c>
      <c r="Q3211" t="s">
        <v>8272</v>
      </c>
      <c r="R3211" t="str">
        <f t="shared" si="152"/>
        <v>May</v>
      </c>
    </row>
    <row r="3212" spans="1:18" ht="45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s="11">
        <f t="shared" si="150"/>
        <v>41013.936562499999</v>
      </c>
      <c r="L3212" t="b">
        <v>1</v>
      </c>
      <c r="M3212">
        <v>60</v>
      </c>
      <c r="N3212" t="b">
        <v>1</v>
      </c>
      <c r="O3212" s="13">
        <f t="shared" si="151"/>
        <v>1.2576666666666667</v>
      </c>
      <c r="P3212" t="s">
        <v>8271</v>
      </c>
      <c r="Q3212" t="s">
        <v>8272</v>
      </c>
      <c r="R3212" t="str">
        <f t="shared" si="152"/>
        <v>April</v>
      </c>
    </row>
    <row r="3213" spans="1:18" ht="45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s="11">
        <f t="shared" si="150"/>
        <v>41834.58657407407</v>
      </c>
      <c r="L3213" t="b">
        <v>1</v>
      </c>
      <c r="M3213">
        <v>322</v>
      </c>
      <c r="N3213" t="b">
        <v>1</v>
      </c>
      <c r="O3213" s="13">
        <f t="shared" si="151"/>
        <v>1.1974347826086957</v>
      </c>
      <c r="P3213" t="s">
        <v>8271</v>
      </c>
      <c r="Q3213" t="s">
        <v>8272</v>
      </c>
      <c r="R3213" t="str">
        <f t="shared" si="152"/>
        <v>July</v>
      </c>
    </row>
    <row r="3214" spans="1:18" ht="30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s="11">
        <f t="shared" si="150"/>
        <v>41829.795729166668</v>
      </c>
      <c r="L3214" t="b">
        <v>1</v>
      </c>
      <c r="M3214">
        <v>94</v>
      </c>
      <c r="N3214" t="b">
        <v>1</v>
      </c>
      <c r="O3214" s="13">
        <f t="shared" si="151"/>
        <v>1.2625</v>
      </c>
      <c r="P3214" t="s">
        <v>8271</v>
      </c>
      <c r="Q3214" t="s">
        <v>8272</v>
      </c>
      <c r="R3214" t="str">
        <f t="shared" si="152"/>
        <v>July</v>
      </c>
    </row>
    <row r="3215" spans="1:18" ht="45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s="11">
        <f t="shared" si="150"/>
        <v>42171.763414351852</v>
      </c>
      <c r="L3215" t="b">
        <v>1</v>
      </c>
      <c r="M3215">
        <v>47</v>
      </c>
      <c r="N3215" t="b">
        <v>1</v>
      </c>
      <c r="O3215" s="13">
        <f t="shared" si="151"/>
        <v>1.0011666666666668</v>
      </c>
      <c r="P3215" t="s">
        <v>8271</v>
      </c>
      <c r="Q3215" t="s">
        <v>8272</v>
      </c>
      <c r="R3215" t="str">
        <f t="shared" si="152"/>
        <v>June</v>
      </c>
    </row>
    <row r="3216" spans="1:18" ht="45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s="11">
        <f t="shared" si="150"/>
        <v>42337.792511574073</v>
      </c>
      <c r="L3216" t="b">
        <v>1</v>
      </c>
      <c r="M3216">
        <v>115</v>
      </c>
      <c r="N3216" t="b">
        <v>1</v>
      </c>
      <c r="O3216" s="13">
        <f t="shared" si="151"/>
        <v>1.0213333333333334</v>
      </c>
      <c r="P3216" t="s">
        <v>8271</v>
      </c>
      <c r="Q3216" t="s">
        <v>8272</v>
      </c>
      <c r="R3216" t="str">
        <f t="shared" si="152"/>
        <v>November</v>
      </c>
    </row>
    <row r="3217" spans="1:18" ht="60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s="11">
        <f t="shared" si="150"/>
        <v>42219.665173611109</v>
      </c>
      <c r="L3217" t="b">
        <v>1</v>
      </c>
      <c r="M3217">
        <v>134</v>
      </c>
      <c r="N3217" t="b">
        <v>1</v>
      </c>
      <c r="O3217" s="13">
        <f t="shared" si="151"/>
        <v>1.0035142857142858</v>
      </c>
      <c r="P3217" t="s">
        <v>8271</v>
      </c>
      <c r="Q3217" t="s">
        <v>8272</v>
      </c>
      <c r="R3217" t="str">
        <f t="shared" si="152"/>
        <v>August</v>
      </c>
    </row>
    <row r="3218" spans="1:18" ht="45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s="11">
        <f t="shared" si="150"/>
        <v>42165.462627314817</v>
      </c>
      <c r="L3218" t="b">
        <v>1</v>
      </c>
      <c r="M3218">
        <v>35</v>
      </c>
      <c r="N3218" t="b">
        <v>1</v>
      </c>
      <c r="O3218" s="13">
        <f t="shared" si="151"/>
        <v>1.0004999999999999</v>
      </c>
      <c r="P3218" t="s">
        <v>8271</v>
      </c>
      <c r="Q3218" t="s">
        <v>8272</v>
      </c>
      <c r="R3218" t="str">
        <f t="shared" si="152"/>
        <v>June</v>
      </c>
    </row>
    <row r="3219" spans="1:18" ht="30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s="11">
        <f t="shared" si="150"/>
        <v>42648.546111111107</v>
      </c>
      <c r="L3219" t="b">
        <v>1</v>
      </c>
      <c r="M3219">
        <v>104</v>
      </c>
      <c r="N3219" t="b">
        <v>1</v>
      </c>
      <c r="O3219" s="13">
        <f t="shared" si="151"/>
        <v>1.1602222222222223</v>
      </c>
      <c r="P3219" t="s">
        <v>8271</v>
      </c>
      <c r="Q3219" t="s">
        <v>8272</v>
      </c>
      <c r="R3219" t="str">
        <f t="shared" si="152"/>
        <v>October</v>
      </c>
    </row>
    <row r="3220" spans="1:18" ht="45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s="11">
        <f t="shared" si="150"/>
        <v>41971.002152777779</v>
      </c>
      <c r="L3220" t="b">
        <v>1</v>
      </c>
      <c r="M3220">
        <v>184</v>
      </c>
      <c r="N3220" t="b">
        <v>1</v>
      </c>
      <c r="O3220" s="13">
        <f t="shared" si="151"/>
        <v>1.0209999999999999</v>
      </c>
      <c r="P3220" t="s">
        <v>8271</v>
      </c>
      <c r="Q3220" t="s">
        <v>8272</v>
      </c>
      <c r="R3220" t="str">
        <f t="shared" si="152"/>
        <v>November</v>
      </c>
    </row>
    <row r="3221" spans="1:18" ht="30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s="11">
        <f t="shared" si="150"/>
        <v>42050.983182870375</v>
      </c>
      <c r="L3221" t="b">
        <v>1</v>
      </c>
      <c r="M3221">
        <v>119</v>
      </c>
      <c r="N3221" t="b">
        <v>1</v>
      </c>
      <c r="O3221" s="13">
        <f t="shared" si="151"/>
        <v>1.0011000000000001</v>
      </c>
      <c r="P3221" t="s">
        <v>8271</v>
      </c>
      <c r="Q3221" t="s">
        <v>8272</v>
      </c>
      <c r="R3221" t="str">
        <f t="shared" si="152"/>
        <v>February</v>
      </c>
    </row>
    <row r="3222" spans="1:18" ht="30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s="11">
        <f t="shared" si="150"/>
        <v>42772.833379629628</v>
      </c>
      <c r="L3222" t="b">
        <v>1</v>
      </c>
      <c r="M3222">
        <v>59</v>
      </c>
      <c r="N3222" t="b">
        <v>1</v>
      </c>
      <c r="O3222" s="13">
        <f t="shared" si="151"/>
        <v>1.0084</v>
      </c>
      <c r="P3222" t="s">
        <v>8271</v>
      </c>
      <c r="Q3222" t="s">
        <v>8272</v>
      </c>
      <c r="R3222" t="str">
        <f t="shared" si="152"/>
        <v>February</v>
      </c>
    </row>
    <row r="3223" spans="1:18" ht="45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s="11">
        <f t="shared" si="150"/>
        <v>42155.696793981479</v>
      </c>
      <c r="L3223" t="b">
        <v>1</v>
      </c>
      <c r="M3223">
        <v>113</v>
      </c>
      <c r="N3223" t="b">
        <v>1</v>
      </c>
      <c r="O3223" s="13">
        <f t="shared" si="151"/>
        <v>1.0342499999999999</v>
      </c>
      <c r="P3223" t="s">
        <v>8271</v>
      </c>
      <c r="Q3223" t="s">
        <v>8272</v>
      </c>
      <c r="R3223" t="str">
        <f t="shared" si="152"/>
        <v>May</v>
      </c>
    </row>
    <row r="3224" spans="1:18" ht="30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s="11">
        <f t="shared" si="150"/>
        <v>42270.582141203704</v>
      </c>
      <c r="L3224" t="b">
        <v>1</v>
      </c>
      <c r="M3224">
        <v>84</v>
      </c>
      <c r="N3224" t="b">
        <v>1</v>
      </c>
      <c r="O3224" s="13">
        <f t="shared" si="151"/>
        <v>1.248</v>
      </c>
      <c r="P3224" t="s">
        <v>8271</v>
      </c>
      <c r="Q3224" t="s">
        <v>8272</v>
      </c>
      <c r="R3224" t="str">
        <f t="shared" si="152"/>
        <v>September</v>
      </c>
    </row>
    <row r="3225" spans="1:18" ht="30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s="11">
        <f t="shared" si="150"/>
        <v>42206.835370370369</v>
      </c>
      <c r="L3225" t="b">
        <v>1</v>
      </c>
      <c r="M3225">
        <v>74</v>
      </c>
      <c r="N3225" t="b">
        <v>1</v>
      </c>
      <c r="O3225" s="13">
        <f t="shared" si="151"/>
        <v>1.0951612903225807</v>
      </c>
      <c r="P3225" t="s">
        <v>8271</v>
      </c>
      <c r="Q3225" t="s">
        <v>8272</v>
      </c>
      <c r="R3225" t="str">
        <f t="shared" si="152"/>
        <v>July</v>
      </c>
    </row>
    <row r="3226" spans="1:18" ht="45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s="11">
        <f t="shared" si="150"/>
        <v>42697.850844907407</v>
      </c>
      <c r="L3226" t="b">
        <v>1</v>
      </c>
      <c r="M3226">
        <v>216</v>
      </c>
      <c r="N3226" t="b">
        <v>1</v>
      </c>
      <c r="O3226" s="13">
        <f t="shared" si="151"/>
        <v>1.0203333333333333</v>
      </c>
      <c r="P3226" t="s">
        <v>8271</v>
      </c>
      <c r="Q3226" t="s">
        <v>8272</v>
      </c>
      <c r="R3226" t="str">
        <f t="shared" si="152"/>
        <v>November</v>
      </c>
    </row>
    <row r="3227" spans="1:18" ht="45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s="11">
        <f t="shared" si="150"/>
        <v>42503.559467592597</v>
      </c>
      <c r="L3227" t="b">
        <v>1</v>
      </c>
      <c r="M3227">
        <v>39</v>
      </c>
      <c r="N3227" t="b">
        <v>1</v>
      </c>
      <c r="O3227" s="13">
        <f t="shared" si="151"/>
        <v>1.0235000000000001</v>
      </c>
      <c r="P3227" t="s">
        <v>8271</v>
      </c>
      <c r="Q3227" t="s">
        <v>8272</v>
      </c>
      <c r="R3227" t="str">
        <f t="shared" si="152"/>
        <v>May</v>
      </c>
    </row>
    <row r="3228" spans="1:18" ht="45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s="11">
        <f t="shared" si="150"/>
        <v>42277.583472222221</v>
      </c>
      <c r="L3228" t="b">
        <v>1</v>
      </c>
      <c r="M3228">
        <v>21</v>
      </c>
      <c r="N3228" t="b">
        <v>1</v>
      </c>
      <c r="O3228" s="13">
        <f t="shared" si="151"/>
        <v>1.0416666666666667</v>
      </c>
      <c r="P3228" t="s">
        <v>8271</v>
      </c>
      <c r="Q3228" t="s">
        <v>8272</v>
      </c>
      <c r="R3228" t="str">
        <f t="shared" si="152"/>
        <v>September</v>
      </c>
    </row>
    <row r="3229" spans="1:18" ht="45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s="11">
        <f t="shared" si="150"/>
        <v>42722.882361111115</v>
      </c>
      <c r="L3229" t="b">
        <v>0</v>
      </c>
      <c r="M3229">
        <v>30</v>
      </c>
      <c r="N3229" t="b">
        <v>1</v>
      </c>
      <c r="O3229" s="13">
        <f t="shared" si="151"/>
        <v>1.25</v>
      </c>
      <c r="P3229" t="s">
        <v>8271</v>
      </c>
      <c r="Q3229" t="s">
        <v>8272</v>
      </c>
      <c r="R3229" t="str">
        <f t="shared" si="152"/>
        <v>December</v>
      </c>
    </row>
    <row r="3230" spans="1:18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s="11">
        <f t="shared" si="150"/>
        <v>42323.70930555556</v>
      </c>
      <c r="L3230" t="b">
        <v>1</v>
      </c>
      <c r="M3230">
        <v>37</v>
      </c>
      <c r="N3230" t="b">
        <v>1</v>
      </c>
      <c r="O3230" s="13">
        <f t="shared" si="151"/>
        <v>1.0234285714285714</v>
      </c>
      <c r="P3230" t="s">
        <v>8271</v>
      </c>
      <c r="Q3230" t="s">
        <v>8272</v>
      </c>
      <c r="R3230" t="str">
        <f t="shared" si="152"/>
        <v>November</v>
      </c>
    </row>
    <row r="3231" spans="1:18" ht="45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s="11">
        <f t="shared" si="150"/>
        <v>41933.291643518518</v>
      </c>
      <c r="L3231" t="b">
        <v>1</v>
      </c>
      <c r="M3231">
        <v>202</v>
      </c>
      <c r="N3231" t="b">
        <v>1</v>
      </c>
      <c r="O3231" s="13">
        <f t="shared" si="151"/>
        <v>1.0786500000000001</v>
      </c>
      <c r="P3231" t="s">
        <v>8271</v>
      </c>
      <c r="Q3231" t="s">
        <v>8272</v>
      </c>
      <c r="R3231" t="str">
        <f t="shared" si="152"/>
        <v>October</v>
      </c>
    </row>
    <row r="3232" spans="1:18" ht="45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s="11">
        <f t="shared" si="150"/>
        <v>41898.168124999997</v>
      </c>
      <c r="L3232" t="b">
        <v>1</v>
      </c>
      <c r="M3232">
        <v>37</v>
      </c>
      <c r="N3232" t="b">
        <v>1</v>
      </c>
      <c r="O3232" s="13">
        <f t="shared" si="151"/>
        <v>1.0988461538461538</v>
      </c>
      <c r="P3232" t="s">
        <v>8271</v>
      </c>
      <c r="Q3232" t="s">
        <v>8272</v>
      </c>
      <c r="R3232" t="str">
        <f t="shared" si="152"/>
        <v>September</v>
      </c>
    </row>
    <row r="3233" spans="1:18" ht="45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s="11">
        <f t="shared" si="150"/>
        <v>42446.943831018521</v>
      </c>
      <c r="L3233" t="b">
        <v>0</v>
      </c>
      <c r="M3233">
        <v>28</v>
      </c>
      <c r="N3233" t="b">
        <v>1</v>
      </c>
      <c r="O3233" s="13">
        <f t="shared" si="151"/>
        <v>1.61</v>
      </c>
      <c r="P3233" t="s">
        <v>8271</v>
      </c>
      <c r="Q3233" t="s">
        <v>8272</v>
      </c>
      <c r="R3233" t="str">
        <f t="shared" si="152"/>
        <v>March</v>
      </c>
    </row>
    <row r="3234" spans="1:18" ht="45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s="11">
        <f t="shared" si="150"/>
        <v>42463.81385416667</v>
      </c>
      <c r="L3234" t="b">
        <v>1</v>
      </c>
      <c r="M3234">
        <v>26</v>
      </c>
      <c r="N3234" t="b">
        <v>1</v>
      </c>
      <c r="O3234" s="13">
        <f t="shared" si="151"/>
        <v>1.3120000000000001</v>
      </c>
      <c r="P3234" t="s">
        <v>8271</v>
      </c>
      <c r="Q3234" t="s">
        <v>8272</v>
      </c>
      <c r="R3234" t="str">
        <f t="shared" si="152"/>
        <v>April</v>
      </c>
    </row>
    <row r="3235" spans="1:18" ht="45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s="11">
        <f t="shared" si="150"/>
        <v>42766.805034722223</v>
      </c>
      <c r="L3235" t="b">
        <v>0</v>
      </c>
      <c r="M3235">
        <v>61</v>
      </c>
      <c r="N3235" t="b">
        <v>1</v>
      </c>
      <c r="O3235" s="13">
        <f t="shared" si="151"/>
        <v>1.1879999999999999</v>
      </c>
      <c r="P3235" t="s">
        <v>8271</v>
      </c>
      <c r="Q3235" t="s">
        <v>8272</v>
      </c>
      <c r="R3235" t="str">
        <f t="shared" si="152"/>
        <v>January</v>
      </c>
    </row>
    <row r="3236" spans="1:18" ht="45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s="11">
        <f t="shared" si="150"/>
        <v>42734.789444444439</v>
      </c>
      <c r="L3236" t="b">
        <v>0</v>
      </c>
      <c r="M3236">
        <v>115</v>
      </c>
      <c r="N3236" t="b">
        <v>1</v>
      </c>
      <c r="O3236" s="13">
        <f t="shared" si="151"/>
        <v>1.0039275000000001</v>
      </c>
      <c r="P3236" t="s">
        <v>8271</v>
      </c>
      <c r="Q3236" t="s">
        <v>8272</v>
      </c>
      <c r="R3236" t="str">
        <f t="shared" si="152"/>
        <v>December</v>
      </c>
    </row>
    <row r="3237" spans="1:18" ht="45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s="11">
        <f t="shared" si="150"/>
        <v>42522.347812499997</v>
      </c>
      <c r="L3237" t="b">
        <v>1</v>
      </c>
      <c r="M3237">
        <v>181</v>
      </c>
      <c r="N3237" t="b">
        <v>1</v>
      </c>
      <c r="O3237" s="13">
        <f t="shared" si="151"/>
        <v>1.0320666666666667</v>
      </c>
      <c r="P3237" t="s">
        <v>8271</v>
      </c>
      <c r="Q3237" t="s">
        <v>8272</v>
      </c>
      <c r="R3237" t="str">
        <f t="shared" si="152"/>
        <v>June</v>
      </c>
    </row>
    <row r="3238" spans="1:18" ht="45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s="11">
        <f t="shared" si="150"/>
        <v>42702.917048611111</v>
      </c>
      <c r="L3238" t="b">
        <v>0</v>
      </c>
      <c r="M3238">
        <v>110</v>
      </c>
      <c r="N3238" t="b">
        <v>1</v>
      </c>
      <c r="O3238" s="13">
        <f t="shared" si="151"/>
        <v>1.006</v>
      </c>
      <c r="P3238" t="s">
        <v>8271</v>
      </c>
      <c r="Q3238" t="s">
        <v>8272</v>
      </c>
      <c r="R3238" t="str">
        <f t="shared" si="152"/>
        <v>November</v>
      </c>
    </row>
    <row r="3239" spans="1:18" ht="30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s="11">
        <f t="shared" si="150"/>
        <v>42252.474351851852</v>
      </c>
      <c r="L3239" t="b">
        <v>1</v>
      </c>
      <c r="M3239">
        <v>269</v>
      </c>
      <c r="N3239" t="b">
        <v>1</v>
      </c>
      <c r="O3239" s="13">
        <f t="shared" si="151"/>
        <v>1.0078754285714286</v>
      </c>
      <c r="P3239" t="s">
        <v>8271</v>
      </c>
      <c r="Q3239" t="s">
        <v>8272</v>
      </c>
      <c r="R3239" t="str">
        <f t="shared" si="152"/>
        <v>September</v>
      </c>
    </row>
    <row r="3240" spans="1:18" ht="45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s="11">
        <f t="shared" si="150"/>
        <v>42156.510393518518</v>
      </c>
      <c r="L3240" t="b">
        <v>1</v>
      </c>
      <c r="M3240">
        <v>79</v>
      </c>
      <c r="N3240" t="b">
        <v>1</v>
      </c>
      <c r="O3240" s="13">
        <f t="shared" si="151"/>
        <v>1.1232142857142857</v>
      </c>
      <c r="P3240" t="s">
        <v>8271</v>
      </c>
      <c r="Q3240" t="s">
        <v>8272</v>
      </c>
      <c r="R3240" t="str">
        <f t="shared" si="152"/>
        <v>June</v>
      </c>
    </row>
    <row r="3241" spans="1:18" ht="45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s="11">
        <f t="shared" si="150"/>
        <v>42278.089039351849</v>
      </c>
      <c r="L3241" t="b">
        <v>1</v>
      </c>
      <c r="M3241">
        <v>104</v>
      </c>
      <c r="N3241" t="b">
        <v>1</v>
      </c>
      <c r="O3241" s="13">
        <f t="shared" si="151"/>
        <v>1.0591914022517912</v>
      </c>
      <c r="P3241" t="s">
        <v>8271</v>
      </c>
      <c r="Q3241" t="s">
        <v>8272</v>
      </c>
      <c r="R3241" t="str">
        <f t="shared" si="152"/>
        <v>October</v>
      </c>
    </row>
    <row r="3242" spans="1:18" ht="45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s="11">
        <f t="shared" si="150"/>
        <v>42754.693842592591</v>
      </c>
      <c r="L3242" t="b">
        <v>0</v>
      </c>
      <c r="M3242">
        <v>34</v>
      </c>
      <c r="N3242" t="b">
        <v>1</v>
      </c>
      <c r="O3242" s="13">
        <f t="shared" si="151"/>
        <v>1.0056666666666667</v>
      </c>
      <c r="P3242" t="s">
        <v>8271</v>
      </c>
      <c r="Q3242" t="s">
        <v>8272</v>
      </c>
      <c r="R3242" t="str">
        <f t="shared" si="152"/>
        <v>January</v>
      </c>
    </row>
    <row r="3243" spans="1:18" ht="60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s="11">
        <f t="shared" si="150"/>
        <v>41893.324884259258</v>
      </c>
      <c r="L3243" t="b">
        <v>1</v>
      </c>
      <c r="M3243">
        <v>167</v>
      </c>
      <c r="N3243" t="b">
        <v>1</v>
      </c>
      <c r="O3243" s="13">
        <f t="shared" si="151"/>
        <v>1.1530588235294117</v>
      </c>
      <c r="P3243" t="s">
        <v>8271</v>
      </c>
      <c r="Q3243" t="s">
        <v>8272</v>
      </c>
      <c r="R3243" t="str">
        <f t="shared" si="152"/>
        <v>September</v>
      </c>
    </row>
    <row r="3244" spans="1:18" ht="30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s="11">
        <f t="shared" si="150"/>
        <v>41871.755694444444</v>
      </c>
      <c r="L3244" t="b">
        <v>1</v>
      </c>
      <c r="M3244">
        <v>183</v>
      </c>
      <c r="N3244" t="b">
        <v>1</v>
      </c>
      <c r="O3244" s="13">
        <f t="shared" si="151"/>
        <v>1.273042</v>
      </c>
      <c r="P3244" t="s">
        <v>8271</v>
      </c>
      <c r="Q3244" t="s">
        <v>8272</v>
      </c>
      <c r="R3244" t="str">
        <f t="shared" si="152"/>
        <v>August</v>
      </c>
    </row>
    <row r="3245" spans="1:18" ht="45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s="11">
        <f t="shared" si="150"/>
        <v>42262.096782407403</v>
      </c>
      <c r="L3245" t="b">
        <v>1</v>
      </c>
      <c r="M3245">
        <v>71</v>
      </c>
      <c r="N3245" t="b">
        <v>1</v>
      </c>
      <c r="O3245" s="13">
        <f t="shared" si="151"/>
        <v>1.028375</v>
      </c>
      <c r="P3245" t="s">
        <v>8271</v>
      </c>
      <c r="Q3245" t="s">
        <v>8272</v>
      </c>
      <c r="R3245" t="str">
        <f t="shared" si="152"/>
        <v>September</v>
      </c>
    </row>
    <row r="3246" spans="1:18" ht="45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s="11">
        <f t="shared" si="150"/>
        <v>42675.694236111114</v>
      </c>
      <c r="L3246" t="b">
        <v>0</v>
      </c>
      <c r="M3246">
        <v>69</v>
      </c>
      <c r="N3246" t="b">
        <v>1</v>
      </c>
      <c r="O3246" s="13">
        <f t="shared" si="151"/>
        <v>1.0293749999999999</v>
      </c>
      <c r="P3246" t="s">
        <v>8271</v>
      </c>
      <c r="Q3246" t="s">
        <v>8272</v>
      </c>
      <c r="R3246" t="str">
        <f t="shared" si="152"/>
        <v>November</v>
      </c>
    </row>
    <row r="3247" spans="1:18" ht="45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s="11">
        <f t="shared" si="150"/>
        <v>42135.60020833333</v>
      </c>
      <c r="L3247" t="b">
        <v>0</v>
      </c>
      <c r="M3247">
        <v>270</v>
      </c>
      <c r="N3247" t="b">
        <v>1</v>
      </c>
      <c r="O3247" s="13">
        <f t="shared" si="151"/>
        <v>1.043047619047619</v>
      </c>
      <c r="P3247" t="s">
        <v>8271</v>
      </c>
      <c r="Q3247" t="s">
        <v>8272</v>
      </c>
      <c r="R3247" t="str">
        <f t="shared" si="152"/>
        <v>May</v>
      </c>
    </row>
    <row r="3248" spans="1:18" ht="45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s="11">
        <f t="shared" si="150"/>
        <v>42230.472222222219</v>
      </c>
      <c r="L3248" t="b">
        <v>1</v>
      </c>
      <c r="M3248">
        <v>193</v>
      </c>
      <c r="N3248" t="b">
        <v>1</v>
      </c>
      <c r="O3248" s="13">
        <f t="shared" si="151"/>
        <v>1.1122000000000001</v>
      </c>
      <c r="P3248" t="s">
        <v>8271</v>
      </c>
      <c r="Q3248" t="s">
        <v>8272</v>
      </c>
      <c r="R3248" t="str">
        <f t="shared" si="152"/>
        <v>August</v>
      </c>
    </row>
    <row r="3249" spans="1:18" ht="45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s="11">
        <f t="shared" si="150"/>
        <v>42167.434166666666</v>
      </c>
      <c r="L3249" t="b">
        <v>1</v>
      </c>
      <c r="M3249">
        <v>57</v>
      </c>
      <c r="N3249" t="b">
        <v>1</v>
      </c>
      <c r="O3249" s="13">
        <f t="shared" si="151"/>
        <v>1.0586</v>
      </c>
      <c r="P3249" t="s">
        <v>8271</v>
      </c>
      <c r="Q3249" t="s">
        <v>8272</v>
      </c>
      <c r="R3249" t="str">
        <f t="shared" si="152"/>
        <v>June</v>
      </c>
    </row>
    <row r="3250" spans="1:18" ht="30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s="11">
        <f t="shared" si="150"/>
        <v>42068.888391203705</v>
      </c>
      <c r="L3250" t="b">
        <v>1</v>
      </c>
      <c r="M3250">
        <v>200</v>
      </c>
      <c r="N3250" t="b">
        <v>1</v>
      </c>
      <c r="O3250" s="13">
        <f t="shared" si="151"/>
        <v>1.0079166666666666</v>
      </c>
      <c r="P3250" t="s">
        <v>8271</v>
      </c>
      <c r="Q3250" t="s">
        <v>8272</v>
      </c>
      <c r="R3250" t="str">
        <f t="shared" si="152"/>
        <v>March</v>
      </c>
    </row>
    <row r="3251" spans="1:18" ht="45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s="11">
        <f t="shared" si="150"/>
        <v>42145.746689814812</v>
      </c>
      <c r="L3251" t="b">
        <v>1</v>
      </c>
      <c r="M3251">
        <v>88</v>
      </c>
      <c r="N3251" t="b">
        <v>1</v>
      </c>
      <c r="O3251" s="13">
        <f t="shared" si="151"/>
        <v>1.0492727272727274</v>
      </c>
      <c r="P3251" t="s">
        <v>8271</v>
      </c>
      <c r="Q3251" t="s">
        <v>8272</v>
      </c>
      <c r="R3251" t="str">
        <f t="shared" si="152"/>
        <v>May</v>
      </c>
    </row>
    <row r="3252" spans="1:18" ht="45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s="11">
        <f t="shared" si="150"/>
        <v>41918.742175925923</v>
      </c>
      <c r="L3252" t="b">
        <v>1</v>
      </c>
      <c r="M3252">
        <v>213</v>
      </c>
      <c r="N3252" t="b">
        <v>1</v>
      </c>
      <c r="O3252" s="13">
        <f t="shared" si="151"/>
        <v>1.01552</v>
      </c>
      <c r="P3252" t="s">
        <v>8271</v>
      </c>
      <c r="Q3252" t="s">
        <v>8272</v>
      </c>
      <c r="R3252" t="str">
        <f t="shared" si="152"/>
        <v>October</v>
      </c>
    </row>
    <row r="3253" spans="1:18" ht="45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s="11">
        <f t="shared" si="150"/>
        <v>42146.731087962966</v>
      </c>
      <c r="L3253" t="b">
        <v>1</v>
      </c>
      <c r="M3253">
        <v>20</v>
      </c>
      <c r="N3253" t="b">
        <v>1</v>
      </c>
      <c r="O3253" s="13">
        <f t="shared" si="151"/>
        <v>1.1073333333333333</v>
      </c>
      <c r="P3253" t="s">
        <v>8271</v>
      </c>
      <c r="Q3253" t="s">
        <v>8272</v>
      </c>
      <c r="R3253" t="str">
        <f t="shared" si="152"/>
        <v>May</v>
      </c>
    </row>
    <row r="3254" spans="1:18" ht="30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s="11">
        <f t="shared" si="150"/>
        <v>42590.472685185188</v>
      </c>
      <c r="L3254" t="b">
        <v>1</v>
      </c>
      <c r="M3254">
        <v>50</v>
      </c>
      <c r="N3254" t="b">
        <v>1</v>
      </c>
      <c r="O3254" s="13">
        <f t="shared" si="151"/>
        <v>1.2782222222222221</v>
      </c>
      <c r="P3254" t="s">
        <v>8271</v>
      </c>
      <c r="Q3254" t="s">
        <v>8272</v>
      </c>
      <c r="R3254" t="str">
        <f t="shared" si="152"/>
        <v>August</v>
      </c>
    </row>
    <row r="3255" spans="1:18" ht="45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s="11">
        <f t="shared" si="150"/>
        <v>42602.576712962968</v>
      </c>
      <c r="L3255" t="b">
        <v>1</v>
      </c>
      <c r="M3255">
        <v>115</v>
      </c>
      <c r="N3255" t="b">
        <v>1</v>
      </c>
      <c r="O3255" s="13">
        <f t="shared" si="151"/>
        <v>1.0182500000000001</v>
      </c>
      <c r="P3255" t="s">
        <v>8271</v>
      </c>
      <c r="Q3255" t="s">
        <v>8272</v>
      </c>
      <c r="R3255" t="str">
        <f t="shared" si="152"/>
        <v>August</v>
      </c>
    </row>
    <row r="3256" spans="1:18" ht="45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s="11">
        <f t="shared" si="150"/>
        <v>42059.085752314815</v>
      </c>
      <c r="L3256" t="b">
        <v>1</v>
      </c>
      <c r="M3256">
        <v>186</v>
      </c>
      <c r="N3256" t="b">
        <v>1</v>
      </c>
      <c r="O3256" s="13">
        <f t="shared" si="151"/>
        <v>1.012576923076923</v>
      </c>
      <c r="P3256" t="s">
        <v>8271</v>
      </c>
      <c r="Q3256" t="s">
        <v>8272</v>
      </c>
      <c r="R3256" t="str">
        <f t="shared" si="152"/>
        <v>February</v>
      </c>
    </row>
    <row r="3257" spans="1:18" ht="45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s="11">
        <f t="shared" si="150"/>
        <v>41889.768229166664</v>
      </c>
      <c r="L3257" t="b">
        <v>1</v>
      </c>
      <c r="M3257">
        <v>18</v>
      </c>
      <c r="N3257" t="b">
        <v>1</v>
      </c>
      <c r="O3257" s="13">
        <f t="shared" si="151"/>
        <v>1.75</v>
      </c>
      <c r="P3257" t="s">
        <v>8271</v>
      </c>
      <c r="Q3257" t="s">
        <v>8272</v>
      </c>
      <c r="R3257" t="str">
        <f t="shared" si="152"/>
        <v>September</v>
      </c>
    </row>
    <row r="3258" spans="1:18" ht="45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s="11">
        <f t="shared" si="150"/>
        <v>42144.573807870373</v>
      </c>
      <c r="L3258" t="b">
        <v>1</v>
      </c>
      <c r="M3258">
        <v>176</v>
      </c>
      <c r="N3258" t="b">
        <v>1</v>
      </c>
      <c r="O3258" s="13">
        <f t="shared" si="151"/>
        <v>1.2806</v>
      </c>
      <c r="P3258" t="s">
        <v>8271</v>
      </c>
      <c r="Q3258" t="s">
        <v>8272</v>
      </c>
      <c r="R3258" t="str">
        <f t="shared" si="152"/>
        <v>May</v>
      </c>
    </row>
    <row r="3259" spans="1:18" ht="45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s="11">
        <f t="shared" si="150"/>
        <v>42758.559629629628</v>
      </c>
      <c r="L3259" t="b">
        <v>0</v>
      </c>
      <c r="M3259">
        <v>41</v>
      </c>
      <c r="N3259" t="b">
        <v>1</v>
      </c>
      <c r="O3259" s="13">
        <f t="shared" si="151"/>
        <v>1.0629949999999999</v>
      </c>
      <c r="P3259" t="s">
        <v>8271</v>
      </c>
      <c r="Q3259" t="s">
        <v>8272</v>
      </c>
      <c r="R3259" t="str">
        <f t="shared" si="152"/>
        <v>January</v>
      </c>
    </row>
    <row r="3260" spans="1:18" ht="30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s="11">
        <f t="shared" si="150"/>
        <v>41982.887280092589</v>
      </c>
      <c r="L3260" t="b">
        <v>1</v>
      </c>
      <c r="M3260">
        <v>75</v>
      </c>
      <c r="N3260" t="b">
        <v>1</v>
      </c>
      <c r="O3260" s="13">
        <f t="shared" si="151"/>
        <v>1.052142857142857</v>
      </c>
      <c r="P3260" t="s">
        <v>8271</v>
      </c>
      <c r="Q3260" t="s">
        <v>8272</v>
      </c>
      <c r="R3260" t="str">
        <f t="shared" si="152"/>
        <v>December</v>
      </c>
    </row>
    <row r="3261" spans="1:18" ht="45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s="11">
        <f t="shared" si="150"/>
        <v>42614.760937500003</v>
      </c>
      <c r="L3261" t="b">
        <v>1</v>
      </c>
      <c r="M3261">
        <v>97</v>
      </c>
      <c r="N3261" t="b">
        <v>1</v>
      </c>
      <c r="O3261" s="13">
        <f t="shared" si="151"/>
        <v>1.0616782608695652</v>
      </c>
      <c r="P3261" t="s">
        <v>8271</v>
      </c>
      <c r="Q3261" t="s">
        <v>8272</v>
      </c>
      <c r="R3261" t="str">
        <f t="shared" si="152"/>
        <v>September</v>
      </c>
    </row>
    <row r="3262" spans="1:18" ht="45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s="11">
        <f t="shared" si="150"/>
        <v>42303.672662037032</v>
      </c>
      <c r="L3262" t="b">
        <v>1</v>
      </c>
      <c r="M3262">
        <v>73</v>
      </c>
      <c r="N3262" t="b">
        <v>1</v>
      </c>
      <c r="O3262" s="13">
        <f t="shared" si="151"/>
        <v>1.0924</v>
      </c>
      <c r="P3262" t="s">
        <v>8271</v>
      </c>
      <c r="Q3262" t="s">
        <v>8272</v>
      </c>
      <c r="R3262" t="str">
        <f t="shared" si="152"/>
        <v>October</v>
      </c>
    </row>
    <row r="3263" spans="1:18" ht="45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s="11">
        <f t="shared" si="150"/>
        <v>42171.725416666668</v>
      </c>
      <c r="L3263" t="b">
        <v>1</v>
      </c>
      <c r="M3263">
        <v>49</v>
      </c>
      <c r="N3263" t="b">
        <v>1</v>
      </c>
      <c r="O3263" s="13">
        <f t="shared" si="151"/>
        <v>1.0045454545454546</v>
      </c>
      <c r="P3263" t="s">
        <v>8271</v>
      </c>
      <c r="Q3263" t="s">
        <v>8272</v>
      </c>
      <c r="R3263" t="str">
        <f t="shared" si="152"/>
        <v>June</v>
      </c>
    </row>
    <row r="3264" spans="1:18" ht="30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s="11">
        <f t="shared" si="150"/>
        <v>41964.315532407403</v>
      </c>
      <c r="L3264" t="b">
        <v>1</v>
      </c>
      <c r="M3264">
        <v>134</v>
      </c>
      <c r="N3264" t="b">
        <v>1</v>
      </c>
      <c r="O3264" s="13">
        <f t="shared" si="151"/>
        <v>1.0304098360655738</v>
      </c>
      <c r="P3264" t="s">
        <v>8271</v>
      </c>
      <c r="Q3264" t="s">
        <v>8272</v>
      </c>
      <c r="R3264" t="str">
        <f t="shared" si="152"/>
        <v>November</v>
      </c>
    </row>
    <row r="3265" spans="1:18" ht="30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s="11">
        <f t="shared" si="150"/>
        <v>42284.516064814816</v>
      </c>
      <c r="L3265" t="b">
        <v>1</v>
      </c>
      <c r="M3265">
        <v>68</v>
      </c>
      <c r="N3265" t="b">
        <v>1</v>
      </c>
      <c r="O3265" s="13">
        <f t="shared" si="151"/>
        <v>1.121664</v>
      </c>
      <c r="P3265" t="s">
        <v>8271</v>
      </c>
      <c r="Q3265" t="s">
        <v>8272</v>
      </c>
      <c r="R3265" t="str">
        <f t="shared" si="152"/>
        <v>October</v>
      </c>
    </row>
    <row r="3266" spans="1:18" ht="30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s="11">
        <f t="shared" si="150"/>
        <v>42016.800208333334</v>
      </c>
      <c r="L3266" t="b">
        <v>1</v>
      </c>
      <c r="M3266">
        <v>49</v>
      </c>
      <c r="N3266" t="b">
        <v>1</v>
      </c>
      <c r="O3266" s="13">
        <f t="shared" si="151"/>
        <v>1.03</v>
      </c>
      <c r="P3266" t="s">
        <v>8271</v>
      </c>
      <c r="Q3266" t="s">
        <v>8272</v>
      </c>
      <c r="R3266" t="str">
        <f t="shared" si="152"/>
        <v>January</v>
      </c>
    </row>
    <row r="3267" spans="1:18" ht="45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s="11">
        <f t="shared" ref="K3267:K3330" si="153">(J3267/86400)+DATE(1970,1,1)</f>
        <v>42311.711979166663</v>
      </c>
      <c r="L3267" t="b">
        <v>1</v>
      </c>
      <c r="M3267">
        <v>63</v>
      </c>
      <c r="N3267" t="b">
        <v>1</v>
      </c>
      <c r="O3267" s="13">
        <f t="shared" ref="O3267:O3330" si="154">E3267/D3267</f>
        <v>1.64</v>
      </c>
      <c r="P3267" t="s">
        <v>8271</v>
      </c>
      <c r="Q3267" t="s">
        <v>8272</v>
      </c>
      <c r="R3267" t="str">
        <f t="shared" ref="R3267:R3330" si="155">TEXT(K3267,"mmmm")</f>
        <v>November</v>
      </c>
    </row>
    <row r="3268" spans="1:18" ht="45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s="11">
        <f t="shared" si="153"/>
        <v>42136.536134259259</v>
      </c>
      <c r="L3268" t="b">
        <v>1</v>
      </c>
      <c r="M3268">
        <v>163</v>
      </c>
      <c r="N3268" t="b">
        <v>1</v>
      </c>
      <c r="O3268" s="13">
        <f t="shared" si="154"/>
        <v>1.3128333333333333</v>
      </c>
      <c r="P3268" t="s">
        <v>8271</v>
      </c>
      <c r="Q3268" t="s">
        <v>8272</v>
      </c>
      <c r="R3268" t="str">
        <f t="shared" si="155"/>
        <v>May</v>
      </c>
    </row>
    <row r="3269" spans="1:18" ht="45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s="11">
        <f t="shared" si="153"/>
        <v>42172.757638888885</v>
      </c>
      <c r="L3269" t="b">
        <v>1</v>
      </c>
      <c r="M3269">
        <v>288</v>
      </c>
      <c r="N3269" t="b">
        <v>1</v>
      </c>
      <c r="O3269" s="13">
        <f t="shared" si="154"/>
        <v>1.0209999999999999</v>
      </c>
      <c r="P3269" t="s">
        <v>8271</v>
      </c>
      <c r="Q3269" t="s">
        <v>8272</v>
      </c>
      <c r="R3269" t="str">
        <f t="shared" si="155"/>
        <v>June</v>
      </c>
    </row>
    <row r="3270" spans="1:18" ht="45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s="11">
        <f t="shared" si="153"/>
        <v>42590.90425925926</v>
      </c>
      <c r="L3270" t="b">
        <v>1</v>
      </c>
      <c r="M3270">
        <v>42</v>
      </c>
      <c r="N3270" t="b">
        <v>1</v>
      </c>
      <c r="O3270" s="13">
        <f t="shared" si="154"/>
        <v>1.28</v>
      </c>
      <c r="P3270" t="s">
        <v>8271</v>
      </c>
      <c r="Q3270" t="s">
        <v>8272</v>
      </c>
      <c r="R3270" t="str">
        <f t="shared" si="155"/>
        <v>August</v>
      </c>
    </row>
    <row r="3271" spans="1:18" ht="45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s="11">
        <f t="shared" si="153"/>
        <v>42137.395798611113</v>
      </c>
      <c r="L3271" t="b">
        <v>1</v>
      </c>
      <c r="M3271">
        <v>70</v>
      </c>
      <c r="N3271" t="b">
        <v>1</v>
      </c>
      <c r="O3271" s="13">
        <f t="shared" si="154"/>
        <v>1.0149999999999999</v>
      </c>
      <c r="P3271" t="s">
        <v>8271</v>
      </c>
      <c r="Q3271" t="s">
        <v>8272</v>
      </c>
      <c r="R3271" t="str">
        <f t="shared" si="155"/>
        <v>May</v>
      </c>
    </row>
    <row r="3272" spans="1:18" ht="45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s="11">
        <f t="shared" si="153"/>
        <v>42167.533159722225</v>
      </c>
      <c r="L3272" t="b">
        <v>1</v>
      </c>
      <c r="M3272">
        <v>30</v>
      </c>
      <c r="N3272" t="b">
        <v>1</v>
      </c>
      <c r="O3272" s="13">
        <f t="shared" si="154"/>
        <v>1.0166666666666666</v>
      </c>
      <c r="P3272" t="s">
        <v>8271</v>
      </c>
      <c r="Q3272" t="s">
        <v>8272</v>
      </c>
      <c r="R3272" t="str">
        <f t="shared" si="155"/>
        <v>June</v>
      </c>
    </row>
    <row r="3273" spans="1:18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s="11">
        <f t="shared" si="153"/>
        <v>41915.437210648146</v>
      </c>
      <c r="L3273" t="b">
        <v>1</v>
      </c>
      <c r="M3273">
        <v>51</v>
      </c>
      <c r="N3273" t="b">
        <v>1</v>
      </c>
      <c r="O3273" s="13">
        <f t="shared" si="154"/>
        <v>1.3</v>
      </c>
      <c r="P3273" t="s">
        <v>8271</v>
      </c>
      <c r="Q3273" t="s">
        <v>8272</v>
      </c>
      <c r="R3273" t="str">
        <f t="shared" si="155"/>
        <v>October</v>
      </c>
    </row>
    <row r="3274" spans="1:18" ht="45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s="11">
        <f t="shared" si="153"/>
        <v>42284.500104166669</v>
      </c>
      <c r="L3274" t="b">
        <v>1</v>
      </c>
      <c r="M3274">
        <v>145</v>
      </c>
      <c r="N3274" t="b">
        <v>1</v>
      </c>
      <c r="O3274" s="13">
        <f t="shared" si="154"/>
        <v>1.5443</v>
      </c>
      <c r="P3274" t="s">
        <v>8271</v>
      </c>
      <c r="Q3274" t="s">
        <v>8272</v>
      </c>
      <c r="R3274" t="str">
        <f t="shared" si="155"/>
        <v>October</v>
      </c>
    </row>
    <row r="3275" spans="1:18" ht="45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s="11">
        <f t="shared" si="153"/>
        <v>42611.801412037035</v>
      </c>
      <c r="L3275" t="b">
        <v>1</v>
      </c>
      <c r="M3275">
        <v>21</v>
      </c>
      <c r="N3275" t="b">
        <v>1</v>
      </c>
      <c r="O3275" s="13">
        <f t="shared" si="154"/>
        <v>1.0740000000000001</v>
      </c>
      <c r="P3275" t="s">
        <v>8271</v>
      </c>
      <c r="Q3275" t="s">
        <v>8272</v>
      </c>
      <c r="R3275" t="str">
        <f t="shared" si="155"/>
        <v>August</v>
      </c>
    </row>
    <row r="3276" spans="1:18" ht="45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s="11">
        <f t="shared" si="153"/>
        <v>42400.704537037032</v>
      </c>
      <c r="L3276" t="b">
        <v>1</v>
      </c>
      <c r="M3276">
        <v>286</v>
      </c>
      <c r="N3276" t="b">
        <v>1</v>
      </c>
      <c r="O3276" s="13">
        <f t="shared" si="154"/>
        <v>1.0132258064516129</v>
      </c>
      <c r="P3276" t="s">
        <v>8271</v>
      </c>
      <c r="Q3276" t="s">
        <v>8272</v>
      </c>
      <c r="R3276" t="str">
        <f t="shared" si="155"/>
        <v>January</v>
      </c>
    </row>
    <row r="3277" spans="1:18" ht="45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s="11">
        <f t="shared" si="153"/>
        <v>42017.88045138889</v>
      </c>
      <c r="L3277" t="b">
        <v>1</v>
      </c>
      <c r="M3277">
        <v>12</v>
      </c>
      <c r="N3277" t="b">
        <v>1</v>
      </c>
      <c r="O3277" s="13">
        <f t="shared" si="154"/>
        <v>1.0027777777777778</v>
      </c>
      <c r="P3277" t="s">
        <v>8271</v>
      </c>
      <c r="Q3277" t="s">
        <v>8272</v>
      </c>
      <c r="R3277" t="str">
        <f t="shared" si="155"/>
        <v>January</v>
      </c>
    </row>
    <row r="3278" spans="1:18" ht="45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s="11">
        <f t="shared" si="153"/>
        <v>42426.949988425928</v>
      </c>
      <c r="L3278" t="b">
        <v>1</v>
      </c>
      <c r="M3278">
        <v>100</v>
      </c>
      <c r="N3278" t="b">
        <v>1</v>
      </c>
      <c r="O3278" s="13">
        <f t="shared" si="154"/>
        <v>1.1684444444444444</v>
      </c>
      <c r="P3278" t="s">
        <v>8271</v>
      </c>
      <c r="Q3278" t="s">
        <v>8272</v>
      </c>
      <c r="R3278" t="str">
        <f t="shared" si="155"/>
        <v>February</v>
      </c>
    </row>
    <row r="3279" spans="1:18" ht="45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s="11">
        <f t="shared" si="153"/>
        <v>41931.682939814811</v>
      </c>
      <c r="L3279" t="b">
        <v>1</v>
      </c>
      <c r="M3279">
        <v>100</v>
      </c>
      <c r="N3279" t="b">
        <v>1</v>
      </c>
      <c r="O3279" s="13">
        <f t="shared" si="154"/>
        <v>1.0860000000000001</v>
      </c>
      <c r="P3279" t="s">
        <v>8271</v>
      </c>
      <c r="Q3279" t="s">
        <v>8272</v>
      </c>
      <c r="R3279" t="str">
        <f t="shared" si="155"/>
        <v>October</v>
      </c>
    </row>
    <row r="3280" spans="1:18" ht="45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s="11">
        <f t="shared" si="153"/>
        <v>42124.848414351851</v>
      </c>
      <c r="L3280" t="b">
        <v>1</v>
      </c>
      <c r="M3280">
        <v>34</v>
      </c>
      <c r="N3280" t="b">
        <v>1</v>
      </c>
      <c r="O3280" s="13">
        <f t="shared" si="154"/>
        <v>1.034</v>
      </c>
      <c r="P3280" t="s">
        <v>8271</v>
      </c>
      <c r="Q3280" t="s">
        <v>8272</v>
      </c>
      <c r="R3280" t="str">
        <f t="shared" si="155"/>
        <v>April</v>
      </c>
    </row>
    <row r="3281" spans="1:18" ht="45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s="11">
        <f t="shared" si="153"/>
        <v>42431.102534722224</v>
      </c>
      <c r="L3281" t="b">
        <v>0</v>
      </c>
      <c r="M3281">
        <v>63</v>
      </c>
      <c r="N3281" t="b">
        <v>1</v>
      </c>
      <c r="O3281" s="13">
        <f t="shared" si="154"/>
        <v>1.1427586206896552</v>
      </c>
      <c r="P3281" t="s">
        <v>8271</v>
      </c>
      <c r="Q3281" t="s">
        <v>8272</v>
      </c>
      <c r="R3281" t="str">
        <f t="shared" si="155"/>
        <v>March</v>
      </c>
    </row>
    <row r="3282" spans="1:18" ht="45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s="11">
        <f t="shared" si="153"/>
        <v>42121.756921296299</v>
      </c>
      <c r="L3282" t="b">
        <v>0</v>
      </c>
      <c r="M3282">
        <v>30</v>
      </c>
      <c r="N3282" t="b">
        <v>1</v>
      </c>
      <c r="O3282" s="13">
        <f t="shared" si="154"/>
        <v>1.03</v>
      </c>
      <c r="P3282" t="s">
        <v>8271</v>
      </c>
      <c r="Q3282" t="s">
        <v>8272</v>
      </c>
      <c r="R3282" t="str">
        <f t="shared" si="155"/>
        <v>April</v>
      </c>
    </row>
    <row r="3283" spans="1:18" ht="30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s="11">
        <f t="shared" si="153"/>
        <v>42219.019733796296</v>
      </c>
      <c r="L3283" t="b">
        <v>0</v>
      </c>
      <c r="M3283">
        <v>47</v>
      </c>
      <c r="N3283" t="b">
        <v>1</v>
      </c>
      <c r="O3283" s="13">
        <f t="shared" si="154"/>
        <v>1.216</v>
      </c>
      <c r="P3283" t="s">
        <v>8271</v>
      </c>
      <c r="Q3283" t="s">
        <v>8272</v>
      </c>
      <c r="R3283" t="str">
        <f t="shared" si="155"/>
        <v>August</v>
      </c>
    </row>
    <row r="3284" spans="1:18" ht="45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s="11">
        <f t="shared" si="153"/>
        <v>42445.19430555556</v>
      </c>
      <c r="L3284" t="b">
        <v>0</v>
      </c>
      <c r="M3284">
        <v>237</v>
      </c>
      <c r="N3284" t="b">
        <v>1</v>
      </c>
      <c r="O3284" s="13">
        <f t="shared" si="154"/>
        <v>1.026467741935484</v>
      </c>
      <c r="P3284" t="s">
        <v>8271</v>
      </c>
      <c r="Q3284" t="s">
        <v>8272</v>
      </c>
      <c r="R3284" t="str">
        <f t="shared" si="155"/>
        <v>March</v>
      </c>
    </row>
    <row r="3285" spans="1:18" ht="45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s="11">
        <f t="shared" si="153"/>
        <v>42379.74418981481</v>
      </c>
      <c r="L3285" t="b">
        <v>0</v>
      </c>
      <c r="M3285">
        <v>47</v>
      </c>
      <c r="N3285" t="b">
        <v>1</v>
      </c>
      <c r="O3285" s="13">
        <f t="shared" si="154"/>
        <v>1.0475000000000001</v>
      </c>
      <c r="P3285" t="s">
        <v>8271</v>
      </c>
      <c r="Q3285" t="s">
        <v>8272</v>
      </c>
      <c r="R3285" t="str">
        <f t="shared" si="155"/>
        <v>January</v>
      </c>
    </row>
    <row r="3286" spans="1:18" ht="45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s="11">
        <f t="shared" si="153"/>
        <v>42380.884872685187</v>
      </c>
      <c r="L3286" t="b">
        <v>0</v>
      </c>
      <c r="M3286">
        <v>15</v>
      </c>
      <c r="N3286" t="b">
        <v>1</v>
      </c>
      <c r="O3286" s="13">
        <f t="shared" si="154"/>
        <v>1.016</v>
      </c>
      <c r="P3286" t="s">
        <v>8271</v>
      </c>
      <c r="Q3286" t="s">
        <v>8272</v>
      </c>
      <c r="R3286" t="str">
        <f t="shared" si="155"/>
        <v>January</v>
      </c>
    </row>
    <row r="3287" spans="1:18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s="11">
        <f t="shared" si="153"/>
        <v>42762.942430555559</v>
      </c>
      <c r="L3287" t="b">
        <v>0</v>
      </c>
      <c r="M3287">
        <v>81</v>
      </c>
      <c r="N3287" t="b">
        <v>1</v>
      </c>
      <c r="O3287" s="13">
        <f t="shared" si="154"/>
        <v>1.1210242048409682</v>
      </c>
      <c r="P3287" t="s">
        <v>8271</v>
      </c>
      <c r="Q3287" t="s">
        <v>8272</v>
      </c>
      <c r="R3287" t="str">
        <f t="shared" si="155"/>
        <v>January</v>
      </c>
    </row>
    <row r="3288" spans="1:18" ht="45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s="11">
        <f t="shared" si="153"/>
        <v>42567.840069444443</v>
      </c>
      <c r="L3288" t="b">
        <v>0</v>
      </c>
      <c r="M3288">
        <v>122</v>
      </c>
      <c r="N3288" t="b">
        <v>1</v>
      </c>
      <c r="O3288" s="13">
        <f t="shared" si="154"/>
        <v>1.0176666666666667</v>
      </c>
      <c r="P3288" t="s">
        <v>8271</v>
      </c>
      <c r="Q3288" t="s">
        <v>8272</v>
      </c>
      <c r="R3288" t="str">
        <f t="shared" si="155"/>
        <v>July</v>
      </c>
    </row>
    <row r="3289" spans="1:18" ht="30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s="11">
        <f t="shared" si="153"/>
        <v>42311.750324074077</v>
      </c>
      <c r="L3289" t="b">
        <v>0</v>
      </c>
      <c r="M3289">
        <v>34</v>
      </c>
      <c r="N3289" t="b">
        <v>1</v>
      </c>
      <c r="O3289" s="13">
        <f t="shared" si="154"/>
        <v>1</v>
      </c>
      <c r="P3289" t="s">
        <v>8271</v>
      </c>
      <c r="Q3289" t="s">
        <v>8272</v>
      </c>
      <c r="R3289" t="str">
        <f t="shared" si="155"/>
        <v>November</v>
      </c>
    </row>
    <row r="3290" spans="1:18" ht="45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s="11">
        <f t="shared" si="153"/>
        <v>42505.774479166663</v>
      </c>
      <c r="L3290" t="b">
        <v>0</v>
      </c>
      <c r="M3290">
        <v>207</v>
      </c>
      <c r="N3290" t="b">
        <v>1</v>
      </c>
      <c r="O3290" s="13">
        <f t="shared" si="154"/>
        <v>1.0026489999999999</v>
      </c>
      <c r="P3290" t="s">
        <v>8271</v>
      </c>
      <c r="Q3290" t="s">
        <v>8272</v>
      </c>
      <c r="R3290" t="str">
        <f t="shared" si="155"/>
        <v>May</v>
      </c>
    </row>
    <row r="3291" spans="1:18" ht="45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s="11">
        <f t="shared" si="153"/>
        <v>42758.368078703701</v>
      </c>
      <c r="L3291" t="b">
        <v>0</v>
      </c>
      <c r="M3291">
        <v>25</v>
      </c>
      <c r="N3291" t="b">
        <v>1</v>
      </c>
      <c r="O3291" s="13">
        <f t="shared" si="154"/>
        <v>1.3304200000000002</v>
      </c>
      <c r="P3291" t="s">
        <v>8271</v>
      </c>
      <c r="Q3291" t="s">
        <v>8272</v>
      </c>
      <c r="R3291" t="str">
        <f t="shared" si="155"/>
        <v>January</v>
      </c>
    </row>
    <row r="3292" spans="1:18" ht="6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s="11">
        <f t="shared" si="153"/>
        <v>42775.51494212963</v>
      </c>
      <c r="L3292" t="b">
        <v>0</v>
      </c>
      <c r="M3292">
        <v>72</v>
      </c>
      <c r="N3292" t="b">
        <v>1</v>
      </c>
      <c r="O3292" s="13">
        <f t="shared" si="154"/>
        <v>1.212</v>
      </c>
      <c r="P3292" t="s">
        <v>8271</v>
      </c>
      <c r="Q3292" t="s">
        <v>8272</v>
      </c>
      <c r="R3292" t="str">
        <f t="shared" si="155"/>
        <v>February</v>
      </c>
    </row>
    <row r="3293" spans="1:18" ht="45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s="11">
        <f t="shared" si="153"/>
        <v>42232.702546296292</v>
      </c>
      <c r="L3293" t="b">
        <v>0</v>
      </c>
      <c r="M3293">
        <v>14</v>
      </c>
      <c r="N3293" t="b">
        <v>1</v>
      </c>
      <c r="O3293" s="13">
        <f t="shared" si="154"/>
        <v>1.1399999999999999</v>
      </c>
      <c r="P3293" t="s">
        <v>8271</v>
      </c>
      <c r="Q3293" t="s">
        <v>8272</v>
      </c>
      <c r="R3293" t="str">
        <f t="shared" si="155"/>
        <v>August</v>
      </c>
    </row>
    <row r="3294" spans="1:18" ht="45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s="11">
        <f t="shared" si="153"/>
        <v>42282.770231481481</v>
      </c>
      <c r="L3294" t="b">
        <v>0</v>
      </c>
      <c r="M3294">
        <v>15</v>
      </c>
      <c r="N3294" t="b">
        <v>1</v>
      </c>
      <c r="O3294" s="13">
        <f t="shared" si="154"/>
        <v>2.8613861386138613</v>
      </c>
      <c r="P3294" t="s">
        <v>8271</v>
      </c>
      <c r="Q3294" t="s">
        <v>8272</v>
      </c>
      <c r="R3294" t="str">
        <f t="shared" si="155"/>
        <v>October</v>
      </c>
    </row>
    <row r="3295" spans="1:18" ht="45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s="11">
        <f t="shared" si="153"/>
        <v>42768.425370370373</v>
      </c>
      <c r="L3295" t="b">
        <v>0</v>
      </c>
      <c r="M3295">
        <v>91</v>
      </c>
      <c r="N3295" t="b">
        <v>1</v>
      </c>
      <c r="O3295" s="13">
        <f t="shared" si="154"/>
        <v>1.7044444444444444</v>
      </c>
      <c r="P3295" t="s">
        <v>8271</v>
      </c>
      <c r="Q3295" t="s">
        <v>8272</v>
      </c>
      <c r="R3295" t="str">
        <f t="shared" si="155"/>
        <v>February</v>
      </c>
    </row>
    <row r="3296" spans="1:18" ht="45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s="11">
        <f t="shared" si="153"/>
        <v>42141.541134259256</v>
      </c>
      <c r="L3296" t="b">
        <v>0</v>
      </c>
      <c r="M3296">
        <v>24</v>
      </c>
      <c r="N3296" t="b">
        <v>1</v>
      </c>
      <c r="O3296" s="13">
        <f t="shared" si="154"/>
        <v>1.1833333333333333</v>
      </c>
      <c r="P3296" t="s">
        <v>8271</v>
      </c>
      <c r="Q3296" t="s">
        <v>8272</v>
      </c>
      <c r="R3296" t="str">
        <f t="shared" si="155"/>
        <v>May</v>
      </c>
    </row>
    <row r="3297" spans="1:18" ht="45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s="11">
        <f t="shared" si="153"/>
        <v>42609.442465277782</v>
      </c>
      <c r="L3297" t="b">
        <v>0</v>
      </c>
      <c r="M3297">
        <v>27</v>
      </c>
      <c r="N3297" t="b">
        <v>1</v>
      </c>
      <c r="O3297" s="13">
        <f t="shared" si="154"/>
        <v>1.0285857142857142</v>
      </c>
      <c r="P3297" t="s">
        <v>8271</v>
      </c>
      <c r="Q3297" t="s">
        <v>8272</v>
      </c>
      <c r="R3297" t="str">
        <f t="shared" si="155"/>
        <v>August</v>
      </c>
    </row>
    <row r="3298" spans="1:18" ht="45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s="11">
        <f t="shared" si="153"/>
        <v>42309.756620370375</v>
      </c>
      <c r="L3298" t="b">
        <v>0</v>
      </c>
      <c r="M3298">
        <v>47</v>
      </c>
      <c r="N3298" t="b">
        <v>1</v>
      </c>
      <c r="O3298" s="13">
        <f t="shared" si="154"/>
        <v>1.4406666666666668</v>
      </c>
      <c r="P3298" t="s">
        <v>8271</v>
      </c>
      <c r="Q3298" t="s">
        <v>8272</v>
      </c>
      <c r="R3298" t="str">
        <f t="shared" si="155"/>
        <v>November</v>
      </c>
    </row>
    <row r="3299" spans="1:18" ht="45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s="11">
        <f t="shared" si="153"/>
        <v>42193.771481481483</v>
      </c>
      <c r="L3299" t="b">
        <v>0</v>
      </c>
      <c r="M3299">
        <v>44</v>
      </c>
      <c r="N3299" t="b">
        <v>1</v>
      </c>
      <c r="O3299" s="13">
        <f t="shared" si="154"/>
        <v>1.0007272727272727</v>
      </c>
      <c r="P3299" t="s">
        <v>8271</v>
      </c>
      <c r="Q3299" t="s">
        <v>8272</v>
      </c>
      <c r="R3299" t="str">
        <f t="shared" si="155"/>
        <v>July</v>
      </c>
    </row>
    <row r="3300" spans="1:18" ht="45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s="11">
        <f t="shared" si="153"/>
        <v>42239.957962962959</v>
      </c>
      <c r="L3300" t="b">
        <v>0</v>
      </c>
      <c r="M3300">
        <v>72</v>
      </c>
      <c r="N3300" t="b">
        <v>1</v>
      </c>
      <c r="O3300" s="13">
        <f t="shared" si="154"/>
        <v>1.0173000000000001</v>
      </c>
      <c r="P3300" t="s">
        <v>8271</v>
      </c>
      <c r="Q3300" t="s">
        <v>8272</v>
      </c>
      <c r="R3300" t="str">
        <f t="shared" si="155"/>
        <v>August</v>
      </c>
    </row>
    <row r="3301" spans="1:18" ht="45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s="11">
        <f t="shared" si="153"/>
        <v>42261.917395833334</v>
      </c>
      <c r="L3301" t="b">
        <v>0</v>
      </c>
      <c r="M3301">
        <v>63</v>
      </c>
      <c r="N3301" t="b">
        <v>1</v>
      </c>
      <c r="O3301" s="13">
        <f t="shared" si="154"/>
        <v>1.1619999999999999</v>
      </c>
      <c r="P3301" t="s">
        <v>8271</v>
      </c>
      <c r="Q3301" t="s">
        <v>8272</v>
      </c>
      <c r="R3301" t="str">
        <f t="shared" si="155"/>
        <v>September</v>
      </c>
    </row>
    <row r="3302" spans="1:18" ht="30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s="11">
        <f t="shared" si="153"/>
        <v>42102.743773148148</v>
      </c>
      <c r="L3302" t="b">
        <v>0</v>
      </c>
      <c r="M3302">
        <v>88</v>
      </c>
      <c r="N3302" t="b">
        <v>1</v>
      </c>
      <c r="O3302" s="13">
        <f t="shared" si="154"/>
        <v>1.3616666666666666</v>
      </c>
      <c r="P3302" t="s">
        <v>8271</v>
      </c>
      <c r="Q3302" t="s">
        <v>8272</v>
      </c>
      <c r="R3302" t="str">
        <f t="shared" si="155"/>
        <v>April</v>
      </c>
    </row>
    <row r="3303" spans="1:18" ht="45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s="11">
        <f t="shared" si="153"/>
        <v>42538.735833333332</v>
      </c>
      <c r="L3303" t="b">
        <v>0</v>
      </c>
      <c r="M3303">
        <v>70</v>
      </c>
      <c r="N3303" t="b">
        <v>1</v>
      </c>
      <c r="O3303" s="13">
        <f t="shared" si="154"/>
        <v>1.3346666666666667</v>
      </c>
      <c r="P3303" t="s">
        <v>8271</v>
      </c>
      <c r="Q3303" t="s">
        <v>8272</v>
      </c>
      <c r="R3303" t="str">
        <f t="shared" si="155"/>
        <v>June</v>
      </c>
    </row>
    <row r="3304" spans="1:18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s="11">
        <f t="shared" si="153"/>
        <v>42681.35157407407</v>
      </c>
      <c r="L3304" t="b">
        <v>0</v>
      </c>
      <c r="M3304">
        <v>50</v>
      </c>
      <c r="N3304" t="b">
        <v>1</v>
      </c>
      <c r="O3304" s="13">
        <f t="shared" si="154"/>
        <v>1.0339285714285715</v>
      </c>
      <c r="P3304" t="s">
        <v>8271</v>
      </c>
      <c r="Q3304" t="s">
        <v>8272</v>
      </c>
      <c r="R3304" t="str">
        <f t="shared" si="155"/>
        <v>November</v>
      </c>
    </row>
    <row r="3305" spans="1:18" ht="45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s="11">
        <f t="shared" si="153"/>
        <v>42056.65143518518</v>
      </c>
      <c r="L3305" t="b">
        <v>0</v>
      </c>
      <c r="M3305">
        <v>35</v>
      </c>
      <c r="N3305" t="b">
        <v>1</v>
      </c>
      <c r="O3305" s="13">
        <f t="shared" si="154"/>
        <v>1.1588888888888889</v>
      </c>
      <c r="P3305" t="s">
        <v>8271</v>
      </c>
      <c r="Q3305" t="s">
        <v>8272</v>
      </c>
      <c r="R3305" t="str">
        <f t="shared" si="155"/>
        <v>February</v>
      </c>
    </row>
    <row r="3306" spans="1:18" ht="45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s="11">
        <f t="shared" si="153"/>
        <v>42696.624444444446</v>
      </c>
      <c r="L3306" t="b">
        <v>0</v>
      </c>
      <c r="M3306">
        <v>175</v>
      </c>
      <c r="N3306" t="b">
        <v>1</v>
      </c>
      <c r="O3306" s="13">
        <f t="shared" si="154"/>
        <v>1.0451666666666666</v>
      </c>
      <c r="P3306" t="s">
        <v>8271</v>
      </c>
      <c r="Q3306" t="s">
        <v>8272</v>
      </c>
      <c r="R3306" t="str">
        <f t="shared" si="155"/>
        <v>November</v>
      </c>
    </row>
    <row r="3307" spans="1:18" ht="45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s="11">
        <f t="shared" si="153"/>
        <v>42186.855879629627</v>
      </c>
      <c r="L3307" t="b">
        <v>0</v>
      </c>
      <c r="M3307">
        <v>20</v>
      </c>
      <c r="N3307" t="b">
        <v>1</v>
      </c>
      <c r="O3307" s="13">
        <f t="shared" si="154"/>
        <v>1.0202500000000001</v>
      </c>
      <c r="P3307" t="s">
        <v>8271</v>
      </c>
      <c r="Q3307" t="s">
        <v>8272</v>
      </c>
      <c r="R3307" t="str">
        <f t="shared" si="155"/>
        <v>July</v>
      </c>
    </row>
    <row r="3308" spans="1:18" ht="45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s="11">
        <f t="shared" si="153"/>
        <v>42493.219236111108</v>
      </c>
      <c r="L3308" t="b">
        <v>0</v>
      </c>
      <c r="M3308">
        <v>54</v>
      </c>
      <c r="N3308" t="b">
        <v>1</v>
      </c>
      <c r="O3308" s="13">
        <f t="shared" si="154"/>
        <v>1.7533333333333334</v>
      </c>
      <c r="P3308" t="s">
        <v>8271</v>
      </c>
      <c r="Q3308" t="s">
        <v>8272</v>
      </c>
      <c r="R3308" t="str">
        <f t="shared" si="155"/>
        <v>May</v>
      </c>
    </row>
    <row r="3309" spans="1:18" ht="45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s="11">
        <f t="shared" si="153"/>
        <v>42475.057164351849</v>
      </c>
      <c r="L3309" t="b">
        <v>0</v>
      </c>
      <c r="M3309">
        <v>20</v>
      </c>
      <c r="N3309" t="b">
        <v>1</v>
      </c>
      <c r="O3309" s="13">
        <f t="shared" si="154"/>
        <v>1.0668</v>
      </c>
      <c r="P3309" t="s">
        <v>8271</v>
      </c>
      <c r="Q3309" t="s">
        <v>8272</v>
      </c>
      <c r="R3309" t="str">
        <f t="shared" si="155"/>
        <v>April</v>
      </c>
    </row>
    <row r="3310" spans="1:18" ht="45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s="11">
        <f t="shared" si="153"/>
        <v>42452.876909722225</v>
      </c>
      <c r="L3310" t="b">
        <v>0</v>
      </c>
      <c r="M3310">
        <v>57</v>
      </c>
      <c r="N3310" t="b">
        <v>1</v>
      </c>
      <c r="O3310" s="13">
        <f t="shared" si="154"/>
        <v>1.2228571428571429</v>
      </c>
      <c r="P3310" t="s">
        <v>8271</v>
      </c>
      <c r="Q3310" t="s">
        <v>8272</v>
      </c>
      <c r="R3310" t="str">
        <f t="shared" si="155"/>
        <v>March</v>
      </c>
    </row>
    <row r="3311" spans="1:18" ht="30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s="11">
        <f t="shared" si="153"/>
        <v>42628.650208333333</v>
      </c>
      <c r="L3311" t="b">
        <v>0</v>
      </c>
      <c r="M3311">
        <v>31</v>
      </c>
      <c r="N3311" t="b">
        <v>1</v>
      </c>
      <c r="O3311" s="13">
        <f t="shared" si="154"/>
        <v>1.5942857142857143</v>
      </c>
      <c r="P3311" t="s">
        <v>8271</v>
      </c>
      <c r="Q3311" t="s">
        <v>8272</v>
      </c>
      <c r="R3311" t="str">
        <f t="shared" si="155"/>
        <v>September</v>
      </c>
    </row>
    <row r="3312" spans="1:18" ht="30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s="11">
        <f t="shared" si="153"/>
        <v>42253.928530092591</v>
      </c>
      <c r="L3312" t="b">
        <v>0</v>
      </c>
      <c r="M3312">
        <v>31</v>
      </c>
      <c r="N3312" t="b">
        <v>1</v>
      </c>
      <c r="O3312" s="13">
        <f t="shared" si="154"/>
        <v>1.0007692307692309</v>
      </c>
      <c r="P3312" t="s">
        <v>8271</v>
      </c>
      <c r="Q3312" t="s">
        <v>8272</v>
      </c>
      <c r="R3312" t="str">
        <f t="shared" si="155"/>
        <v>September</v>
      </c>
    </row>
    <row r="3313" spans="1:18" ht="45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s="11">
        <f t="shared" si="153"/>
        <v>42264.29178240741</v>
      </c>
      <c r="L3313" t="b">
        <v>0</v>
      </c>
      <c r="M3313">
        <v>45</v>
      </c>
      <c r="N3313" t="b">
        <v>1</v>
      </c>
      <c r="O3313" s="13">
        <f t="shared" si="154"/>
        <v>1.0984</v>
      </c>
      <c r="P3313" t="s">
        <v>8271</v>
      </c>
      <c r="Q3313" t="s">
        <v>8272</v>
      </c>
      <c r="R3313" t="str">
        <f t="shared" si="155"/>
        <v>September</v>
      </c>
    </row>
    <row r="3314" spans="1:18" ht="45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s="11">
        <f t="shared" si="153"/>
        <v>42664.809560185182</v>
      </c>
      <c r="L3314" t="b">
        <v>0</v>
      </c>
      <c r="M3314">
        <v>41</v>
      </c>
      <c r="N3314" t="b">
        <v>1</v>
      </c>
      <c r="O3314" s="13">
        <f t="shared" si="154"/>
        <v>1.0004</v>
      </c>
      <c r="P3314" t="s">
        <v>8271</v>
      </c>
      <c r="Q3314" t="s">
        <v>8272</v>
      </c>
      <c r="R3314" t="str">
        <f t="shared" si="155"/>
        <v>October</v>
      </c>
    </row>
    <row r="3315" spans="1:18" ht="45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s="11">
        <f t="shared" si="153"/>
        <v>42382.244409722218</v>
      </c>
      <c r="L3315" t="b">
        <v>0</v>
      </c>
      <c r="M3315">
        <v>29</v>
      </c>
      <c r="N3315" t="b">
        <v>1</v>
      </c>
      <c r="O3315" s="13">
        <f t="shared" si="154"/>
        <v>1.1605000000000001</v>
      </c>
      <c r="P3315" t="s">
        <v>8271</v>
      </c>
      <c r="Q3315" t="s">
        <v>8272</v>
      </c>
      <c r="R3315" t="str">
        <f t="shared" si="155"/>
        <v>January</v>
      </c>
    </row>
    <row r="3316" spans="1:18" ht="45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s="11">
        <f t="shared" si="153"/>
        <v>42105.267488425925</v>
      </c>
      <c r="L3316" t="b">
        <v>0</v>
      </c>
      <c r="M3316">
        <v>58</v>
      </c>
      <c r="N3316" t="b">
        <v>1</v>
      </c>
      <c r="O3316" s="13">
        <f t="shared" si="154"/>
        <v>2.1074999999999999</v>
      </c>
      <c r="P3316" t="s">
        <v>8271</v>
      </c>
      <c r="Q3316" t="s">
        <v>8272</v>
      </c>
      <c r="R3316" t="str">
        <f t="shared" si="155"/>
        <v>April</v>
      </c>
    </row>
    <row r="3317" spans="1:18" ht="45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s="11">
        <f t="shared" si="153"/>
        <v>42466.303715277776</v>
      </c>
      <c r="L3317" t="b">
        <v>0</v>
      </c>
      <c r="M3317">
        <v>89</v>
      </c>
      <c r="N3317" t="b">
        <v>1</v>
      </c>
      <c r="O3317" s="13">
        <f t="shared" si="154"/>
        <v>1.1000000000000001</v>
      </c>
      <c r="P3317" t="s">
        <v>8271</v>
      </c>
      <c r="Q3317" t="s">
        <v>8272</v>
      </c>
      <c r="R3317" t="str">
        <f t="shared" si="155"/>
        <v>April</v>
      </c>
    </row>
    <row r="3318" spans="1:18" ht="75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s="11">
        <f t="shared" si="153"/>
        <v>41826.871238425927</v>
      </c>
      <c r="L3318" t="b">
        <v>0</v>
      </c>
      <c r="M3318">
        <v>125</v>
      </c>
      <c r="N3318" t="b">
        <v>1</v>
      </c>
      <c r="O3318" s="13">
        <f t="shared" si="154"/>
        <v>1.0008673425918038</v>
      </c>
      <c r="P3318" t="s">
        <v>8271</v>
      </c>
      <c r="Q3318" t="s">
        <v>8272</v>
      </c>
      <c r="R3318" t="str">
        <f t="shared" si="155"/>
        <v>July</v>
      </c>
    </row>
    <row r="3319" spans="1:18" ht="45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s="11">
        <f t="shared" si="153"/>
        <v>42499.039629629631</v>
      </c>
      <c r="L3319" t="b">
        <v>0</v>
      </c>
      <c r="M3319">
        <v>18</v>
      </c>
      <c r="N3319" t="b">
        <v>1</v>
      </c>
      <c r="O3319" s="13">
        <f t="shared" si="154"/>
        <v>1.0619047619047619</v>
      </c>
      <c r="P3319" t="s">
        <v>8271</v>
      </c>
      <c r="Q3319" t="s">
        <v>8272</v>
      </c>
      <c r="R3319" t="str">
        <f t="shared" si="155"/>
        <v>May</v>
      </c>
    </row>
    <row r="3320" spans="1:18" ht="30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s="11">
        <f t="shared" si="153"/>
        <v>42431.302002314813</v>
      </c>
      <c r="L3320" t="b">
        <v>0</v>
      </c>
      <c r="M3320">
        <v>32</v>
      </c>
      <c r="N3320" t="b">
        <v>1</v>
      </c>
      <c r="O3320" s="13">
        <f t="shared" si="154"/>
        <v>1.256</v>
      </c>
      <c r="P3320" t="s">
        <v>8271</v>
      </c>
      <c r="Q3320" t="s">
        <v>8272</v>
      </c>
      <c r="R3320" t="str">
        <f t="shared" si="155"/>
        <v>March</v>
      </c>
    </row>
    <row r="3321" spans="1:18" ht="45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s="11">
        <f t="shared" si="153"/>
        <v>41990.585486111115</v>
      </c>
      <c r="L3321" t="b">
        <v>0</v>
      </c>
      <c r="M3321">
        <v>16</v>
      </c>
      <c r="N3321" t="b">
        <v>1</v>
      </c>
      <c r="O3321" s="13">
        <f t="shared" si="154"/>
        <v>1.08</v>
      </c>
      <c r="P3321" t="s">
        <v>8271</v>
      </c>
      <c r="Q3321" t="s">
        <v>8272</v>
      </c>
      <c r="R3321" t="str">
        <f t="shared" si="155"/>
        <v>December</v>
      </c>
    </row>
    <row r="3322" spans="1:18" ht="45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s="11">
        <f t="shared" si="153"/>
        <v>42513.045798611114</v>
      </c>
      <c r="L3322" t="b">
        <v>0</v>
      </c>
      <c r="M3322">
        <v>38</v>
      </c>
      <c r="N3322" t="b">
        <v>1</v>
      </c>
      <c r="O3322" s="13">
        <f t="shared" si="154"/>
        <v>1.01</v>
      </c>
      <c r="P3322" t="s">
        <v>8271</v>
      </c>
      <c r="Q3322" t="s">
        <v>8272</v>
      </c>
      <c r="R3322" t="str">
        <f t="shared" si="155"/>
        <v>May</v>
      </c>
    </row>
    <row r="3323" spans="1:18" ht="45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s="11">
        <f t="shared" si="153"/>
        <v>41914.100289351853</v>
      </c>
      <c r="L3323" t="b">
        <v>0</v>
      </c>
      <c r="M3323">
        <v>15</v>
      </c>
      <c r="N3323" t="b">
        <v>1</v>
      </c>
      <c r="O3323" s="13">
        <f t="shared" si="154"/>
        <v>1.0740000000000001</v>
      </c>
      <c r="P3323" t="s">
        <v>8271</v>
      </c>
      <c r="Q3323" t="s">
        <v>8272</v>
      </c>
      <c r="R3323" t="str">
        <f t="shared" si="155"/>
        <v>October</v>
      </c>
    </row>
    <row r="3324" spans="1:18" ht="45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s="11">
        <f t="shared" si="153"/>
        <v>42521.010370370372</v>
      </c>
      <c r="L3324" t="b">
        <v>0</v>
      </c>
      <c r="M3324">
        <v>23</v>
      </c>
      <c r="N3324" t="b">
        <v>1</v>
      </c>
      <c r="O3324" s="13">
        <f t="shared" si="154"/>
        <v>1.0151515151515151</v>
      </c>
      <c r="P3324" t="s">
        <v>8271</v>
      </c>
      <c r="Q3324" t="s">
        <v>8272</v>
      </c>
      <c r="R3324" t="str">
        <f t="shared" si="155"/>
        <v>May</v>
      </c>
    </row>
    <row r="3325" spans="1:18" ht="45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s="11">
        <f t="shared" si="153"/>
        <v>42608.36583333333</v>
      </c>
      <c r="L3325" t="b">
        <v>0</v>
      </c>
      <c r="M3325">
        <v>49</v>
      </c>
      <c r="N3325" t="b">
        <v>1</v>
      </c>
      <c r="O3325" s="13">
        <f t="shared" si="154"/>
        <v>1.2589999999999999</v>
      </c>
      <c r="P3325" t="s">
        <v>8271</v>
      </c>
      <c r="Q3325" t="s">
        <v>8272</v>
      </c>
      <c r="R3325" t="str">
        <f t="shared" si="155"/>
        <v>August</v>
      </c>
    </row>
    <row r="3326" spans="1:18" ht="30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s="11">
        <f t="shared" si="153"/>
        <v>42512.58321759259</v>
      </c>
      <c r="L3326" t="b">
        <v>0</v>
      </c>
      <c r="M3326">
        <v>10</v>
      </c>
      <c r="N3326" t="b">
        <v>1</v>
      </c>
      <c r="O3326" s="13">
        <f t="shared" si="154"/>
        <v>1.0166666666666666</v>
      </c>
      <c r="P3326" t="s">
        <v>8271</v>
      </c>
      <c r="Q3326" t="s">
        <v>8272</v>
      </c>
      <c r="R3326" t="str">
        <f t="shared" si="155"/>
        <v>May</v>
      </c>
    </row>
    <row r="3327" spans="1:18" ht="45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s="11">
        <f t="shared" si="153"/>
        <v>42064.785613425927</v>
      </c>
      <c r="L3327" t="b">
        <v>0</v>
      </c>
      <c r="M3327">
        <v>15</v>
      </c>
      <c r="N3327" t="b">
        <v>1</v>
      </c>
      <c r="O3327" s="13">
        <f t="shared" si="154"/>
        <v>1.125</v>
      </c>
      <c r="P3327" t="s">
        <v>8271</v>
      </c>
      <c r="Q3327" t="s">
        <v>8272</v>
      </c>
      <c r="R3327" t="str">
        <f t="shared" si="155"/>
        <v>March</v>
      </c>
    </row>
    <row r="3328" spans="1:18" ht="45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s="11">
        <f t="shared" si="153"/>
        <v>42041.714178240742</v>
      </c>
      <c r="L3328" t="b">
        <v>0</v>
      </c>
      <c r="M3328">
        <v>57</v>
      </c>
      <c r="N3328" t="b">
        <v>1</v>
      </c>
      <c r="O3328" s="13">
        <f t="shared" si="154"/>
        <v>1.0137499999999999</v>
      </c>
      <c r="P3328" t="s">
        <v>8271</v>
      </c>
      <c r="Q3328" t="s">
        <v>8272</v>
      </c>
      <c r="R3328" t="str">
        <f t="shared" si="155"/>
        <v>February</v>
      </c>
    </row>
    <row r="3329" spans="1:18" ht="45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s="11">
        <f t="shared" si="153"/>
        <v>42468.374606481477</v>
      </c>
      <c r="L3329" t="b">
        <v>0</v>
      </c>
      <c r="M3329">
        <v>33</v>
      </c>
      <c r="N3329" t="b">
        <v>1</v>
      </c>
      <c r="O3329" s="13">
        <f t="shared" si="154"/>
        <v>1.0125</v>
      </c>
      <c r="P3329" t="s">
        <v>8271</v>
      </c>
      <c r="Q3329" t="s">
        <v>8272</v>
      </c>
      <c r="R3329" t="str">
        <f t="shared" si="155"/>
        <v>April</v>
      </c>
    </row>
    <row r="3330" spans="1:18" ht="45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s="11">
        <f t="shared" si="153"/>
        <v>41822.57503472222</v>
      </c>
      <c r="L3330" t="b">
        <v>0</v>
      </c>
      <c r="M3330">
        <v>9</v>
      </c>
      <c r="N3330" t="b">
        <v>1</v>
      </c>
      <c r="O3330" s="13">
        <f t="shared" si="154"/>
        <v>1.4638888888888888</v>
      </c>
      <c r="P3330" t="s">
        <v>8271</v>
      </c>
      <c r="Q3330" t="s">
        <v>8272</v>
      </c>
      <c r="R3330" t="str">
        <f t="shared" si="155"/>
        <v>July</v>
      </c>
    </row>
    <row r="3331" spans="1:18" ht="45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s="11">
        <f t="shared" ref="K3331:K3394" si="156">(J3331/86400)+DATE(1970,1,1)</f>
        <v>41837.323009259257</v>
      </c>
      <c r="L3331" t="b">
        <v>0</v>
      </c>
      <c r="M3331">
        <v>26</v>
      </c>
      <c r="N3331" t="b">
        <v>1</v>
      </c>
      <c r="O3331" s="13">
        <f t="shared" ref="O3331:O3394" si="157">E3331/D3331</f>
        <v>1.1679999999999999</v>
      </c>
      <c r="P3331" t="s">
        <v>8271</v>
      </c>
      <c r="Q3331" t="s">
        <v>8272</v>
      </c>
      <c r="R3331" t="str">
        <f t="shared" ref="R3331:R3394" si="158">TEXT(K3331,"mmmm")</f>
        <v>July</v>
      </c>
    </row>
    <row r="3332" spans="1:18" ht="45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s="11">
        <f t="shared" si="156"/>
        <v>42065.887361111112</v>
      </c>
      <c r="L3332" t="b">
        <v>0</v>
      </c>
      <c r="M3332">
        <v>69</v>
      </c>
      <c r="N3332" t="b">
        <v>1</v>
      </c>
      <c r="O3332" s="13">
        <f t="shared" si="157"/>
        <v>1.0626666666666666</v>
      </c>
      <c r="P3332" t="s">
        <v>8271</v>
      </c>
      <c r="Q3332" t="s">
        <v>8272</v>
      </c>
      <c r="R3332" t="str">
        <f t="shared" si="158"/>
        <v>March</v>
      </c>
    </row>
    <row r="3333" spans="1:18" ht="45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s="11">
        <f t="shared" si="156"/>
        <v>42248.697754629626</v>
      </c>
      <c r="L3333" t="b">
        <v>0</v>
      </c>
      <c r="M3333">
        <v>65</v>
      </c>
      <c r="N3333" t="b">
        <v>1</v>
      </c>
      <c r="O3333" s="13">
        <f t="shared" si="157"/>
        <v>1.0451999999999999</v>
      </c>
      <c r="P3333" t="s">
        <v>8271</v>
      </c>
      <c r="Q3333" t="s">
        <v>8272</v>
      </c>
      <c r="R3333" t="str">
        <f t="shared" si="158"/>
        <v>September</v>
      </c>
    </row>
    <row r="3334" spans="1:18" ht="45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s="11">
        <f t="shared" si="156"/>
        <v>41809.860300925924</v>
      </c>
      <c r="L3334" t="b">
        <v>0</v>
      </c>
      <c r="M3334">
        <v>83</v>
      </c>
      <c r="N3334" t="b">
        <v>1</v>
      </c>
      <c r="O3334" s="13">
        <f t="shared" si="157"/>
        <v>1</v>
      </c>
      <c r="P3334" t="s">
        <v>8271</v>
      </c>
      <c r="Q3334" t="s">
        <v>8272</v>
      </c>
      <c r="R3334" t="str">
        <f t="shared" si="158"/>
        <v>June</v>
      </c>
    </row>
    <row r="3335" spans="1:18" ht="45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s="11">
        <f t="shared" si="156"/>
        <v>42148.676851851851</v>
      </c>
      <c r="L3335" t="b">
        <v>0</v>
      </c>
      <c r="M3335">
        <v>111</v>
      </c>
      <c r="N3335" t="b">
        <v>1</v>
      </c>
      <c r="O3335" s="13">
        <f t="shared" si="157"/>
        <v>1.0457142857142858</v>
      </c>
      <c r="P3335" t="s">
        <v>8271</v>
      </c>
      <c r="Q3335" t="s">
        <v>8272</v>
      </c>
      <c r="R3335" t="str">
        <f t="shared" si="158"/>
        <v>May</v>
      </c>
    </row>
    <row r="3336" spans="1:18" ht="30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s="11">
        <f t="shared" si="156"/>
        <v>42185.521087962959</v>
      </c>
      <c r="L3336" t="b">
        <v>0</v>
      </c>
      <c r="M3336">
        <v>46</v>
      </c>
      <c r="N3336" t="b">
        <v>1</v>
      </c>
      <c r="O3336" s="13">
        <f t="shared" si="157"/>
        <v>1.3862051149573753</v>
      </c>
      <c r="P3336" t="s">
        <v>8271</v>
      </c>
      <c r="Q3336" t="s">
        <v>8272</v>
      </c>
      <c r="R3336" t="str">
        <f t="shared" si="158"/>
        <v>June</v>
      </c>
    </row>
    <row r="3337" spans="1:18" ht="45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s="11">
        <f t="shared" si="156"/>
        <v>41827.674143518518</v>
      </c>
      <c r="L3337" t="b">
        <v>0</v>
      </c>
      <c r="M3337">
        <v>63</v>
      </c>
      <c r="N3337" t="b">
        <v>1</v>
      </c>
      <c r="O3337" s="13">
        <f t="shared" si="157"/>
        <v>1.0032000000000001</v>
      </c>
      <c r="P3337" t="s">
        <v>8271</v>
      </c>
      <c r="Q3337" t="s">
        <v>8272</v>
      </c>
      <c r="R3337" t="str">
        <f t="shared" si="158"/>
        <v>July</v>
      </c>
    </row>
    <row r="3338" spans="1:18" ht="45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s="11">
        <f t="shared" si="156"/>
        <v>42437.398680555554</v>
      </c>
      <c r="L3338" t="b">
        <v>0</v>
      </c>
      <c r="M3338">
        <v>9</v>
      </c>
      <c r="N3338" t="b">
        <v>1</v>
      </c>
      <c r="O3338" s="13">
        <f t="shared" si="157"/>
        <v>1</v>
      </c>
      <c r="P3338" t="s">
        <v>8271</v>
      </c>
      <c r="Q3338" t="s">
        <v>8272</v>
      </c>
      <c r="R3338" t="str">
        <f t="shared" si="158"/>
        <v>March</v>
      </c>
    </row>
    <row r="3339" spans="1:18" ht="45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s="11">
        <f t="shared" si="156"/>
        <v>41901.282025462962</v>
      </c>
      <c r="L3339" t="b">
        <v>0</v>
      </c>
      <c r="M3339">
        <v>34</v>
      </c>
      <c r="N3339" t="b">
        <v>1</v>
      </c>
      <c r="O3339" s="13">
        <f t="shared" si="157"/>
        <v>1.1020000000000001</v>
      </c>
      <c r="P3339" t="s">
        <v>8271</v>
      </c>
      <c r="Q3339" t="s">
        <v>8272</v>
      </c>
      <c r="R3339" t="str">
        <f t="shared" si="158"/>
        <v>September</v>
      </c>
    </row>
    <row r="3340" spans="1:18" ht="30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s="11">
        <f t="shared" si="156"/>
        <v>42769.574999999997</v>
      </c>
      <c r="L3340" t="b">
        <v>0</v>
      </c>
      <c r="M3340">
        <v>112</v>
      </c>
      <c r="N3340" t="b">
        <v>1</v>
      </c>
      <c r="O3340" s="13">
        <f t="shared" si="157"/>
        <v>1.0218</v>
      </c>
      <c r="P3340" t="s">
        <v>8271</v>
      </c>
      <c r="Q3340" t="s">
        <v>8272</v>
      </c>
      <c r="R3340" t="str">
        <f t="shared" si="158"/>
        <v>February</v>
      </c>
    </row>
    <row r="3341" spans="1:18" ht="30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s="11">
        <f t="shared" si="156"/>
        <v>42549.665717592594</v>
      </c>
      <c r="L3341" t="b">
        <v>0</v>
      </c>
      <c r="M3341">
        <v>47</v>
      </c>
      <c r="N3341" t="b">
        <v>1</v>
      </c>
      <c r="O3341" s="13">
        <f t="shared" si="157"/>
        <v>1.0435000000000001</v>
      </c>
      <c r="P3341" t="s">
        <v>8271</v>
      </c>
      <c r="Q3341" t="s">
        <v>8272</v>
      </c>
      <c r="R3341" t="str">
        <f t="shared" si="158"/>
        <v>June</v>
      </c>
    </row>
    <row r="3342" spans="1:18" ht="45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s="11">
        <f t="shared" si="156"/>
        <v>42685.974004629628</v>
      </c>
      <c r="L3342" t="b">
        <v>0</v>
      </c>
      <c r="M3342">
        <v>38</v>
      </c>
      <c r="N3342" t="b">
        <v>1</v>
      </c>
      <c r="O3342" s="13">
        <f t="shared" si="157"/>
        <v>1.3816666666666666</v>
      </c>
      <c r="P3342" t="s">
        <v>8271</v>
      </c>
      <c r="Q3342" t="s">
        <v>8272</v>
      </c>
      <c r="R3342" t="str">
        <f t="shared" si="158"/>
        <v>November</v>
      </c>
    </row>
    <row r="3343" spans="1:18" ht="45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s="11">
        <f t="shared" si="156"/>
        <v>42510.798854166671</v>
      </c>
      <c r="L3343" t="b">
        <v>0</v>
      </c>
      <c r="M3343">
        <v>28</v>
      </c>
      <c r="N3343" t="b">
        <v>1</v>
      </c>
      <c r="O3343" s="13">
        <f t="shared" si="157"/>
        <v>1</v>
      </c>
      <c r="P3343" t="s">
        <v>8271</v>
      </c>
      <c r="Q3343" t="s">
        <v>8272</v>
      </c>
      <c r="R3343" t="str">
        <f t="shared" si="158"/>
        <v>May</v>
      </c>
    </row>
    <row r="3344" spans="1:18" ht="30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s="11">
        <f t="shared" si="156"/>
        <v>42062.296412037038</v>
      </c>
      <c r="L3344" t="b">
        <v>0</v>
      </c>
      <c r="M3344">
        <v>78</v>
      </c>
      <c r="N3344" t="b">
        <v>1</v>
      </c>
      <c r="O3344" s="13">
        <f t="shared" si="157"/>
        <v>1.0166666666666666</v>
      </c>
      <c r="P3344" t="s">
        <v>8271</v>
      </c>
      <c r="Q3344" t="s">
        <v>8272</v>
      </c>
      <c r="R3344" t="str">
        <f t="shared" si="158"/>
        <v>February</v>
      </c>
    </row>
    <row r="3345" spans="1:18" ht="45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s="11">
        <f t="shared" si="156"/>
        <v>42452.916481481487</v>
      </c>
      <c r="L3345" t="b">
        <v>0</v>
      </c>
      <c r="M3345">
        <v>23</v>
      </c>
      <c r="N3345" t="b">
        <v>1</v>
      </c>
      <c r="O3345" s="13">
        <f t="shared" si="157"/>
        <v>1.7142857142857142</v>
      </c>
      <c r="P3345" t="s">
        <v>8271</v>
      </c>
      <c r="Q3345" t="s">
        <v>8272</v>
      </c>
      <c r="R3345" t="str">
        <f t="shared" si="158"/>
        <v>March</v>
      </c>
    </row>
    <row r="3346" spans="1:18" ht="45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s="11">
        <f t="shared" si="156"/>
        <v>41851.200150462959</v>
      </c>
      <c r="L3346" t="b">
        <v>0</v>
      </c>
      <c r="M3346">
        <v>40</v>
      </c>
      <c r="N3346" t="b">
        <v>1</v>
      </c>
      <c r="O3346" s="13">
        <f t="shared" si="157"/>
        <v>1.0144444444444445</v>
      </c>
      <c r="P3346" t="s">
        <v>8271</v>
      </c>
      <c r="Q3346" t="s">
        <v>8272</v>
      </c>
      <c r="R3346" t="str">
        <f t="shared" si="158"/>
        <v>July</v>
      </c>
    </row>
    <row r="3347" spans="1:18" ht="45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s="11">
        <f t="shared" si="156"/>
        <v>42053.106111111112</v>
      </c>
      <c r="L3347" t="b">
        <v>0</v>
      </c>
      <c r="M3347">
        <v>13</v>
      </c>
      <c r="N3347" t="b">
        <v>1</v>
      </c>
      <c r="O3347" s="13">
        <f t="shared" si="157"/>
        <v>1.3</v>
      </c>
      <c r="P3347" t="s">
        <v>8271</v>
      </c>
      <c r="Q3347" t="s">
        <v>8272</v>
      </c>
      <c r="R3347" t="str">
        <f t="shared" si="158"/>
        <v>February</v>
      </c>
    </row>
    <row r="3348" spans="1:18" ht="45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s="11">
        <f t="shared" si="156"/>
        <v>42054.024421296301</v>
      </c>
      <c r="L3348" t="b">
        <v>0</v>
      </c>
      <c r="M3348">
        <v>18</v>
      </c>
      <c r="N3348" t="b">
        <v>1</v>
      </c>
      <c r="O3348" s="13">
        <f t="shared" si="157"/>
        <v>1.1000000000000001</v>
      </c>
      <c r="P3348" t="s">
        <v>8271</v>
      </c>
      <c r="Q3348" t="s">
        <v>8272</v>
      </c>
      <c r="R3348" t="str">
        <f t="shared" si="158"/>
        <v>February</v>
      </c>
    </row>
    <row r="3349" spans="1:18" ht="45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s="11">
        <f t="shared" si="156"/>
        <v>42484.551550925928</v>
      </c>
      <c r="L3349" t="b">
        <v>0</v>
      </c>
      <c r="M3349">
        <v>22</v>
      </c>
      <c r="N3349" t="b">
        <v>1</v>
      </c>
      <c r="O3349" s="13">
        <f t="shared" si="157"/>
        <v>1.1944999999999999</v>
      </c>
      <c r="P3349" t="s">
        <v>8271</v>
      </c>
      <c r="Q3349" t="s">
        <v>8272</v>
      </c>
      <c r="R3349" t="str">
        <f t="shared" si="158"/>
        <v>April</v>
      </c>
    </row>
    <row r="3350" spans="1:18" ht="45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s="11">
        <f t="shared" si="156"/>
        <v>42466.558796296296</v>
      </c>
      <c r="L3350" t="b">
        <v>0</v>
      </c>
      <c r="M3350">
        <v>79</v>
      </c>
      <c r="N3350" t="b">
        <v>1</v>
      </c>
      <c r="O3350" s="13">
        <f t="shared" si="157"/>
        <v>1.002909090909091</v>
      </c>
      <c r="P3350" t="s">
        <v>8271</v>
      </c>
      <c r="Q3350" t="s">
        <v>8272</v>
      </c>
      <c r="R3350" t="str">
        <f t="shared" si="158"/>
        <v>April</v>
      </c>
    </row>
    <row r="3351" spans="1:18" ht="45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s="11">
        <f t="shared" si="156"/>
        <v>42513.110787037032</v>
      </c>
      <c r="L3351" t="b">
        <v>0</v>
      </c>
      <c r="M3351">
        <v>14</v>
      </c>
      <c r="N3351" t="b">
        <v>1</v>
      </c>
      <c r="O3351" s="13">
        <f t="shared" si="157"/>
        <v>1.534</v>
      </c>
      <c r="P3351" t="s">
        <v>8271</v>
      </c>
      <c r="Q3351" t="s">
        <v>8272</v>
      </c>
      <c r="R3351" t="str">
        <f t="shared" si="158"/>
        <v>May</v>
      </c>
    </row>
    <row r="3352" spans="1:18" ht="45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s="11">
        <f t="shared" si="156"/>
        <v>42302.701516203699</v>
      </c>
      <c r="L3352" t="b">
        <v>0</v>
      </c>
      <c r="M3352">
        <v>51</v>
      </c>
      <c r="N3352" t="b">
        <v>1</v>
      </c>
      <c r="O3352" s="13">
        <f t="shared" si="157"/>
        <v>1.0442857142857143</v>
      </c>
      <c r="P3352" t="s">
        <v>8271</v>
      </c>
      <c r="Q3352" t="s">
        <v>8272</v>
      </c>
      <c r="R3352" t="str">
        <f t="shared" si="158"/>
        <v>October</v>
      </c>
    </row>
    <row r="3353" spans="1:18" ht="45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s="11">
        <f t="shared" si="156"/>
        <v>41806.395428240743</v>
      </c>
      <c r="L3353" t="b">
        <v>0</v>
      </c>
      <c r="M3353">
        <v>54</v>
      </c>
      <c r="N3353" t="b">
        <v>1</v>
      </c>
      <c r="O3353" s="13">
        <f t="shared" si="157"/>
        <v>1.0109999999999999</v>
      </c>
      <c r="P3353" t="s">
        <v>8271</v>
      </c>
      <c r="Q3353" t="s">
        <v>8272</v>
      </c>
      <c r="R3353" t="str">
        <f t="shared" si="158"/>
        <v>June</v>
      </c>
    </row>
    <row r="3354" spans="1:18" ht="45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s="11">
        <f t="shared" si="156"/>
        <v>42495.992800925931</v>
      </c>
      <c r="L3354" t="b">
        <v>0</v>
      </c>
      <c r="M3354">
        <v>70</v>
      </c>
      <c r="N3354" t="b">
        <v>1</v>
      </c>
      <c r="O3354" s="13">
        <f t="shared" si="157"/>
        <v>1.0751999999999999</v>
      </c>
      <c r="P3354" t="s">
        <v>8271</v>
      </c>
      <c r="Q3354" t="s">
        <v>8272</v>
      </c>
      <c r="R3354" t="str">
        <f t="shared" si="158"/>
        <v>May</v>
      </c>
    </row>
    <row r="3355" spans="1:18" ht="45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s="11">
        <f t="shared" si="156"/>
        <v>42479.432291666672</v>
      </c>
      <c r="L3355" t="b">
        <v>0</v>
      </c>
      <c r="M3355">
        <v>44</v>
      </c>
      <c r="N3355" t="b">
        <v>1</v>
      </c>
      <c r="O3355" s="13">
        <f t="shared" si="157"/>
        <v>3.15</v>
      </c>
      <c r="P3355" t="s">
        <v>8271</v>
      </c>
      <c r="Q3355" t="s">
        <v>8272</v>
      </c>
      <c r="R3355" t="str">
        <f t="shared" si="158"/>
        <v>April</v>
      </c>
    </row>
    <row r="3356" spans="1:18" ht="30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s="11">
        <f t="shared" si="156"/>
        <v>42270.7269212963</v>
      </c>
      <c r="L3356" t="b">
        <v>0</v>
      </c>
      <c r="M3356">
        <v>55</v>
      </c>
      <c r="N3356" t="b">
        <v>1</v>
      </c>
      <c r="O3356" s="13">
        <f t="shared" si="157"/>
        <v>1.0193333333333334</v>
      </c>
      <c r="P3356" t="s">
        <v>8271</v>
      </c>
      <c r="Q3356" t="s">
        <v>8272</v>
      </c>
      <c r="R3356" t="str">
        <f t="shared" si="158"/>
        <v>September</v>
      </c>
    </row>
    <row r="3357" spans="1:18" ht="45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s="11">
        <f t="shared" si="156"/>
        <v>42489.619525462964</v>
      </c>
      <c r="L3357" t="b">
        <v>0</v>
      </c>
      <c r="M3357">
        <v>15</v>
      </c>
      <c r="N3357" t="b">
        <v>1</v>
      </c>
      <c r="O3357" s="13">
        <f t="shared" si="157"/>
        <v>1.2628571428571429</v>
      </c>
      <c r="P3357" t="s">
        <v>8271</v>
      </c>
      <c r="Q3357" t="s">
        <v>8272</v>
      </c>
      <c r="R3357" t="str">
        <f t="shared" si="158"/>
        <v>April</v>
      </c>
    </row>
    <row r="3358" spans="1:18" ht="45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s="11">
        <f t="shared" si="156"/>
        <v>42536.815648148149</v>
      </c>
      <c r="L3358" t="b">
        <v>0</v>
      </c>
      <c r="M3358">
        <v>27</v>
      </c>
      <c r="N3358" t="b">
        <v>1</v>
      </c>
      <c r="O3358" s="13">
        <f t="shared" si="157"/>
        <v>1.014</v>
      </c>
      <c r="P3358" t="s">
        <v>8271</v>
      </c>
      <c r="Q3358" t="s">
        <v>8272</v>
      </c>
      <c r="R3358" t="str">
        <f t="shared" si="158"/>
        <v>June</v>
      </c>
    </row>
    <row r="3359" spans="1:18" ht="45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s="11">
        <f t="shared" si="156"/>
        <v>41822.417939814812</v>
      </c>
      <c r="L3359" t="b">
        <v>0</v>
      </c>
      <c r="M3359">
        <v>21</v>
      </c>
      <c r="N3359" t="b">
        <v>1</v>
      </c>
      <c r="O3359" s="13">
        <f t="shared" si="157"/>
        <v>1.01</v>
      </c>
      <c r="P3359" t="s">
        <v>8271</v>
      </c>
      <c r="Q3359" t="s">
        <v>8272</v>
      </c>
      <c r="R3359" t="str">
        <f t="shared" si="158"/>
        <v>July</v>
      </c>
    </row>
    <row r="3360" spans="1:18" ht="45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s="11">
        <f t="shared" si="156"/>
        <v>41932.311099537037</v>
      </c>
      <c r="L3360" t="b">
        <v>0</v>
      </c>
      <c r="M3360">
        <v>162</v>
      </c>
      <c r="N3360" t="b">
        <v>1</v>
      </c>
      <c r="O3360" s="13">
        <f t="shared" si="157"/>
        <v>1.0299</v>
      </c>
      <c r="P3360" t="s">
        <v>8271</v>
      </c>
      <c r="Q3360" t="s">
        <v>8272</v>
      </c>
      <c r="R3360" t="str">
        <f t="shared" si="158"/>
        <v>October</v>
      </c>
    </row>
    <row r="3361" spans="1:18" ht="30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s="11">
        <f t="shared" si="156"/>
        <v>42746.057106481487</v>
      </c>
      <c r="L3361" t="b">
        <v>0</v>
      </c>
      <c r="M3361">
        <v>23</v>
      </c>
      <c r="N3361" t="b">
        <v>1</v>
      </c>
      <c r="O3361" s="13">
        <f t="shared" si="157"/>
        <v>1.0625</v>
      </c>
      <c r="P3361" t="s">
        <v>8271</v>
      </c>
      <c r="Q3361" t="s">
        <v>8272</v>
      </c>
      <c r="R3361" t="str">
        <f t="shared" si="158"/>
        <v>January</v>
      </c>
    </row>
    <row r="3362" spans="1:18" ht="30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s="11">
        <f t="shared" si="156"/>
        <v>42697.082673611112</v>
      </c>
      <c r="L3362" t="b">
        <v>0</v>
      </c>
      <c r="M3362">
        <v>72</v>
      </c>
      <c r="N3362" t="b">
        <v>1</v>
      </c>
      <c r="O3362" s="13">
        <f t="shared" si="157"/>
        <v>1.0137777777777779</v>
      </c>
      <c r="P3362" t="s">
        <v>8271</v>
      </c>
      <c r="Q3362" t="s">
        <v>8272</v>
      </c>
      <c r="R3362" t="str">
        <f t="shared" si="158"/>
        <v>November</v>
      </c>
    </row>
    <row r="3363" spans="1:18" ht="45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s="11">
        <f t="shared" si="156"/>
        <v>41866.025347222225</v>
      </c>
      <c r="L3363" t="b">
        <v>0</v>
      </c>
      <c r="M3363">
        <v>68</v>
      </c>
      <c r="N3363" t="b">
        <v>1</v>
      </c>
      <c r="O3363" s="13">
        <f t="shared" si="157"/>
        <v>1.1346000000000001</v>
      </c>
      <c r="P3363" t="s">
        <v>8271</v>
      </c>
      <c r="Q3363" t="s">
        <v>8272</v>
      </c>
      <c r="R3363" t="str">
        <f t="shared" si="158"/>
        <v>August</v>
      </c>
    </row>
    <row r="3364" spans="1:18" ht="45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s="11">
        <f t="shared" si="156"/>
        <v>42056.091631944444</v>
      </c>
      <c r="L3364" t="b">
        <v>0</v>
      </c>
      <c r="M3364">
        <v>20</v>
      </c>
      <c r="N3364" t="b">
        <v>1</v>
      </c>
      <c r="O3364" s="13">
        <f t="shared" si="157"/>
        <v>2.1800000000000002</v>
      </c>
      <c r="P3364" t="s">
        <v>8271</v>
      </c>
      <c r="Q3364" t="s">
        <v>8272</v>
      </c>
      <c r="R3364" t="str">
        <f t="shared" si="158"/>
        <v>February</v>
      </c>
    </row>
    <row r="3365" spans="1:18" ht="45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s="11">
        <f t="shared" si="156"/>
        <v>41851.771354166667</v>
      </c>
      <c r="L3365" t="b">
        <v>0</v>
      </c>
      <c r="M3365">
        <v>26</v>
      </c>
      <c r="N3365" t="b">
        <v>1</v>
      </c>
      <c r="O3365" s="13">
        <f t="shared" si="157"/>
        <v>1.0141935483870967</v>
      </c>
      <c r="P3365" t="s">
        <v>8271</v>
      </c>
      <c r="Q3365" t="s">
        <v>8272</v>
      </c>
      <c r="R3365" t="str">
        <f t="shared" si="158"/>
        <v>July</v>
      </c>
    </row>
    <row r="3366" spans="1:18" ht="45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s="11">
        <f t="shared" si="156"/>
        <v>42422.977418981478</v>
      </c>
      <c r="L3366" t="b">
        <v>0</v>
      </c>
      <c r="M3366">
        <v>72</v>
      </c>
      <c r="N3366" t="b">
        <v>1</v>
      </c>
      <c r="O3366" s="13">
        <f t="shared" si="157"/>
        <v>1.0593333333333332</v>
      </c>
      <c r="P3366" t="s">
        <v>8271</v>
      </c>
      <c r="Q3366" t="s">
        <v>8272</v>
      </c>
      <c r="R3366" t="str">
        <f t="shared" si="158"/>
        <v>February</v>
      </c>
    </row>
    <row r="3367" spans="1:18" ht="45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s="11">
        <f t="shared" si="156"/>
        <v>42321.101759259254</v>
      </c>
      <c r="L3367" t="b">
        <v>0</v>
      </c>
      <c r="M3367">
        <v>3</v>
      </c>
      <c r="N3367" t="b">
        <v>1</v>
      </c>
      <c r="O3367" s="13">
        <f t="shared" si="157"/>
        <v>1.04</v>
      </c>
      <c r="P3367" t="s">
        <v>8271</v>
      </c>
      <c r="Q3367" t="s">
        <v>8272</v>
      </c>
      <c r="R3367" t="str">
        <f t="shared" si="158"/>
        <v>November</v>
      </c>
    </row>
    <row r="3368" spans="1:18" ht="45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s="11">
        <f t="shared" si="156"/>
        <v>42107.067557870367</v>
      </c>
      <c r="L3368" t="b">
        <v>0</v>
      </c>
      <c r="M3368">
        <v>18</v>
      </c>
      <c r="N3368" t="b">
        <v>1</v>
      </c>
      <c r="O3368" s="13">
        <f t="shared" si="157"/>
        <v>2.21</v>
      </c>
      <c r="P3368" t="s">
        <v>8271</v>
      </c>
      <c r="Q3368" t="s">
        <v>8272</v>
      </c>
      <c r="R3368" t="str">
        <f t="shared" si="158"/>
        <v>April</v>
      </c>
    </row>
    <row r="3369" spans="1:18" ht="45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s="11">
        <f t="shared" si="156"/>
        <v>42192.933958333335</v>
      </c>
      <c r="L3369" t="b">
        <v>0</v>
      </c>
      <c r="M3369">
        <v>30</v>
      </c>
      <c r="N3369" t="b">
        <v>1</v>
      </c>
      <c r="O3369" s="13">
        <f t="shared" si="157"/>
        <v>1.1866666666666668</v>
      </c>
      <c r="P3369" t="s">
        <v>8271</v>
      </c>
      <c r="Q3369" t="s">
        <v>8272</v>
      </c>
      <c r="R3369" t="str">
        <f t="shared" si="158"/>
        <v>July</v>
      </c>
    </row>
    <row r="3370" spans="1:18" ht="45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s="11">
        <f t="shared" si="156"/>
        <v>41969.199756944443</v>
      </c>
      <c r="L3370" t="b">
        <v>0</v>
      </c>
      <c r="M3370">
        <v>23</v>
      </c>
      <c r="N3370" t="b">
        <v>1</v>
      </c>
      <c r="O3370" s="13">
        <f t="shared" si="157"/>
        <v>1.046</v>
      </c>
      <c r="P3370" t="s">
        <v>8271</v>
      </c>
      <c r="Q3370" t="s">
        <v>8272</v>
      </c>
      <c r="R3370" t="str">
        <f t="shared" si="158"/>
        <v>November</v>
      </c>
    </row>
    <row r="3371" spans="1:18" ht="45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s="11">
        <f t="shared" si="156"/>
        <v>42690.041435185187</v>
      </c>
      <c r="L3371" t="b">
        <v>0</v>
      </c>
      <c r="M3371">
        <v>54</v>
      </c>
      <c r="N3371" t="b">
        <v>1</v>
      </c>
      <c r="O3371" s="13">
        <f t="shared" si="157"/>
        <v>1.0389999999999999</v>
      </c>
      <c r="P3371" t="s">
        <v>8271</v>
      </c>
      <c r="Q3371" t="s">
        <v>8272</v>
      </c>
      <c r="R3371" t="str">
        <f t="shared" si="158"/>
        <v>November</v>
      </c>
    </row>
    <row r="3372" spans="1:18" ht="30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s="11">
        <f t="shared" si="156"/>
        <v>42690.334317129629</v>
      </c>
      <c r="L3372" t="b">
        <v>0</v>
      </c>
      <c r="M3372">
        <v>26</v>
      </c>
      <c r="N3372" t="b">
        <v>1</v>
      </c>
      <c r="O3372" s="13">
        <f t="shared" si="157"/>
        <v>1.1773333333333333</v>
      </c>
      <c r="P3372" t="s">
        <v>8271</v>
      </c>
      <c r="Q3372" t="s">
        <v>8272</v>
      </c>
      <c r="R3372" t="str">
        <f t="shared" si="158"/>
        <v>November</v>
      </c>
    </row>
    <row r="3373" spans="1:18" ht="30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s="11">
        <f t="shared" si="156"/>
        <v>42312.874594907407</v>
      </c>
      <c r="L3373" t="b">
        <v>0</v>
      </c>
      <c r="M3373">
        <v>9</v>
      </c>
      <c r="N3373" t="b">
        <v>1</v>
      </c>
      <c r="O3373" s="13">
        <f t="shared" si="157"/>
        <v>1.385</v>
      </c>
      <c r="P3373" t="s">
        <v>8271</v>
      </c>
      <c r="Q3373" t="s">
        <v>8272</v>
      </c>
      <c r="R3373" t="str">
        <f t="shared" si="158"/>
        <v>November</v>
      </c>
    </row>
    <row r="3374" spans="1:18" ht="45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s="11">
        <f t="shared" si="156"/>
        <v>41855.548101851848</v>
      </c>
      <c r="L3374" t="b">
        <v>0</v>
      </c>
      <c r="M3374">
        <v>27</v>
      </c>
      <c r="N3374" t="b">
        <v>1</v>
      </c>
      <c r="O3374" s="13">
        <f t="shared" si="157"/>
        <v>1.0349999999999999</v>
      </c>
      <c r="P3374" t="s">
        <v>8271</v>
      </c>
      <c r="Q3374" t="s">
        <v>8272</v>
      </c>
      <c r="R3374" t="str">
        <f t="shared" si="158"/>
        <v>August</v>
      </c>
    </row>
    <row r="3375" spans="1:18" ht="45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s="11">
        <f t="shared" si="156"/>
        <v>42179.854629629626</v>
      </c>
      <c r="L3375" t="b">
        <v>0</v>
      </c>
      <c r="M3375">
        <v>30</v>
      </c>
      <c r="N3375" t="b">
        <v>1</v>
      </c>
      <c r="O3375" s="13">
        <f t="shared" si="157"/>
        <v>1.0024999999999999</v>
      </c>
      <c r="P3375" t="s">
        <v>8271</v>
      </c>
      <c r="Q3375" t="s">
        <v>8272</v>
      </c>
      <c r="R3375" t="str">
        <f t="shared" si="158"/>
        <v>June</v>
      </c>
    </row>
    <row r="3376" spans="1:18" ht="45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s="11">
        <f t="shared" si="156"/>
        <v>42275.731666666667</v>
      </c>
      <c r="L3376" t="b">
        <v>0</v>
      </c>
      <c r="M3376">
        <v>52</v>
      </c>
      <c r="N3376" t="b">
        <v>1</v>
      </c>
      <c r="O3376" s="13">
        <f t="shared" si="157"/>
        <v>1.0657142857142856</v>
      </c>
      <c r="P3376" t="s">
        <v>8271</v>
      </c>
      <c r="Q3376" t="s">
        <v>8272</v>
      </c>
      <c r="R3376" t="str">
        <f t="shared" si="158"/>
        <v>September</v>
      </c>
    </row>
    <row r="3377" spans="1:18" ht="45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s="11">
        <f t="shared" si="156"/>
        <v>41765.610798611109</v>
      </c>
      <c r="L3377" t="b">
        <v>0</v>
      </c>
      <c r="M3377">
        <v>17</v>
      </c>
      <c r="N3377" t="b">
        <v>1</v>
      </c>
      <c r="O3377" s="13">
        <f t="shared" si="157"/>
        <v>1</v>
      </c>
      <c r="P3377" t="s">
        <v>8271</v>
      </c>
      <c r="Q3377" t="s">
        <v>8272</v>
      </c>
      <c r="R3377" t="str">
        <f t="shared" si="158"/>
        <v>May</v>
      </c>
    </row>
    <row r="3378" spans="1:18" ht="45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s="11">
        <f t="shared" si="156"/>
        <v>42059.701319444444</v>
      </c>
      <c r="L3378" t="b">
        <v>0</v>
      </c>
      <c r="M3378">
        <v>19</v>
      </c>
      <c r="N3378" t="b">
        <v>1</v>
      </c>
      <c r="O3378" s="13">
        <f t="shared" si="157"/>
        <v>1.0001249999999999</v>
      </c>
      <c r="P3378" t="s">
        <v>8271</v>
      </c>
      <c r="Q3378" t="s">
        <v>8272</v>
      </c>
      <c r="R3378" t="str">
        <f t="shared" si="158"/>
        <v>February</v>
      </c>
    </row>
    <row r="3379" spans="1:18" ht="45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s="11">
        <f t="shared" si="156"/>
        <v>42053.732627314814</v>
      </c>
      <c r="L3379" t="b">
        <v>0</v>
      </c>
      <c r="M3379">
        <v>77</v>
      </c>
      <c r="N3379" t="b">
        <v>1</v>
      </c>
      <c r="O3379" s="13">
        <f t="shared" si="157"/>
        <v>1.0105</v>
      </c>
      <c r="P3379" t="s">
        <v>8271</v>
      </c>
      <c r="Q3379" t="s">
        <v>8272</v>
      </c>
      <c r="R3379" t="str">
        <f t="shared" si="158"/>
        <v>February</v>
      </c>
    </row>
    <row r="3380" spans="1:18" ht="45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s="11">
        <f t="shared" si="156"/>
        <v>41858.355393518519</v>
      </c>
      <c r="L3380" t="b">
        <v>0</v>
      </c>
      <c r="M3380">
        <v>21</v>
      </c>
      <c r="N3380" t="b">
        <v>1</v>
      </c>
      <c r="O3380" s="13">
        <f t="shared" si="157"/>
        <v>1.0763636363636364</v>
      </c>
      <c r="P3380" t="s">
        <v>8271</v>
      </c>
      <c r="Q3380" t="s">
        <v>8272</v>
      </c>
      <c r="R3380" t="str">
        <f t="shared" si="158"/>
        <v>August</v>
      </c>
    </row>
    <row r="3381" spans="1:18" ht="45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s="11">
        <f t="shared" si="156"/>
        <v>42225.513888888891</v>
      </c>
      <c r="L3381" t="b">
        <v>0</v>
      </c>
      <c r="M3381">
        <v>38</v>
      </c>
      <c r="N3381" t="b">
        <v>1</v>
      </c>
      <c r="O3381" s="13">
        <f t="shared" si="157"/>
        <v>1.0365</v>
      </c>
      <c r="P3381" t="s">
        <v>8271</v>
      </c>
      <c r="Q3381" t="s">
        <v>8272</v>
      </c>
      <c r="R3381" t="str">
        <f t="shared" si="158"/>
        <v>August</v>
      </c>
    </row>
    <row r="3382" spans="1:18" ht="45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s="11">
        <f t="shared" si="156"/>
        <v>41937.953449074077</v>
      </c>
      <c r="L3382" t="b">
        <v>0</v>
      </c>
      <c r="M3382">
        <v>28</v>
      </c>
      <c r="N3382" t="b">
        <v>1</v>
      </c>
      <c r="O3382" s="13">
        <f t="shared" si="157"/>
        <v>1.0443333333333333</v>
      </c>
      <c r="P3382" t="s">
        <v>8271</v>
      </c>
      <c r="Q3382" t="s">
        <v>8272</v>
      </c>
      <c r="R3382" t="str">
        <f t="shared" si="158"/>
        <v>October</v>
      </c>
    </row>
    <row r="3383" spans="1:18" ht="45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s="11">
        <f t="shared" si="156"/>
        <v>42044.184988425928</v>
      </c>
      <c r="L3383" t="b">
        <v>0</v>
      </c>
      <c r="M3383">
        <v>48</v>
      </c>
      <c r="N3383" t="b">
        <v>1</v>
      </c>
      <c r="O3383" s="13">
        <f t="shared" si="157"/>
        <v>1.0225</v>
      </c>
      <c r="P3383" t="s">
        <v>8271</v>
      </c>
      <c r="Q3383" t="s">
        <v>8272</v>
      </c>
      <c r="R3383" t="str">
        <f t="shared" si="158"/>
        <v>February</v>
      </c>
    </row>
    <row r="3384" spans="1:18" ht="45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s="11">
        <f t="shared" si="156"/>
        <v>42559.431203703702</v>
      </c>
      <c r="L3384" t="b">
        <v>0</v>
      </c>
      <c r="M3384">
        <v>46</v>
      </c>
      <c r="N3384" t="b">
        <v>1</v>
      </c>
      <c r="O3384" s="13">
        <f t="shared" si="157"/>
        <v>1.0074285714285713</v>
      </c>
      <c r="P3384" t="s">
        <v>8271</v>
      </c>
      <c r="Q3384" t="s">
        <v>8272</v>
      </c>
      <c r="R3384" t="str">
        <f t="shared" si="158"/>
        <v>July</v>
      </c>
    </row>
    <row r="3385" spans="1:18" ht="45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s="11">
        <f t="shared" si="156"/>
        <v>42524.782638888893</v>
      </c>
      <c r="L3385" t="b">
        <v>0</v>
      </c>
      <c r="M3385">
        <v>30</v>
      </c>
      <c r="N3385" t="b">
        <v>1</v>
      </c>
      <c r="O3385" s="13">
        <f t="shared" si="157"/>
        <v>1.1171428571428572</v>
      </c>
      <c r="P3385" t="s">
        <v>8271</v>
      </c>
      <c r="Q3385" t="s">
        <v>8272</v>
      </c>
      <c r="R3385" t="str">
        <f t="shared" si="158"/>
        <v>June</v>
      </c>
    </row>
    <row r="3386" spans="1:18" ht="45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s="11">
        <f t="shared" si="156"/>
        <v>42292.087592592594</v>
      </c>
      <c r="L3386" t="b">
        <v>0</v>
      </c>
      <c r="M3386">
        <v>64</v>
      </c>
      <c r="N3386" t="b">
        <v>1</v>
      </c>
      <c r="O3386" s="13">
        <f t="shared" si="157"/>
        <v>1.0001100000000001</v>
      </c>
      <c r="P3386" t="s">
        <v>8271</v>
      </c>
      <c r="Q3386" t="s">
        <v>8272</v>
      </c>
      <c r="R3386" t="str">
        <f t="shared" si="158"/>
        <v>October</v>
      </c>
    </row>
    <row r="3387" spans="1:18" ht="45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s="11">
        <f t="shared" si="156"/>
        <v>41953.8675</v>
      </c>
      <c r="L3387" t="b">
        <v>0</v>
      </c>
      <c r="M3387">
        <v>15</v>
      </c>
      <c r="N3387" t="b">
        <v>1</v>
      </c>
      <c r="O3387" s="13">
        <f t="shared" si="157"/>
        <v>1</v>
      </c>
      <c r="P3387" t="s">
        <v>8271</v>
      </c>
      <c r="Q3387" t="s">
        <v>8272</v>
      </c>
      <c r="R3387" t="str">
        <f t="shared" si="158"/>
        <v>November</v>
      </c>
    </row>
    <row r="3388" spans="1:18" ht="45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s="11">
        <f t="shared" si="156"/>
        <v>41946.644745370373</v>
      </c>
      <c r="L3388" t="b">
        <v>0</v>
      </c>
      <c r="M3388">
        <v>41</v>
      </c>
      <c r="N3388" t="b">
        <v>1</v>
      </c>
      <c r="O3388" s="13">
        <f t="shared" si="157"/>
        <v>1.05</v>
      </c>
      <c r="P3388" t="s">
        <v>8271</v>
      </c>
      <c r="Q3388" t="s">
        <v>8272</v>
      </c>
      <c r="R3388" t="str">
        <f t="shared" si="158"/>
        <v>November</v>
      </c>
    </row>
    <row r="3389" spans="1:18" ht="45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s="11">
        <f t="shared" si="156"/>
        <v>41947.762592592597</v>
      </c>
      <c r="L3389" t="b">
        <v>0</v>
      </c>
      <c r="M3389">
        <v>35</v>
      </c>
      <c r="N3389" t="b">
        <v>1</v>
      </c>
      <c r="O3389" s="13">
        <f t="shared" si="157"/>
        <v>1.1686666666666667</v>
      </c>
      <c r="P3389" t="s">
        <v>8271</v>
      </c>
      <c r="Q3389" t="s">
        <v>8272</v>
      </c>
      <c r="R3389" t="str">
        <f t="shared" si="158"/>
        <v>November</v>
      </c>
    </row>
    <row r="3390" spans="1:18" ht="45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s="11">
        <f t="shared" si="156"/>
        <v>42143.461122685185</v>
      </c>
      <c r="L3390" t="b">
        <v>0</v>
      </c>
      <c r="M3390">
        <v>45</v>
      </c>
      <c r="N3390" t="b">
        <v>1</v>
      </c>
      <c r="O3390" s="13">
        <f t="shared" si="157"/>
        <v>1.038</v>
      </c>
      <c r="P3390" t="s">
        <v>8271</v>
      </c>
      <c r="Q3390" t="s">
        <v>8272</v>
      </c>
      <c r="R3390" t="str">
        <f t="shared" si="158"/>
        <v>May</v>
      </c>
    </row>
    <row r="3391" spans="1:18" ht="45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s="11">
        <f t="shared" si="156"/>
        <v>42494.563449074078</v>
      </c>
      <c r="L3391" t="b">
        <v>0</v>
      </c>
      <c r="M3391">
        <v>62</v>
      </c>
      <c r="N3391" t="b">
        <v>1</v>
      </c>
      <c r="O3391" s="13">
        <f t="shared" si="157"/>
        <v>1.145</v>
      </c>
      <c r="P3391" t="s">
        <v>8271</v>
      </c>
      <c r="Q3391" t="s">
        <v>8272</v>
      </c>
      <c r="R3391" t="str">
        <f t="shared" si="158"/>
        <v>May</v>
      </c>
    </row>
    <row r="3392" spans="1:18" ht="45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s="11">
        <f t="shared" si="156"/>
        <v>41815.774826388893</v>
      </c>
      <c r="L3392" t="b">
        <v>0</v>
      </c>
      <c r="M3392">
        <v>22</v>
      </c>
      <c r="N3392" t="b">
        <v>1</v>
      </c>
      <c r="O3392" s="13">
        <f t="shared" si="157"/>
        <v>1.024</v>
      </c>
      <c r="P3392" t="s">
        <v>8271</v>
      </c>
      <c r="Q3392" t="s">
        <v>8272</v>
      </c>
      <c r="R3392" t="str">
        <f t="shared" si="158"/>
        <v>June</v>
      </c>
    </row>
    <row r="3393" spans="1:18" ht="45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s="11">
        <f t="shared" si="156"/>
        <v>41830.545694444445</v>
      </c>
      <c r="L3393" t="b">
        <v>0</v>
      </c>
      <c r="M3393">
        <v>18</v>
      </c>
      <c r="N3393" t="b">
        <v>1</v>
      </c>
      <c r="O3393" s="13">
        <f t="shared" si="157"/>
        <v>2.23</v>
      </c>
      <c r="P3393" t="s">
        <v>8271</v>
      </c>
      <c r="Q3393" t="s">
        <v>8272</v>
      </c>
      <c r="R3393" t="str">
        <f t="shared" si="158"/>
        <v>July</v>
      </c>
    </row>
    <row r="3394" spans="1:18" ht="45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s="11">
        <f t="shared" si="156"/>
        <v>42446.845543981486</v>
      </c>
      <c r="L3394" t="b">
        <v>0</v>
      </c>
      <c r="M3394">
        <v>12</v>
      </c>
      <c r="N3394" t="b">
        <v>1</v>
      </c>
      <c r="O3394" s="13">
        <f t="shared" si="157"/>
        <v>1</v>
      </c>
      <c r="P3394" t="s">
        <v>8271</v>
      </c>
      <c r="Q3394" t="s">
        <v>8272</v>
      </c>
      <c r="R3394" t="str">
        <f t="shared" si="158"/>
        <v>March</v>
      </c>
    </row>
    <row r="3395" spans="1:18" ht="45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s="11">
        <f t="shared" ref="K3395:K3458" si="159">(J3395/86400)+DATE(1970,1,1)</f>
        <v>41923.921643518523</v>
      </c>
      <c r="L3395" t="b">
        <v>0</v>
      </c>
      <c r="M3395">
        <v>44</v>
      </c>
      <c r="N3395" t="b">
        <v>1</v>
      </c>
      <c r="O3395" s="13">
        <f t="shared" ref="O3395:O3458" si="160">E3395/D3395</f>
        <v>1.0580000000000001</v>
      </c>
      <c r="P3395" t="s">
        <v>8271</v>
      </c>
      <c r="Q3395" t="s">
        <v>8272</v>
      </c>
      <c r="R3395" t="str">
        <f t="shared" ref="R3395:R3458" si="161">TEXT(K3395,"mmmm")</f>
        <v>October</v>
      </c>
    </row>
    <row r="3396" spans="1:18" ht="45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s="11">
        <f t="shared" si="159"/>
        <v>41817.59542824074</v>
      </c>
      <c r="L3396" t="b">
        <v>0</v>
      </c>
      <c r="M3396">
        <v>27</v>
      </c>
      <c r="N3396" t="b">
        <v>1</v>
      </c>
      <c r="O3396" s="13">
        <f t="shared" si="160"/>
        <v>1.4236363636363636</v>
      </c>
      <c r="P3396" t="s">
        <v>8271</v>
      </c>
      <c r="Q3396" t="s">
        <v>8272</v>
      </c>
      <c r="R3396" t="str">
        <f t="shared" si="161"/>
        <v>June</v>
      </c>
    </row>
    <row r="3397" spans="1:18" ht="30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s="11">
        <f t="shared" si="159"/>
        <v>42140.712314814809</v>
      </c>
      <c r="L3397" t="b">
        <v>0</v>
      </c>
      <c r="M3397">
        <v>38</v>
      </c>
      <c r="N3397" t="b">
        <v>1</v>
      </c>
      <c r="O3397" s="13">
        <f t="shared" si="160"/>
        <v>1.84</v>
      </c>
      <c r="P3397" t="s">
        <v>8271</v>
      </c>
      <c r="Q3397" t="s">
        <v>8272</v>
      </c>
      <c r="R3397" t="str">
        <f t="shared" si="161"/>
        <v>May</v>
      </c>
    </row>
    <row r="3398" spans="1:18" ht="45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s="11">
        <f t="shared" si="159"/>
        <v>41764.446631944447</v>
      </c>
      <c r="L3398" t="b">
        <v>0</v>
      </c>
      <c r="M3398">
        <v>28</v>
      </c>
      <c r="N3398" t="b">
        <v>1</v>
      </c>
      <c r="O3398" s="13">
        <f t="shared" si="160"/>
        <v>1.0433333333333332</v>
      </c>
      <c r="P3398" t="s">
        <v>8271</v>
      </c>
      <c r="Q3398" t="s">
        <v>8272</v>
      </c>
      <c r="R3398" t="str">
        <f t="shared" si="161"/>
        <v>May</v>
      </c>
    </row>
    <row r="3399" spans="1:18" ht="30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s="11">
        <f t="shared" si="159"/>
        <v>42378.478344907402</v>
      </c>
      <c r="L3399" t="b">
        <v>0</v>
      </c>
      <c r="M3399">
        <v>24</v>
      </c>
      <c r="N3399" t="b">
        <v>1</v>
      </c>
      <c r="O3399" s="13">
        <f t="shared" si="160"/>
        <v>1.1200000000000001</v>
      </c>
      <c r="P3399" t="s">
        <v>8271</v>
      </c>
      <c r="Q3399" t="s">
        <v>8272</v>
      </c>
      <c r="R3399" t="str">
        <f t="shared" si="161"/>
        <v>January</v>
      </c>
    </row>
    <row r="3400" spans="1:18" ht="45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s="11">
        <f t="shared" si="159"/>
        <v>41941.752037037033</v>
      </c>
      <c r="L3400" t="b">
        <v>0</v>
      </c>
      <c r="M3400">
        <v>65</v>
      </c>
      <c r="N3400" t="b">
        <v>1</v>
      </c>
      <c r="O3400" s="13">
        <f t="shared" si="160"/>
        <v>1.1107499999999999</v>
      </c>
      <c r="P3400" t="s">
        <v>8271</v>
      </c>
      <c r="Q3400" t="s">
        <v>8272</v>
      </c>
      <c r="R3400" t="str">
        <f t="shared" si="161"/>
        <v>October</v>
      </c>
    </row>
    <row r="3401" spans="1:18" ht="45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s="11">
        <f t="shared" si="159"/>
        <v>42026.920428240745</v>
      </c>
      <c r="L3401" t="b">
        <v>0</v>
      </c>
      <c r="M3401">
        <v>46</v>
      </c>
      <c r="N3401" t="b">
        <v>1</v>
      </c>
      <c r="O3401" s="13">
        <f t="shared" si="160"/>
        <v>1.0375000000000001</v>
      </c>
      <c r="P3401" t="s">
        <v>8271</v>
      </c>
      <c r="Q3401" t="s">
        <v>8272</v>
      </c>
      <c r="R3401" t="str">
        <f t="shared" si="161"/>
        <v>January</v>
      </c>
    </row>
    <row r="3402" spans="1:18" ht="45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s="11">
        <f t="shared" si="159"/>
        <v>41834.953865740739</v>
      </c>
      <c r="L3402" t="b">
        <v>0</v>
      </c>
      <c r="M3402">
        <v>85</v>
      </c>
      <c r="N3402" t="b">
        <v>1</v>
      </c>
      <c r="O3402" s="13">
        <f t="shared" si="160"/>
        <v>1.0041</v>
      </c>
      <c r="P3402" t="s">
        <v>8271</v>
      </c>
      <c r="Q3402" t="s">
        <v>8272</v>
      </c>
      <c r="R3402" t="str">
        <f t="shared" si="161"/>
        <v>July</v>
      </c>
    </row>
    <row r="3403" spans="1:18" ht="45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s="11">
        <f t="shared" si="159"/>
        <v>42193.723912037036</v>
      </c>
      <c r="L3403" t="b">
        <v>0</v>
      </c>
      <c r="M3403">
        <v>66</v>
      </c>
      <c r="N3403" t="b">
        <v>1</v>
      </c>
      <c r="O3403" s="13">
        <f t="shared" si="160"/>
        <v>1.0186206896551724</v>
      </c>
      <c r="P3403" t="s">
        <v>8271</v>
      </c>
      <c r="Q3403" t="s">
        <v>8272</v>
      </c>
      <c r="R3403" t="str">
        <f t="shared" si="161"/>
        <v>July</v>
      </c>
    </row>
    <row r="3404" spans="1:18" ht="45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s="11">
        <f t="shared" si="159"/>
        <v>42290.61855324074</v>
      </c>
      <c r="L3404" t="b">
        <v>0</v>
      </c>
      <c r="M3404">
        <v>165</v>
      </c>
      <c r="N3404" t="b">
        <v>1</v>
      </c>
      <c r="O3404" s="13">
        <f t="shared" si="160"/>
        <v>1.0976666666666666</v>
      </c>
      <c r="P3404" t="s">
        <v>8271</v>
      </c>
      <c r="Q3404" t="s">
        <v>8272</v>
      </c>
      <c r="R3404" t="str">
        <f t="shared" si="161"/>
        <v>October</v>
      </c>
    </row>
    <row r="3405" spans="1:18" ht="45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s="11">
        <f t="shared" si="159"/>
        <v>42150.462083333332</v>
      </c>
      <c r="L3405" t="b">
        <v>0</v>
      </c>
      <c r="M3405">
        <v>17</v>
      </c>
      <c r="N3405" t="b">
        <v>1</v>
      </c>
      <c r="O3405" s="13">
        <f t="shared" si="160"/>
        <v>1</v>
      </c>
      <c r="P3405" t="s">
        <v>8271</v>
      </c>
      <c r="Q3405" t="s">
        <v>8272</v>
      </c>
      <c r="R3405" t="str">
        <f t="shared" si="161"/>
        <v>May</v>
      </c>
    </row>
    <row r="3406" spans="1:18" ht="45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s="11">
        <f t="shared" si="159"/>
        <v>42152.503495370373</v>
      </c>
      <c r="L3406" t="b">
        <v>0</v>
      </c>
      <c r="M3406">
        <v>3</v>
      </c>
      <c r="N3406" t="b">
        <v>1</v>
      </c>
      <c r="O3406" s="13">
        <f t="shared" si="160"/>
        <v>1.22</v>
      </c>
      <c r="P3406" t="s">
        <v>8271</v>
      </c>
      <c r="Q3406" t="s">
        <v>8272</v>
      </c>
      <c r="R3406" t="str">
        <f t="shared" si="161"/>
        <v>May</v>
      </c>
    </row>
    <row r="3407" spans="1:18" ht="45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s="11">
        <f t="shared" si="159"/>
        <v>42410.017199074078</v>
      </c>
      <c r="L3407" t="b">
        <v>0</v>
      </c>
      <c r="M3407">
        <v>17</v>
      </c>
      <c r="N3407" t="b">
        <v>1</v>
      </c>
      <c r="O3407" s="13">
        <f t="shared" si="160"/>
        <v>1.3757142857142857</v>
      </c>
      <c r="P3407" t="s">
        <v>8271</v>
      </c>
      <c r="Q3407" t="s">
        <v>8272</v>
      </c>
      <c r="R3407" t="str">
        <f t="shared" si="161"/>
        <v>February</v>
      </c>
    </row>
    <row r="3408" spans="1:18" ht="30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s="11">
        <f t="shared" si="159"/>
        <v>41791.492777777778</v>
      </c>
      <c r="L3408" t="b">
        <v>0</v>
      </c>
      <c r="M3408">
        <v>91</v>
      </c>
      <c r="N3408" t="b">
        <v>1</v>
      </c>
      <c r="O3408" s="13">
        <f t="shared" si="160"/>
        <v>1.0031000000000001</v>
      </c>
      <c r="P3408" t="s">
        <v>8271</v>
      </c>
      <c r="Q3408" t="s">
        <v>8272</v>
      </c>
      <c r="R3408" t="str">
        <f t="shared" si="161"/>
        <v>June</v>
      </c>
    </row>
    <row r="3409" spans="1:18" ht="60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s="11">
        <f t="shared" si="159"/>
        <v>41796.422326388885</v>
      </c>
      <c r="L3409" t="b">
        <v>0</v>
      </c>
      <c r="M3409">
        <v>67</v>
      </c>
      <c r="N3409" t="b">
        <v>1</v>
      </c>
      <c r="O3409" s="13">
        <f t="shared" si="160"/>
        <v>1.071</v>
      </c>
      <c r="P3409" t="s">
        <v>8271</v>
      </c>
      <c r="Q3409" t="s">
        <v>8272</v>
      </c>
      <c r="R3409" t="str">
        <f t="shared" si="161"/>
        <v>June</v>
      </c>
    </row>
    <row r="3410" spans="1:18" ht="45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s="11">
        <f t="shared" si="159"/>
        <v>41808.991944444446</v>
      </c>
      <c r="L3410" t="b">
        <v>0</v>
      </c>
      <c r="M3410">
        <v>18</v>
      </c>
      <c r="N3410" t="b">
        <v>1</v>
      </c>
      <c r="O3410" s="13">
        <f t="shared" si="160"/>
        <v>2.11</v>
      </c>
      <c r="P3410" t="s">
        <v>8271</v>
      </c>
      <c r="Q3410" t="s">
        <v>8272</v>
      </c>
      <c r="R3410" t="str">
        <f t="shared" si="161"/>
        <v>June</v>
      </c>
    </row>
    <row r="3411" spans="1:18" ht="30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s="11">
        <f t="shared" si="159"/>
        <v>42544.814328703702</v>
      </c>
      <c r="L3411" t="b">
        <v>0</v>
      </c>
      <c r="M3411">
        <v>21</v>
      </c>
      <c r="N3411" t="b">
        <v>1</v>
      </c>
      <c r="O3411" s="13">
        <f t="shared" si="160"/>
        <v>1.236</v>
      </c>
      <c r="P3411" t="s">
        <v>8271</v>
      </c>
      <c r="Q3411" t="s">
        <v>8272</v>
      </c>
      <c r="R3411" t="str">
        <f t="shared" si="161"/>
        <v>June</v>
      </c>
    </row>
    <row r="3412" spans="1:18" ht="45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s="11">
        <f t="shared" si="159"/>
        <v>42500.041550925926</v>
      </c>
      <c r="L3412" t="b">
        <v>0</v>
      </c>
      <c r="M3412">
        <v>40</v>
      </c>
      <c r="N3412" t="b">
        <v>1</v>
      </c>
      <c r="O3412" s="13">
        <f t="shared" si="160"/>
        <v>1.085</v>
      </c>
      <c r="P3412" t="s">
        <v>8271</v>
      </c>
      <c r="Q3412" t="s">
        <v>8272</v>
      </c>
      <c r="R3412" t="str">
        <f t="shared" si="161"/>
        <v>May</v>
      </c>
    </row>
    <row r="3413" spans="1:18" ht="45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s="11">
        <f t="shared" si="159"/>
        <v>42265.022824074069</v>
      </c>
      <c r="L3413" t="b">
        <v>0</v>
      </c>
      <c r="M3413">
        <v>78</v>
      </c>
      <c r="N3413" t="b">
        <v>1</v>
      </c>
      <c r="O3413" s="13">
        <f t="shared" si="160"/>
        <v>1.0356666666666667</v>
      </c>
      <c r="P3413" t="s">
        <v>8271</v>
      </c>
      <c r="Q3413" t="s">
        <v>8272</v>
      </c>
      <c r="R3413" t="str">
        <f t="shared" si="161"/>
        <v>September</v>
      </c>
    </row>
    <row r="3414" spans="1:18" ht="45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s="11">
        <f t="shared" si="159"/>
        <v>41879.959050925929</v>
      </c>
      <c r="L3414" t="b">
        <v>0</v>
      </c>
      <c r="M3414">
        <v>26</v>
      </c>
      <c r="N3414" t="b">
        <v>1</v>
      </c>
      <c r="O3414" s="13">
        <f t="shared" si="160"/>
        <v>1</v>
      </c>
      <c r="P3414" t="s">
        <v>8271</v>
      </c>
      <c r="Q3414" t="s">
        <v>8272</v>
      </c>
      <c r="R3414" t="str">
        <f t="shared" si="161"/>
        <v>August</v>
      </c>
    </row>
    <row r="3415" spans="1:18" ht="45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s="11">
        <f t="shared" si="159"/>
        <v>42053.733078703706</v>
      </c>
      <c r="L3415" t="b">
        <v>0</v>
      </c>
      <c r="M3415">
        <v>14</v>
      </c>
      <c r="N3415" t="b">
        <v>1</v>
      </c>
      <c r="O3415" s="13">
        <f t="shared" si="160"/>
        <v>1.3</v>
      </c>
      <c r="P3415" t="s">
        <v>8271</v>
      </c>
      <c r="Q3415" t="s">
        <v>8272</v>
      </c>
      <c r="R3415" t="str">
        <f t="shared" si="161"/>
        <v>February</v>
      </c>
    </row>
    <row r="3416" spans="1:18" ht="45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s="11">
        <f t="shared" si="159"/>
        <v>42675.832465277781</v>
      </c>
      <c r="L3416" t="b">
        <v>0</v>
      </c>
      <c r="M3416">
        <v>44</v>
      </c>
      <c r="N3416" t="b">
        <v>1</v>
      </c>
      <c r="O3416" s="13">
        <f t="shared" si="160"/>
        <v>1.0349999999999999</v>
      </c>
      <c r="P3416" t="s">
        <v>8271</v>
      </c>
      <c r="Q3416" t="s">
        <v>8272</v>
      </c>
      <c r="R3416" t="str">
        <f t="shared" si="161"/>
        <v>November</v>
      </c>
    </row>
    <row r="3417" spans="1:18" ht="30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s="11">
        <f t="shared" si="159"/>
        <v>42467.144166666665</v>
      </c>
      <c r="L3417" t="b">
        <v>0</v>
      </c>
      <c r="M3417">
        <v>9</v>
      </c>
      <c r="N3417" t="b">
        <v>1</v>
      </c>
      <c r="O3417" s="13">
        <f t="shared" si="160"/>
        <v>1</v>
      </c>
      <c r="P3417" t="s">
        <v>8271</v>
      </c>
      <c r="Q3417" t="s">
        <v>8272</v>
      </c>
      <c r="R3417" t="str">
        <f t="shared" si="161"/>
        <v>April</v>
      </c>
    </row>
    <row r="3418" spans="1:18" ht="45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s="11">
        <f t="shared" si="159"/>
        <v>42089.412557870368</v>
      </c>
      <c r="L3418" t="b">
        <v>0</v>
      </c>
      <c r="M3418">
        <v>30</v>
      </c>
      <c r="N3418" t="b">
        <v>1</v>
      </c>
      <c r="O3418" s="13">
        <f t="shared" si="160"/>
        <v>1.196</v>
      </c>
      <c r="P3418" t="s">
        <v>8271</v>
      </c>
      <c r="Q3418" t="s">
        <v>8272</v>
      </c>
      <c r="R3418" t="str">
        <f t="shared" si="161"/>
        <v>March</v>
      </c>
    </row>
    <row r="3419" spans="1:18" ht="45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s="11">
        <f t="shared" si="159"/>
        <v>41894.91375</v>
      </c>
      <c r="L3419" t="b">
        <v>0</v>
      </c>
      <c r="M3419">
        <v>45</v>
      </c>
      <c r="N3419" t="b">
        <v>1</v>
      </c>
      <c r="O3419" s="13">
        <f t="shared" si="160"/>
        <v>1.0000058823529412</v>
      </c>
      <c r="P3419" t="s">
        <v>8271</v>
      </c>
      <c r="Q3419" t="s">
        <v>8272</v>
      </c>
      <c r="R3419" t="str">
        <f t="shared" si="161"/>
        <v>September</v>
      </c>
    </row>
    <row r="3420" spans="1:18" ht="45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s="11">
        <f t="shared" si="159"/>
        <v>41752.83457175926</v>
      </c>
      <c r="L3420" t="b">
        <v>0</v>
      </c>
      <c r="M3420">
        <v>56</v>
      </c>
      <c r="N3420" t="b">
        <v>1</v>
      </c>
      <c r="O3420" s="13">
        <f t="shared" si="160"/>
        <v>1.00875</v>
      </c>
      <c r="P3420" t="s">
        <v>8271</v>
      </c>
      <c r="Q3420" t="s">
        <v>8272</v>
      </c>
      <c r="R3420" t="str">
        <f t="shared" si="161"/>
        <v>April</v>
      </c>
    </row>
    <row r="3421" spans="1:18" ht="60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s="11">
        <f t="shared" si="159"/>
        <v>42448.821585648147</v>
      </c>
      <c r="L3421" t="b">
        <v>0</v>
      </c>
      <c r="M3421">
        <v>46</v>
      </c>
      <c r="N3421" t="b">
        <v>1</v>
      </c>
      <c r="O3421" s="13">
        <f t="shared" si="160"/>
        <v>1.0654545454545454</v>
      </c>
      <c r="P3421" t="s">
        <v>8271</v>
      </c>
      <c r="Q3421" t="s">
        <v>8272</v>
      </c>
      <c r="R3421" t="str">
        <f t="shared" si="161"/>
        <v>March</v>
      </c>
    </row>
    <row r="3422" spans="1:18" ht="45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s="11">
        <f t="shared" si="159"/>
        <v>42405.090300925927</v>
      </c>
      <c r="L3422" t="b">
        <v>0</v>
      </c>
      <c r="M3422">
        <v>34</v>
      </c>
      <c r="N3422" t="b">
        <v>1</v>
      </c>
      <c r="O3422" s="13">
        <f t="shared" si="160"/>
        <v>1.38</v>
      </c>
      <c r="P3422" t="s">
        <v>8271</v>
      </c>
      <c r="Q3422" t="s">
        <v>8272</v>
      </c>
      <c r="R3422" t="str">
        <f t="shared" si="161"/>
        <v>February</v>
      </c>
    </row>
    <row r="3423" spans="1:18" ht="45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s="11">
        <f t="shared" si="159"/>
        <v>42037.791238425925</v>
      </c>
      <c r="L3423" t="b">
        <v>0</v>
      </c>
      <c r="M3423">
        <v>98</v>
      </c>
      <c r="N3423" t="b">
        <v>1</v>
      </c>
      <c r="O3423" s="13">
        <f t="shared" si="160"/>
        <v>1.0115000000000001</v>
      </c>
      <c r="P3423" t="s">
        <v>8271</v>
      </c>
      <c r="Q3423" t="s">
        <v>8272</v>
      </c>
      <c r="R3423" t="str">
        <f t="shared" si="161"/>
        <v>February</v>
      </c>
    </row>
    <row r="3424" spans="1:18" ht="45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s="11">
        <f t="shared" si="159"/>
        <v>42323.562222222223</v>
      </c>
      <c r="L3424" t="b">
        <v>0</v>
      </c>
      <c r="M3424">
        <v>46</v>
      </c>
      <c r="N3424" t="b">
        <v>1</v>
      </c>
      <c r="O3424" s="13">
        <f t="shared" si="160"/>
        <v>1.091</v>
      </c>
      <c r="P3424" t="s">
        <v>8271</v>
      </c>
      <c r="Q3424" t="s">
        <v>8272</v>
      </c>
      <c r="R3424" t="str">
        <f t="shared" si="161"/>
        <v>November</v>
      </c>
    </row>
    <row r="3425" spans="1:18" ht="45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s="11">
        <f t="shared" si="159"/>
        <v>42088.911354166667</v>
      </c>
      <c r="L3425" t="b">
        <v>0</v>
      </c>
      <c r="M3425">
        <v>10</v>
      </c>
      <c r="N3425" t="b">
        <v>1</v>
      </c>
      <c r="O3425" s="13">
        <f t="shared" si="160"/>
        <v>1.4</v>
      </c>
      <c r="P3425" t="s">
        <v>8271</v>
      </c>
      <c r="Q3425" t="s">
        <v>8272</v>
      </c>
      <c r="R3425" t="str">
        <f t="shared" si="161"/>
        <v>March</v>
      </c>
    </row>
    <row r="3426" spans="1:18" ht="45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s="11">
        <f t="shared" si="159"/>
        <v>42018.676898148144</v>
      </c>
      <c r="L3426" t="b">
        <v>0</v>
      </c>
      <c r="M3426">
        <v>76</v>
      </c>
      <c r="N3426" t="b">
        <v>1</v>
      </c>
      <c r="O3426" s="13">
        <f t="shared" si="160"/>
        <v>1.0358333333333334</v>
      </c>
      <c r="P3426" t="s">
        <v>8271</v>
      </c>
      <c r="Q3426" t="s">
        <v>8272</v>
      </c>
      <c r="R3426" t="str">
        <f t="shared" si="161"/>
        <v>January</v>
      </c>
    </row>
    <row r="3427" spans="1:18" ht="45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s="11">
        <f t="shared" si="159"/>
        <v>41884.617314814815</v>
      </c>
      <c r="L3427" t="b">
        <v>0</v>
      </c>
      <c r="M3427">
        <v>104</v>
      </c>
      <c r="N3427" t="b">
        <v>1</v>
      </c>
      <c r="O3427" s="13">
        <f t="shared" si="160"/>
        <v>1.0297033333333332</v>
      </c>
      <c r="P3427" t="s">
        <v>8271</v>
      </c>
      <c r="Q3427" t="s">
        <v>8272</v>
      </c>
      <c r="R3427" t="str">
        <f t="shared" si="161"/>
        <v>September</v>
      </c>
    </row>
    <row r="3428" spans="1:18" ht="45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s="11">
        <f t="shared" si="159"/>
        <v>41884.056747685187</v>
      </c>
      <c r="L3428" t="b">
        <v>0</v>
      </c>
      <c r="M3428">
        <v>87</v>
      </c>
      <c r="N3428" t="b">
        <v>1</v>
      </c>
      <c r="O3428" s="13">
        <f t="shared" si="160"/>
        <v>1.0813333333333333</v>
      </c>
      <c r="P3428" t="s">
        <v>8271</v>
      </c>
      <c r="Q3428" t="s">
        <v>8272</v>
      </c>
      <c r="R3428" t="str">
        <f t="shared" si="161"/>
        <v>September</v>
      </c>
    </row>
    <row r="3429" spans="1:18" ht="45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s="11">
        <f t="shared" si="159"/>
        <v>41792.645277777774</v>
      </c>
      <c r="L3429" t="b">
        <v>0</v>
      </c>
      <c r="M3429">
        <v>29</v>
      </c>
      <c r="N3429" t="b">
        <v>1</v>
      </c>
      <c r="O3429" s="13">
        <f t="shared" si="160"/>
        <v>1</v>
      </c>
      <c r="P3429" t="s">
        <v>8271</v>
      </c>
      <c r="Q3429" t="s">
        <v>8272</v>
      </c>
      <c r="R3429" t="str">
        <f t="shared" si="161"/>
        <v>June</v>
      </c>
    </row>
    <row r="3430" spans="1:18" ht="45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s="11">
        <f t="shared" si="159"/>
        <v>42038.720451388886</v>
      </c>
      <c r="L3430" t="b">
        <v>0</v>
      </c>
      <c r="M3430">
        <v>51</v>
      </c>
      <c r="N3430" t="b">
        <v>1</v>
      </c>
      <c r="O3430" s="13">
        <f t="shared" si="160"/>
        <v>1.0275000000000001</v>
      </c>
      <c r="P3430" t="s">
        <v>8271</v>
      </c>
      <c r="Q3430" t="s">
        <v>8272</v>
      </c>
      <c r="R3430" t="str">
        <f t="shared" si="161"/>
        <v>February</v>
      </c>
    </row>
    <row r="3431" spans="1:18" ht="45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s="11">
        <f t="shared" si="159"/>
        <v>42662.021539351852</v>
      </c>
      <c r="L3431" t="b">
        <v>0</v>
      </c>
      <c r="M3431">
        <v>12</v>
      </c>
      <c r="N3431" t="b">
        <v>1</v>
      </c>
      <c r="O3431" s="13">
        <f t="shared" si="160"/>
        <v>1.3</v>
      </c>
      <c r="P3431" t="s">
        <v>8271</v>
      </c>
      <c r="Q3431" t="s">
        <v>8272</v>
      </c>
      <c r="R3431" t="str">
        <f t="shared" si="161"/>
        <v>October</v>
      </c>
    </row>
    <row r="3432" spans="1:18" ht="45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s="11">
        <f t="shared" si="159"/>
        <v>41820.945613425924</v>
      </c>
      <c r="L3432" t="b">
        <v>0</v>
      </c>
      <c r="M3432">
        <v>72</v>
      </c>
      <c r="N3432" t="b">
        <v>1</v>
      </c>
      <c r="O3432" s="13">
        <f t="shared" si="160"/>
        <v>1.0854949999999999</v>
      </c>
      <c r="P3432" t="s">
        <v>8271</v>
      </c>
      <c r="Q3432" t="s">
        <v>8272</v>
      </c>
      <c r="R3432" t="str">
        <f t="shared" si="161"/>
        <v>June</v>
      </c>
    </row>
    <row r="3433" spans="1:18" ht="45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s="11">
        <f t="shared" si="159"/>
        <v>41839.730937500004</v>
      </c>
      <c r="L3433" t="b">
        <v>0</v>
      </c>
      <c r="M3433">
        <v>21</v>
      </c>
      <c r="N3433" t="b">
        <v>1</v>
      </c>
      <c r="O3433" s="13">
        <f t="shared" si="160"/>
        <v>1</v>
      </c>
      <c r="P3433" t="s">
        <v>8271</v>
      </c>
      <c r="Q3433" t="s">
        <v>8272</v>
      </c>
      <c r="R3433" t="str">
        <f t="shared" si="161"/>
        <v>July</v>
      </c>
    </row>
    <row r="3434" spans="1:18" ht="45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s="11">
        <f t="shared" si="159"/>
        <v>42380.581180555557</v>
      </c>
      <c r="L3434" t="b">
        <v>0</v>
      </c>
      <c r="M3434">
        <v>42</v>
      </c>
      <c r="N3434" t="b">
        <v>1</v>
      </c>
      <c r="O3434" s="13">
        <f t="shared" si="160"/>
        <v>1.0965</v>
      </c>
      <c r="P3434" t="s">
        <v>8271</v>
      </c>
      <c r="Q3434" t="s">
        <v>8272</v>
      </c>
      <c r="R3434" t="str">
        <f t="shared" si="161"/>
        <v>January</v>
      </c>
    </row>
    <row r="3435" spans="1:18" ht="45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s="11">
        <f t="shared" si="159"/>
        <v>41776.06313657407</v>
      </c>
      <c r="L3435" t="b">
        <v>0</v>
      </c>
      <c r="M3435">
        <v>71</v>
      </c>
      <c r="N3435" t="b">
        <v>1</v>
      </c>
      <c r="O3435" s="13">
        <f t="shared" si="160"/>
        <v>1.0026315789473683</v>
      </c>
      <c r="P3435" t="s">
        <v>8271</v>
      </c>
      <c r="Q3435" t="s">
        <v>8272</v>
      </c>
      <c r="R3435" t="str">
        <f t="shared" si="161"/>
        <v>May</v>
      </c>
    </row>
    <row r="3436" spans="1:18" ht="45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s="11">
        <f t="shared" si="159"/>
        <v>41800.380428240736</v>
      </c>
      <c r="L3436" t="b">
        <v>0</v>
      </c>
      <c r="M3436">
        <v>168</v>
      </c>
      <c r="N3436" t="b">
        <v>1</v>
      </c>
      <c r="O3436" s="13">
        <f t="shared" si="160"/>
        <v>1.0555000000000001</v>
      </c>
      <c r="P3436" t="s">
        <v>8271</v>
      </c>
      <c r="Q3436" t="s">
        <v>8272</v>
      </c>
      <c r="R3436" t="str">
        <f t="shared" si="161"/>
        <v>June</v>
      </c>
    </row>
    <row r="3437" spans="1:18" ht="45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s="11">
        <f t="shared" si="159"/>
        <v>42572.61681712963</v>
      </c>
      <c r="L3437" t="b">
        <v>0</v>
      </c>
      <c r="M3437">
        <v>19</v>
      </c>
      <c r="N3437" t="b">
        <v>1</v>
      </c>
      <c r="O3437" s="13">
        <f t="shared" si="160"/>
        <v>1.1200000000000001</v>
      </c>
      <c r="P3437" t="s">
        <v>8271</v>
      </c>
      <c r="Q3437" t="s">
        <v>8272</v>
      </c>
      <c r="R3437" t="str">
        <f t="shared" si="161"/>
        <v>July</v>
      </c>
    </row>
    <row r="3438" spans="1:18" ht="45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s="11">
        <f t="shared" si="159"/>
        <v>41851.541585648149</v>
      </c>
      <c r="L3438" t="b">
        <v>0</v>
      </c>
      <c r="M3438">
        <v>37</v>
      </c>
      <c r="N3438" t="b">
        <v>1</v>
      </c>
      <c r="O3438" s="13">
        <f t="shared" si="160"/>
        <v>1.0589999999999999</v>
      </c>
      <c r="P3438" t="s">
        <v>8271</v>
      </c>
      <c r="Q3438" t="s">
        <v>8272</v>
      </c>
      <c r="R3438" t="str">
        <f t="shared" si="161"/>
        <v>July</v>
      </c>
    </row>
    <row r="3439" spans="1:18" ht="45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s="11">
        <f t="shared" si="159"/>
        <v>42205.710879629631</v>
      </c>
      <c r="L3439" t="b">
        <v>0</v>
      </c>
      <c r="M3439">
        <v>36</v>
      </c>
      <c r="N3439" t="b">
        <v>1</v>
      </c>
      <c r="O3439" s="13">
        <f t="shared" si="160"/>
        <v>1.01</v>
      </c>
      <c r="P3439" t="s">
        <v>8271</v>
      </c>
      <c r="Q3439" t="s">
        <v>8272</v>
      </c>
      <c r="R3439" t="str">
        <f t="shared" si="161"/>
        <v>July</v>
      </c>
    </row>
    <row r="3440" spans="1:18" ht="45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s="11">
        <f t="shared" si="159"/>
        <v>42100.927858796298</v>
      </c>
      <c r="L3440" t="b">
        <v>0</v>
      </c>
      <c r="M3440">
        <v>14</v>
      </c>
      <c r="N3440" t="b">
        <v>1</v>
      </c>
      <c r="O3440" s="13">
        <f t="shared" si="160"/>
        <v>1.042</v>
      </c>
      <c r="P3440" t="s">
        <v>8271</v>
      </c>
      <c r="Q3440" t="s">
        <v>8272</v>
      </c>
      <c r="R3440" t="str">
        <f t="shared" si="161"/>
        <v>April</v>
      </c>
    </row>
    <row r="3441" spans="1:18" ht="30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s="11">
        <f t="shared" si="159"/>
        <v>42374.911226851851</v>
      </c>
      <c r="L3441" t="b">
        <v>0</v>
      </c>
      <c r="M3441">
        <v>18</v>
      </c>
      <c r="N3441" t="b">
        <v>1</v>
      </c>
      <c r="O3441" s="13">
        <f t="shared" si="160"/>
        <v>1.3467833333333334</v>
      </c>
      <c r="P3441" t="s">
        <v>8271</v>
      </c>
      <c r="Q3441" t="s">
        <v>8272</v>
      </c>
      <c r="R3441" t="str">
        <f t="shared" si="161"/>
        <v>January</v>
      </c>
    </row>
    <row r="3442" spans="1:18" ht="45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s="11">
        <f t="shared" si="159"/>
        <v>41809.12300925926</v>
      </c>
      <c r="L3442" t="b">
        <v>0</v>
      </c>
      <c r="M3442">
        <v>82</v>
      </c>
      <c r="N3442" t="b">
        <v>1</v>
      </c>
      <c r="O3442" s="13">
        <f t="shared" si="160"/>
        <v>1.052184</v>
      </c>
      <c r="P3442" t="s">
        <v>8271</v>
      </c>
      <c r="Q3442" t="s">
        <v>8272</v>
      </c>
      <c r="R3442" t="str">
        <f t="shared" si="161"/>
        <v>June</v>
      </c>
    </row>
    <row r="3443" spans="1:18" ht="45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s="11">
        <f t="shared" si="159"/>
        <v>42294.429641203707</v>
      </c>
      <c r="L3443" t="b">
        <v>0</v>
      </c>
      <c r="M3443">
        <v>43</v>
      </c>
      <c r="N3443" t="b">
        <v>1</v>
      </c>
      <c r="O3443" s="13">
        <f t="shared" si="160"/>
        <v>1.026</v>
      </c>
      <c r="P3443" t="s">
        <v>8271</v>
      </c>
      <c r="Q3443" t="s">
        <v>8272</v>
      </c>
      <c r="R3443" t="str">
        <f t="shared" si="161"/>
        <v>October</v>
      </c>
    </row>
    <row r="3444" spans="1:18" ht="45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s="11">
        <f t="shared" si="159"/>
        <v>42124.841111111113</v>
      </c>
      <c r="L3444" t="b">
        <v>0</v>
      </c>
      <c r="M3444">
        <v>8</v>
      </c>
      <c r="N3444" t="b">
        <v>1</v>
      </c>
      <c r="O3444" s="13">
        <f t="shared" si="160"/>
        <v>1</v>
      </c>
      <c r="P3444" t="s">
        <v>8271</v>
      </c>
      <c r="Q3444" t="s">
        <v>8272</v>
      </c>
      <c r="R3444" t="str">
        <f t="shared" si="161"/>
        <v>April</v>
      </c>
    </row>
    <row r="3445" spans="1:18" ht="45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s="11">
        <f t="shared" si="159"/>
        <v>41861.524837962963</v>
      </c>
      <c r="L3445" t="b">
        <v>0</v>
      </c>
      <c r="M3445">
        <v>45</v>
      </c>
      <c r="N3445" t="b">
        <v>1</v>
      </c>
      <c r="O3445" s="13">
        <f t="shared" si="160"/>
        <v>1.855</v>
      </c>
      <c r="P3445" t="s">
        <v>8271</v>
      </c>
      <c r="Q3445" t="s">
        <v>8272</v>
      </c>
      <c r="R3445" t="str">
        <f t="shared" si="161"/>
        <v>August</v>
      </c>
    </row>
    <row r="3446" spans="1:18" ht="45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s="11">
        <f t="shared" si="159"/>
        <v>42521.291504629626</v>
      </c>
      <c r="L3446" t="b">
        <v>0</v>
      </c>
      <c r="M3446">
        <v>20</v>
      </c>
      <c r="N3446" t="b">
        <v>1</v>
      </c>
      <c r="O3446" s="13">
        <f t="shared" si="160"/>
        <v>2.89</v>
      </c>
      <c r="P3446" t="s">
        <v>8271</v>
      </c>
      <c r="Q3446" t="s">
        <v>8272</v>
      </c>
      <c r="R3446" t="str">
        <f t="shared" si="161"/>
        <v>May</v>
      </c>
    </row>
    <row r="3447" spans="1:18" ht="45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s="11">
        <f t="shared" si="159"/>
        <v>42272.530509259261</v>
      </c>
      <c r="L3447" t="b">
        <v>0</v>
      </c>
      <c r="M3447">
        <v>31</v>
      </c>
      <c r="N3447" t="b">
        <v>1</v>
      </c>
      <c r="O3447" s="13">
        <f t="shared" si="160"/>
        <v>1</v>
      </c>
      <c r="P3447" t="s">
        <v>8271</v>
      </c>
      <c r="Q3447" t="s">
        <v>8272</v>
      </c>
      <c r="R3447" t="str">
        <f t="shared" si="161"/>
        <v>September</v>
      </c>
    </row>
    <row r="3448" spans="1:18" ht="45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s="11">
        <f t="shared" si="159"/>
        <v>42016.832465277781</v>
      </c>
      <c r="L3448" t="b">
        <v>0</v>
      </c>
      <c r="M3448">
        <v>25</v>
      </c>
      <c r="N3448" t="b">
        <v>1</v>
      </c>
      <c r="O3448" s="13">
        <f t="shared" si="160"/>
        <v>1.0820000000000001</v>
      </c>
      <c r="P3448" t="s">
        <v>8271</v>
      </c>
      <c r="Q3448" t="s">
        <v>8272</v>
      </c>
      <c r="R3448" t="str">
        <f t="shared" si="161"/>
        <v>January</v>
      </c>
    </row>
    <row r="3449" spans="1:18" ht="30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s="11">
        <f t="shared" si="159"/>
        <v>42402.889027777783</v>
      </c>
      <c r="L3449" t="b">
        <v>0</v>
      </c>
      <c r="M3449">
        <v>14</v>
      </c>
      <c r="N3449" t="b">
        <v>1</v>
      </c>
      <c r="O3449" s="13">
        <f t="shared" si="160"/>
        <v>1.0780000000000001</v>
      </c>
      <c r="P3449" t="s">
        <v>8271</v>
      </c>
      <c r="Q3449" t="s">
        <v>8272</v>
      </c>
      <c r="R3449" t="str">
        <f t="shared" si="161"/>
        <v>February</v>
      </c>
    </row>
    <row r="3450" spans="1:18" ht="45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s="11">
        <f t="shared" si="159"/>
        <v>41960.119085648148</v>
      </c>
      <c r="L3450" t="b">
        <v>0</v>
      </c>
      <c r="M3450">
        <v>45</v>
      </c>
      <c r="N3450" t="b">
        <v>1</v>
      </c>
      <c r="O3450" s="13">
        <f t="shared" si="160"/>
        <v>1.0976190476190477</v>
      </c>
      <c r="P3450" t="s">
        <v>8271</v>
      </c>
      <c r="Q3450" t="s">
        <v>8272</v>
      </c>
      <c r="R3450" t="str">
        <f t="shared" si="161"/>
        <v>November</v>
      </c>
    </row>
    <row r="3451" spans="1:18" ht="45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s="11">
        <f t="shared" si="159"/>
        <v>42532.052523148144</v>
      </c>
      <c r="L3451" t="b">
        <v>0</v>
      </c>
      <c r="M3451">
        <v>20</v>
      </c>
      <c r="N3451" t="b">
        <v>1</v>
      </c>
      <c r="O3451" s="13">
        <f t="shared" si="160"/>
        <v>1.70625</v>
      </c>
      <c r="P3451" t="s">
        <v>8271</v>
      </c>
      <c r="Q3451" t="s">
        <v>8272</v>
      </c>
      <c r="R3451" t="str">
        <f t="shared" si="161"/>
        <v>June</v>
      </c>
    </row>
    <row r="3452" spans="1:18" ht="45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s="11">
        <f t="shared" si="159"/>
        <v>42036.704525462963</v>
      </c>
      <c r="L3452" t="b">
        <v>0</v>
      </c>
      <c r="M3452">
        <v>39</v>
      </c>
      <c r="N3452" t="b">
        <v>1</v>
      </c>
      <c r="O3452" s="13">
        <f t="shared" si="160"/>
        <v>1.52</v>
      </c>
      <c r="P3452" t="s">
        <v>8271</v>
      </c>
      <c r="Q3452" t="s">
        <v>8272</v>
      </c>
      <c r="R3452" t="str">
        <f t="shared" si="161"/>
        <v>February</v>
      </c>
    </row>
    <row r="3453" spans="1:18" ht="45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s="11">
        <f t="shared" si="159"/>
        <v>42088.723692129628</v>
      </c>
      <c r="L3453" t="b">
        <v>0</v>
      </c>
      <c r="M3453">
        <v>16</v>
      </c>
      <c r="N3453" t="b">
        <v>1</v>
      </c>
      <c r="O3453" s="13">
        <f t="shared" si="160"/>
        <v>1.0123076923076924</v>
      </c>
      <c r="P3453" t="s">
        <v>8271</v>
      </c>
      <c r="Q3453" t="s">
        <v>8272</v>
      </c>
      <c r="R3453" t="str">
        <f t="shared" si="161"/>
        <v>March</v>
      </c>
    </row>
    <row r="3454" spans="1:18" ht="45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s="11">
        <f t="shared" si="159"/>
        <v>41820.639189814814</v>
      </c>
      <c r="L3454" t="b">
        <v>0</v>
      </c>
      <c r="M3454">
        <v>37</v>
      </c>
      <c r="N3454" t="b">
        <v>1</v>
      </c>
      <c r="O3454" s="13">
        <f t="shared" si="160"/>
        <v>1.532</v>
      </c>
      <c r="P3454" t="s">
        <v>8271</v>
      </c>
      <c r="Q3454" t="s">
        <v>8272</v>
      </c>
      <c r="R3454" t="str">
        <f t="shared" si="161"/>
        <v>June</v>
      </c>
    </row>
    <row r="3455" spans="1:18" ht="45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s="11">
        <f t="shared" si="159"/>
        <v>42535.97865740741</v>
      </c>
      <c r="L3455" t="b">
        <v>0</v>
      </c>
      <c r="M3455">
        <v>14</v>
      </c>
      <c r="N3455" t="b">
        <v>1</v>
      </c>
      <c r="O3455" s="13">
        <f t="shared" si="160"/>
        <v>1.2833333333333334</v>
      </c>
      <c r="P3455" t="s">
        <v>8271</v>
      </c>
      <c r="Q3455" t="s">
        <v>8272</v>
      </c>
      <c r="R3455" t="str">
        <f t="shared" si="161"/>
        <v>June</v>
      </c>
    </row>
    <row r="3456" spans="1:18" ht="45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s="11">
        <f t="shared" si="159"/>
        <v>41821.698599537034</v>
      </c>
      <c r="L3456" t="b">
        <v>0</v>
      </c>
      <c r="M3456">
        <v>21</v>
      </c>
      <c r="N3456" t="b">
        <v>1</v>
      </c>
      <c r="O3456" s="13">
        <f t="shared" si="160"/>
        <v>1.0071428571428571</v>
      </c>
      <c r="P3456" t="s">
        <v>8271</v>
      </c>
      <c r="Q3456" t="s">
        <v>8272</v>
      </c>
      <c r="R3456" t="str">
        <f t="shared" si="161"/>
        <v>July</v>
      </c>
    </row>
    <row r="3457" spans="1:18" ht="45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s="11">
        <f t="shared" si="159"/>
        <v>42626.7503125</v>
      </c>
      <c r="L3457" t="b">
        <v>0</v>
      </c>
      <c r="M3457">
        <v>69</v>
      </c>
      <c r="N3457" t="b">
        <v>1</v>
      </c>
      <c r="O3457" s="13">
        <f t="shared" si="160"/>
        <v>1.0065</v>
      </c>
      <c r="P3457" t="s">
        <v>8271</v>
      </c>
      <c r="Q3457" t="s">
        <v>8272</v>
      </c>
      <c r="R3457" t="str">
        <f t="shared" si="161"/>
        <v>September</v>
      </c>
    </row>
    <row r="3458" spans="1:18" ht="45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s="11">
        <f t="shared" si="159"/>
        <v>41821.205636574072</v>
      </c>
      <c r="L3458" t="b">
        <v>0</v>
      </c>
      <c r="M3458">
        <v>16</v>
      </c>
      <c r="N3458" t="b">
        <v>1</v>
      </c>
      <c r="O3458" s="13">
        <f t="shared" si="160"/>
        <v>1.913</v>
      </c>
      <c r="P3458" t="s">
        <v>8271</v>
      </c>
      <c r="Q3458" t="s">
        <v>8272</v>
      </c>
      <c r="R3458" t="str">
        <f t="shared" si="161"/>
        <v>July</v>
      </c>
    </row>
    <row r="3459" spans="1:18" ht="30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s="11">
        <f t="shared" ref="K3459:K3522" si="162">(J3459/86400)+DATE(1970,1,1)</f>
        <v>42016.706678240742</v>
      </c>
      <c r="L3459" t="b">
        <v>0</v>
      </c>
      <c r="M3459">
        <v>55</v>
      </c>
      <c r="N3459" t="b">
        <v>1</v>
      </c>
      <c r="O3459" s="13">
        <f t="shared" ref="O3459:O3522" si="163">E3459/D3459</f>
        <v>1.4019999999999999</v>
      </c>
      <c r="P3459" t="s">
        <v>8271</v>
      </c>
      <c r="Q3459" t="s">
        <v>8272</v>
      </c>
      <c r="R3459" t="str">
        <f t="shared" ref="R3459:R3522" si="164">TEXT(K3459,"mmmm")</f>
        <v>January</v>
      </c>
    </row>
    <row r="3460" spans="1:18" ht="45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s="11">
        <f t="shared" si="162"/>
        <v>42011.202581018515</v>
      </c>
      <c r="L3460" t="b">
        <v>0</v>
      </c>
      <c r="M3460">
        <v>27</v>
      </c>
      <c r="N3460" t="b">
        <v>1</v>
      </c>
      <c r="O3460" s="13">
        <f t="shared" si="163"/>
        <v>1.2433537832310839</v>
      </c>
      <c r="P3460" t="s">
        <v>8271</v>
      </c>
      <c r="Q3460" t="s">
        <v>8272</v>
      </c>
      <c r="R3460" t="str">
        <f t="shared" si="164"/>
        <v>January</v>
      </c>
    </row>
    <row r="3461" spans="1:18" ht="45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s="11">
        <f t="shared" si="162"/>
        <v>42480.479861111111</v>
      </c>
      <c r="L3461" t="b">
        <v>0</v>
      </c>
      <c r="M3461">
        <v>36</v>
      </c>
      <c r="N3461" t="b">
        <v>1</v>
      </c>
      <c r="O3461" s="13">
        <f t="shared" si="163"/>
        <v>1.262</v>
      </c>
      <c r="P3461" t="s">
        <v>8271</v>
      </c>
      <c r="Q3461" t="s">
        <v>8272</v>
      </c>
      <c r="R3461" t="str">
        <f t="shared" si="164"/>
        <v>April</v>
      </c>
    </row>
    <row r="3462" spans="1:18" ht="45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s="11">
        <f t="shared" si="162"/>
        <v>41852.527222222227</v>
      </c>
      <c r="L3462" t="b">
        <v>0</v>
      </c>
      <c r="M3462">
        <v>19</v>
      </c>
      <c r="N3462" t="b">
        <v>1</v>
      </c>
      <c r="O3462" s="13">
        <f t="shared" si="163"/>
        <v>1.9</v>
      </c>
      <c r="P3462" t="s">
        <v>8271</v>
      </c>
      <c r="Q3462" t="s">
        <v>8272</v>
      </c>
      <c r="R3462" t="str">
        <f t="shared" si="164"/>
        <v>August</v>
      </c>
    </row>
    <row r="3463" spans="1:18" ht="45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s="11">
        <f t="shared" si="162"/>
        <v>42643.632858796293</v>
      </c>
      <c r="L3463" t="b">
        <v>0</v>
      </c>
      <c r="M3463">
        <v>12</v>
      </c>
      <c r="N3463" t="b">
        <v>1</v>
      </c>
      <c r="O3463" s="13">
        <f t="shared" si="163"/>
        <v>1.39</v>
      </c>
      <c r="P3463" t="s">
        <v>8271</v>
      </c>
      <c r="Q3463" t="s">
        <v>8272</v>
      </c>
      <c r="R3463" t="str">
        <f t="shared" si="164"/>
        <v>September</v>
      </c>
    </row>
    <row r="3464" spans="1:18" ht="45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s="11">
        <f t="shared" si="162"/>
        <v>42179.898472222223</v>
      </c>
      <c r="L3464" t="b">
        <v>0</v>
      </c>
      <c r="M3464">
        <v>17</v>
      </c>
      <c r="N3464" t="b">
        <v>1</v>
      </c>
      <c r="O3464" s="13">
        <f t="shared" si="163"/>
        <v>2.02</v>
      </c>
      <c r="P3464" t="s">
        <v>8271</v>
      </c>
      <c r="Q3464" t="s">
        <v>8272</v>
      </c>
      <c r="R3464" t="str">
        <f t="shared" si="164"/>
        <v>June</v>
      </c>
    </row>
    <row r="3465" spans="1:18" ht="45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s="11">
        <f t="shared" si="162"/>
        <v>42612.918807870374</v>
      </c>
      <c r="L3465" t="b">
        <v>0</v>
      </c>
      <c r="M3465">
        <v>114</v>
      </c>
      <c r="N3465" t="b">
        <v>1</v>
      </c>
      <c r="O3465" s="13">
        <f t="shared" si="163"/>
        <v>1.0338000000000001</v>
      </c>
      <c r="P3465" t="s">
        <v>8271</v>
      </c>
      <c r="Q3465" t="s">
        <v>8272</v>
      </c>
      <c r="R3465" t="str">
        <f t="shared" si="164"/>
        <v>August</v>
      </c>
    </row>
    <row r="3466" spans="1:18" ht="45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s="11">
        <f t="shared" si="162"/>
        <v>42575.130057870367</v>
      </c>
      <c r="L3466" t="b">
        <v>0</v>
      </c>
      <c r="M3466">
        <v>93</v>
      </c>
      <c r="N3466" t="b">
        <v>1</v>
      </c>
      <c r="O3466" s="13">
        <f t="shared" si="163"/>
        <v>1.023236</v>
      </c>
      <c r="P3466" t="s">
        <v>8271</v>
      </c>
      <c r="Q3466" t="s">
        <v>8272</v>
      </c>
      <c r="R3466" t="str">
        <f t="shared" si="164"/>
        <v>July</v>
      </c>
    </row>
    <row r="3467" spans="1:18" ht="45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s="11">
        <f t="shared" si="162"/>
        <v>42200.625833333332</v>
      </c>
      <c r="L3467" t="b">
        <v>0</v>
      </c>
      <c r="M3467">
        <v>36</v>
      </c>
      <c r="N3467" t="b">
        <v>1</v>
      </c>
      <c r="O3467" s="13">
        <f t="shared" si="163"/>
        <v>1.03</v>
      </c>
      <c r="P3467" t="s">
        <v>8271</v>
      </c>
      <c r="Q3467" t="s">
        <v>8272</v>
      </c>
      <c r="R3467" t="str">
        <f t="shared" si="164"/>
        <v>July</v>
      </c>
    </row>
    <row r="3468" spans="1:18" ht="30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s="11">
        <f t="shared" si="162"/>
        <v>42420.019097222219</v>
      </c>
      <c r="L3468" t="b">
        <v>0</v>
      </c>
      <c r="M3468">
        <v>61</v>
      </c>
      <c r="N3468" t="b">
        <v>1</v>
      </c>
      <c r="O3468" s="13">
        <f t="shared" si="163"/>
        <v>1.2714285714285714</v>
      </c>
      <c r="P3468" t="s">
        <v>8271</v>
      </c>
      <c r="Q3468" t="s">
        <v>8272</v>
      </c>
      <c r="R3468" t="str">
        <f t="shared" si="164"/>
        <v>February</v>
      </c>
    </row>
    <row r="3469" spans="1:18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s="11">
        <f t="shared" si="162"/>
        <v>42053.671666666662</v>
      </c>
      <c r="L3469" t="b">
        <v>0</v>
      </c>
      <c r="M3469">
        <v>47</v>
      </c>
      <c r="N3469" t="b">
        <v>1</v>
      </c>
      <c r="O3469" s="13">
        <f t="shared" si="163"/>
        <v>1.01</v>
      </c>
      <c r="P3469" t="s">
        <v>8271</v>
      </c>
      <c r="Q3469" t="s">
        <v>8272</v>
      </c>
      <c r="R3469" t="str">
        <f t="shared" si="164"/>
        <v>February</v>
      </c>
    </row>
    <row r="3470" spans="1:18" ht="45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s="11">
        <f t="shared" si="162"/>
        <v>42605.765381944446</v>
      </c>
      <c r="L3470" t="b">
        <v>0</v>
      </c>
      <c r="M3470">
        <v>17</v>
      </c>
      <c r="N3470" t="b">
        <v>1</v>
      </c>
      <c r="O3470" s="13">
        <f t="shared" si="163"/>
        <v>1.2178</v>
      </c>
      <c r="P3470" t="s">
        <v>8271</v>
      </c>
      <c r="Q3470" t="s">
        <v>8272</v>
      </c>
      <c r="R3470" t="str">
        <f t="shared" si="164"/>
        <v>August</v>
      </c>
    </row>
    <row r="3471" spans="1:18" ht="45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s="11">
        <f t="shared" si="162"/>
        <v>42458.641724537039</v>
      </c>
      <c r="L3471" t="b">
        <v>0</v>
      </c>
      <c r="M3471">
        <v>63</v>
      </c>
      <c r="N3471" t="b">
        <v>1</v>
      </c>
      <c r="O3471" s="13">
        <f t="shared" si="163"/>
        <v>1.1339285714285714</v>
      </c>
      <c r="P3471" t="s">
        <v>8271</v>
      </c>
      <c r="Q3471" t="s">
        <v>8272</v>
      </c>
      <c r="R3471" t="str">
        <f t="shared" si="164"/>
        <v>March</v>
      </c>
    </row>
    <row r="3472" spans="1:18" ht="30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s="11">
        <f t="shared" si="162"/>
        <v>42529.022013888884</v>
      </c>
      <c r="L3472" t="b">
        <v>0</v>
      </c>
      <c r="M3472">
        <v>9</v>
      </c>
      <c r="N3472" t="b">
        <v>1</v>
      </c>
      <c r="O3472" s="13">
        <f t="shared" si="163"/>
        <v>1.5</v>
      </c>
      <c r="P3472" t="s">
        <v>8271</v>
      </c>
      <c r="Q3472" t="s">
        <v>8272</v>
      </c>
      <c r="R3472" t="str">
        <f t="shared" si="164"/>
        <v>June</v>
      </c>
    </row>
    <row r="3473" spans="1:18" ht="45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s="11">
        <f t="shared" si="162"/>
        <v>41841.820486111115</v>
      </c>
      <c r="L3473" t="b">
        <v>0</v>
      </c>
      <c r="M3473">
        <v>30</v>
      </c>
      <c r="N3473" t="b">
        <v>1</v>
      </c>
      <c r="O3473" s="13">
        <f t="shared" si="163"/>
        <v>2.1459999999999999</v>
      </c>
      <c r="P3473" t="s">
        <v>8271</v>
      </c>
      <c r="Q3473" t="s">
        <v>8272</v>
      </c>
      <c r="R3473" t="str">
        <f t="shared" si="164"/>
        <v>July</v>
      </c>
    </row>
    <row r="3474" spans="1:18" ht="45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s="11">
        <f t="shared" si="162"/>
        <v>41928.170497685183</v>
      </c>
      <c r="L3474" t="b">
        <v>0</v>
      </c>
      <c r="M3474">
        <v>23</v>
      </c>
      <c r="N3474" t="b">
        <v>1</v>
      </c>
      <c r="O3474" s="13">
        <f t="shared" si="163"/>
        <v>1.0205</v>
      </c>
      <c r="P3474" t="s">
        <v>8271</v>
      </c>
      <c r="Q3474" t="s">
        <v>8272</v>
      </c>
      <c r="R3474" t="str">
        <f t="shared" si="164"/>
        <v>October</v>
      </c>
    </row>
    <row r="3475" spans="1:18" ht="45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s="11">
        <f t="shared" si="162"/>
        <v>42062.834444444445</v>
      </c>
      <c r="L3475" t="b">
        <v>0</v>
      </c>
      <c r="M3475">
        <v>33</v>
      </c>
      <c r="N3475" t="b">
        <v>1</v>
      </c>
      <c r="O3475" s="13">
        <f t="shared" si="163"/>
        <v>1</v>
      </c>
      <c r="P3475" t="s">
        <v>8271</v>
      </c>
      <c r="Q3475" t="s">
        <v>8272</v>
      </c>
      <c r="R3475" t="str">
        <f t="shared" si="164"/>
        <v>February</v>
      </c>
    </row>
    <row r="3476" spans="1:18" ht="45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s="11">
        <f t="shared" si="162"/>
        <v>42541.501516203702</v>
      </c>
      <c r="L3476" t="b">
        <v>0</v>
      </c>
      <c r="M3476">
        <v>39</v>
      </c>
      <c r="N3476" t="b">
        <v>1</v>
      </c>
      <c r="O3476" s="13">
        <f t="shared" si="163"/>
        <v>1.01</v>
      </c>
      <c r="P3476" t="s">
        <v>8271</v>
      </c>
      <c r="Q3476" t="s">
        <v>8272</v>
      </c>
      <c r="R3476" t="str">
        <f t="shared" si="164"/>
        <v>June</v>
      </c>
    </row>
    <row r="3477" spans="1:18" ht="45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s="11">
        <f t="shared" si="162"/>
        <v>41918.880833333329</v>
      </c>
      <c r="L3477" t="b">
        <v>0</v>
      </c>
      <c r="M3477">
        <v>17</v>
      </c>
      <c r="N3477" t="b">
        <v>1</v>
      </c>
      <c r="O3477" s="13">
        <f t="shared" si="163"/>
        <v>1.1333333333333333</v>
      </c>
      <c r="P3477" t="s">
        <v>8271</v>
      </c>
      <c r="Q3477" t="s">
        <v>8272</v>
      </c>
      <c r="R3477" t="str">
        <f t="shared" si="164"/>
        <v>October</v>
      </c>
    </row>
    <row r="3478" spans="1:18" ht="45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s="11">
        <f t="shared" si="162"/>
        <v>41921.279976851853</v>
      </c>
      <c r="L3478" t="b">
        <v>0</v>
      </c>
      <c r="M3478">
        <v>6</v>
      </c>
      <c r="N3478" t="b">
        <v>1</v>
      </c>
      <c r="O3478" s="13">
        <f t="shared" si="163"/>
        <v>1.04</v>
      </c>
      <c r="P3478" t="s">
        <v>8271</v>
      </c>
      <c r="Q3478" t="s">
        <v>8272</v>
      </c>
      <c r="R3478" t="str">
        <f t="shared" si="164"/>
        <v>October</v>
      </c>
    </row>
    <row r="3479" spans="1:18" ht="45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s="11">
        <f t="shared" si="162"/>
        <v>42128.736608796295</v>
      </c>
      <c r="L3479" t="b">
        <v>0</v>
      </c>
      <c r="M3479">
        <v>39</v>
      </c>
      <c r="N3479" t="b">
        <v>1</v>
      </c>
      <c r="O3479" s="13">
        <f t="shared" si="163"/>
        <v>1.1533333333333333</v>
      </c>
      <c r="P3479" t="s">
        <v>8271</v>
      </c>
      <c r="Q3479" t="s">
        <v>8272</v>
      </c>
      <c r="R3479" t="str">
        <f t="shared" si="164"/>
        <v>May</v>
      </c>
    </row>
    <row r="3480" spans="1:18" ht="45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s="11">
        <f t="shared" si="162"/>
        <v>42053.916921296295</v>
      </c>
      <c r="L3480" t="b">
        <v>0</v>
      </c>
      <c r="M3480">
        <v>57</v>
      </c>
      <c r="N3480" t="b">
        <v>1</v>
      </c>
      <c r="O3480" s="13">
        <f t="shared" si="163"/>
        <v>1.1285000000000001</v>
      </c>
      <c r="P3480" t="s">
        <v>8271</v>
      </c>
      <c r="Q3480" t="s">
        <v>8272</v>
      </c>
      <c r="R3480" t="str">
        <f t="shared" si="164"/>
        <v>February</v>
      </c>
    </row>
    <row r="3481" spans="1:18" ht="45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s="11">
        <f t="shared" si="162"/>
        <v>41781.855092592596</v>
      </c>
      <c r="L3481" t="b">
        <v>0</v>
      </c>
      <c r="M3481">
        <v>56</v>
      </c>
      <c r="N3481" t="b">
        <v>1</v>
      </c>
      <c r="O3481" s="13">
        <f t="shared" si="163"/>
        <v>1.2786666666666666</v>
      </c>
      <c r="P3481" t="s">
        <v>8271</v>
      </c>
      <c r="Q3481" t="s">
        <v>8272</v>
      </c>
      <c r="R3481" t="str">
        <f t="shared" si="164"/>
        <v>May</v>
      </c>
    </row>
    <row r="3482" spans="1:18" ht="45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s="11">
        <f t="shared" si="162"/>
        <v>42171.317442129628</v>
      </c>
      <c r="L3482" t="b">
        <v>0</v>
      </c>
      <c r="M3482">
        <v>13</v>
      </c>
      <c r="N3482" t="b">
        <v>1</v>
      </c>
      <c r="O3482" s="13">
        <f t="shared" si="163"/>
        <v>1.4266666666666667</v>
      </c>
      <c r="P3482" t="s">
        <v>8271</v>
      </c>
      <c r="Q3482" t="s">
        <v>8272</v>
      </c>
      <c r="R3482" t="str">
        <f t="shared" si="164"/>
        <v>June</v>
      </c>
    </row>
    <row r="3483" spans="1:18" ht="45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s="11">
        <f t="shared" si="162"/>
        <v>41989.247546296298</v>
      </c>
      <c r="L3483" t="b">
        <v>0</v>
      </c>
      <c r="M3483">
        <v>95</v>
      </c>
      <c r="N3483" t="b">
        <v>1</v>
      </c>
      <c r="O3483" s="13">
        <f t="shared" si="163"/>
        <v>1.1879999999999999</v>
      </c>
      <c r="P3483" t="s">
        <v>8271</v>
      </c>
      <c r="Q3483" t="s">
        <v>8272</v>
      </c>
      <c r="R3483" t="str">
        <f t="shared" si="164"/>
        <v>December</v>
      </c>
    </row>
    <row r="3484" spans="1:18" ht="45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s="11">
        <f t="shared" si="162"/>
        <v>41796.771597222221</v>
      </c>
      <c r="L3484" t="b">
        <v>0</v>
      </c>
      <c r="M3484">
        <v>80</v>
      </c>
      <c r="N3484" t="b">
        <v>1</v>
      </c>
      <c r="O3484" s="13">
        <f t="shared" si="163"/>
        <v>1.3833333333333333</v>
      </c>
      <c r="P3484" t="s">
        <v>8271</v>
      </c>
      <c r="Q3484" t="s">
        <v>8272</v>
      </c>
      <c r="R3484" t="str">
        <f t="shared" si="164"/>
        <v>June</v>
      </c>
    </row>
    <row r="3485" spans="1:18" ht="45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s="11">
        <f t="shared" si="162"/>
        <v>41793.668761574074</v>
      </c>
      <c r="L3485" t="b">
        <v>0</v>
      </c>
      <c r="M3485">
        <v>133</v>
      </c>
      <c r="N3485" t="b">
        <v>1</v>
      </c>
      <c r="O3485" s="13">
        <f t="shared" si="163"/>
        <v>1.599402985074627</v>
      </c>
      <c r="P3485" t="s">
        <v>8271</v>
      </c>
      <c r="Q3485" t="s">
        <v>8272</v>
      </c>
      <c r="R3485" t="str">
        <f t="shared" si="164"/>
        <v>June</v>
      </c>
    </row>
    <row r="3486" spans="1:18" ht="45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s="11">
        <f t="shared" si="162"/>
        <v>42506.760405092587</v>
      </c>
      <c r="L3486" t="b">
        <v>0</v>
      </c>
      <c r="M3486">
        <v>44</v>
      </c>
      <c r="N3486" t="b">
        <v>1</v>
      </c>
      <c r="O3486" s="13">
        <f t="shared" si="163"/>
        <v>1.1424000000000001</v>
      </c>
      <c r="P3486" t="s">
        <v>8271</v>
      </c>
      <c r="Q3486" t="s">
        <v>8272</v>
      </c>
      <c r="R3486" t="str">
        <f t="shared" si="164"/>
        <v>May</v>
      </c>
    </row>
    <row r="3487" spans="1:18" ht="45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s="11">
        <f t="shared" si="162"/>
        <v>42372.693055555559</v>
      </c>
      <c r="L3487" t="b">
        <v>0</v>
      </c>
      <c r="M3487">
        <v>30</v>
      </c>
      <c r="N3487" t="b">
        <v>1</v>
      </c>
      <c r="O3487" s="13">
        <f t="shared" si="163"/>
        <v>1.0060606060606061</v>
      </c>
      <c r="P3487" t="s">
        <v>8271</v>
      </c>
      <c r="Q3487" t="s">
        <v>8272</v>
      </c>
      <c r="R3487" t="str">
        <f t="shared" si="164"/>
        <v>January</v>
      </c>
    </row>
    <row r="3488" spans="1:18" ht="45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s="11">
        <f t="shared" si="162"/>
        <v>42126.87501157407</v>
      </c>
      <c r="L3488" t="b">
        <v>0</v>
      </c>
      <c r="M3488">
        <v>56</v>
      </c>
      <c r="N3488" t="b">
        <v>1</v>
      </c>
      <c r="O3488" s="13">
        <f t="shared" si="163"/>
        <v>1.552</v>
      </c>
      <c r="P3488" t="s">
        <v>8271</v>
      </c>
      <c r="Q3488" t="s">
        <v>8272</v>
      </c>
      <c r="R3488" t="str">
        <f t="shared" si="164"/>
        <v>May</v>
      </c>
    </row>
    <row r="3489" spans="1:18" ht="45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s="11">
        <f t="shared" si="162"/>
        <v>42149.940416666665</v>
      </c>
      <c r="L3489" t="b">
        <v>0</v>
      </c>
      <c r="M3489">
        <v>66</v>
      </c>
      <c r="N3489" t="b">
        <v>1</v>
      </c>
      <c r="O3489" s="13">
        <f t="shared" si="163"/>
        <v>1.2775000000000001</v>
      </c>
      <c r="P3489" t="s">
        <v>8271</v>
      </c>
      <c r="Q3489" t="s">
        <v>8272</v>
      </c>
      <c r="R3489" t="str">
        <f t="shared" si="164"/>
        <v>May</v>
      </c>
    </row>
    <row r="3490" spans="1:18" ht="45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s="11">
        <f t="shared" si="162"/>
        <v>42087.768055555556</v>
      </c>
      <c r="L3490" t="b">
        <v>0</v>
      </c>
      <c r="M3490">
        <v>29</v>
      </c>
      <c r="N3490" t="b">
        <v>1</v>
      </c>
      <c r="O3490" s="13">
        <f t="shared" si="163"/>
        <v>1.212</v>
      </c>
      <c r="P3490" t="s">
        <v>8271</v>
      </c>
      <c r="Q3490" t="s">
        <v>8272</v>
      </c>
      <c r="R3490" t="str">
        <f t="shared" si="164"/>
        <v>March</v>
      </c>
    </row>
    <row r="3491" spans="1:18" ht="45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s="11">
        <f t="shared" si="162"/>
        <v>41753.635775462964</v>
      </c>
      <c r="L3491" t="b">
        <v>0</v>
      </c>
      <c r="M3491">
        <v>72</v>
      </c>
      <c r="N3491" t="b">
        <v>1</v>
      </c>
      <c r="O3491" s="13">
        <f t="shared" si="163"/>
        <v>1.127</v>
      </c>
      <c r="P3491" t="s">
        <v>8271</v>
      </c>
      <c r="Q3491" t="s">
        <v>8272</v>
      </c>
      <c r="R3491" t="str">
        <f t="shared" si="164"/>
        <v>April</v>
      </c>
    </row>
    <row r="3492" spans="1:18" ht="45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s="11">
        <f t="shared" si="162"/>
        <v>42443.802361111113</v>
      </c>
      <c r="L3492" t="b">
        <v>0</v>
      </c>
      <c r="M3492">
        <v>27</v>
      </c>
      <c r="N3492" t="b">
        <v>1</v>
      </c>
      <c r="O3492" s="13">
        <f t="shared" si="163"/>
        <v>1.2749999999999999</v>
      </c>
      <c r="P3492" t="s">
        <v>8271</v>
      </c>
      <c r="Q3492" t="s">
        <v>8272</v>
      </c>
      <c r="R3492" t="str">
        <f t="shared" si="164"/>
        <v>March</v>
      </c>
    </row>
    <row r="3493" spans="1:18" ht="45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s="11">
        <f t="shared" si="162"/>
        <v>42121.249814814815</v>
      </c>
      <c r="L3493" t="b">
        <v>0</v>
      </c>
      <c r="M3493">
        <v>10</v>
      </c>
      <c r="N3493" t="b">
        <v>1</v>
      </c>
      <c r="O3493" s="13">
        <f t="shared" si="163"/>
        <v>1.5820000000000001</v>
      </c>
      <c r="P3493" t="s">
        <v>8271</v>
      </c>
      <c r="Q3493" t="s">
        <v>8272</v>
      </c>
      <c r="R3493" t="str">
        <f t="shared" si="164"/>
        <v>April</v>
      </c>
    </row>
    <row r="3494" spans="1:18" ht="45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s="11">
        <f t="shared" si="162"/>
        <v>42268.009224537032</v>
      </c>
      <c r="L3494" t="b">
        <v>0</v>
      </c>
      <c r="M3494">
        <v>35</v>
      </c>
      <c r="N3494" t="b">
        <v>1</v>
      </c>
      <c r="O3494" s="13">
        <f t="shared" si="163"/>
        <v>1.0526894736842105</v>
      </c>
      <c r="P3494" t="s">
        <v>8271</v>
      </c>
      <c r="Q3494" t="s">
        <v>8272</v>
      </c>
      <c r="R3494" t="str">
        <f t="shared" si="164"/>
        <v>September</v>
      </c>
    </row>
    <row r="3495" spans="1:18" ht="45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s="11">
        <f t="shared" si="162"/>
        <v>41848.866157407407</v>
      </c>
      <c r="L3495" t="b">
        <v>0</v>
      </c>
      <c r="M3495">
        <v>29</v>
      </c>
      <c r="N3495" t="b">
        <v>1</v>
      </c>
      <c r="O3495" s="13">
        <f t="shared" si="163"/>
        <v>1</v>
      </c>
      <c r="P3495" t="s">
        <v>8271</v>
      </c>
      <c r="Q3495" t="s">
        <v>8272</v>
      </c>
      <c r="R3495" t="str">
        <f t="shared" si="164"/>
        <v>July</v>
      </c>
    </row>
    <row r="3496" spans="1:18" ht="45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s="11">
        <f t="shared" si="162"/>
        <v>42689.214988425927</v>
      </c>
      <c r="L3496" t="b">
        <v>0</v>
      </c>
      <c r="M3496">
        <v>13</v>
      </c>
      <c r="N3496" t="b">
        <v>1</v>
      </c>
      <c r="O3496" s="13">
        <f t="shared" si="163"/>
        <v>1</v>
      </c>
      <c r="P3496" t="s">
        <v>8271</v>
      </c>
      <c r="Q3496" t="s">
        <v>8272</v>
      </c>
      <c r="R3496" t="str">
        <f t="shared" si="164"/>
        <v>November</v>
      </c>
    </row>
    <row r="3497" spans="1:18" ht="45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s="11">
        <f t="shared" si="162"/>
        <v>41915.762835648144</v>
      </c>
      <c r="L3497" t="b">
        <v>0</v>
      </c>
      <c r="M3497">
        <v>72</v>
      </c>
      <c r="N3497" t="b">
        <v>1</v>
      </c>
      <c r="O3497" s="13">
        <f t="shared" si="163"/>
        <v>1.0686</v>
      </c>
      <c r="P3497" t="s">
        <v>8271</v>
      </c>
      <c r="Q3497" t="s">
        <v>8272</v>
      </c>
      <c r="R3497" t="str">
        <f t="shared" si="164"/>
        <v>October</v>
      </c>
    </row>
    <row r="3498" spans="1:18" ht="45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s="11">
        <f t="shared" si="162"/>
        <v>42584.846828703703</v>
      </c>
      <c r="L3498" t="b">
        <v>0</v>
      </c>
      <c r="M3498">
        <v>78</v>
      </c>
      <c r="N3498" t="b">
        <v>1</v>
      </c>
      <c r="O3498" s="13">
        <f t="shared" si="163"/>
        <v>1.244</v>
      </c>
      <c r="P3498" t="s">
        <v>8271</v>
      </c>
      <c r="Q3498" t="s">
        <v>8272</v>
      </c>
      <c r="R3498" t="str">
        <f t="shared" si="164"/>
        <v>August</v>
      </c>
    </row>
    <row r="3499" spans="1:18" ht="45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s="11">
        <f t="shared" si="162"/>
        <v>42511.741944444446</v>
      </c>
      <c r="L3499" t="b">
        <v>0</v>
      </c>
      <c r="M3499">
        <v>49</v>
      </c>
      <c r="N3499" t="b">
        <v>1</v>
      </c>
      <c r="O3499" s="13">
        <f t="shared" si="163"/>
        <v>1.0870406189555126</v>
      </c>
      <c r="P3499" t="s">
        <v>8271</v>
      </c>
      <c r="Q3499" t="s">
        <v>8272</v>
      </c>
      <c r="R3499" t="str">
        <f t="shared" si="164"/>
        <v>May</v>
      </c>
    </row>
    <row r="3500" spans="1:18" ht="45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s="11">
        <f t="shared" si="162"/>
        <v>42459.15861111111</v>
      </c>
      <c r="L3500" t="b">
        <v>0</v>
      </c>
      <c r="M3500">
        <v>42</v>
      </c>
      <c r="N3500" t="b">
        <v>1</v>
      </c>
      <c r="O3500" s="13">
        <f t="shared" si="163"/>
        <v>1.0242424242424242</v>
      </c>
      <c r="P3500" t="s">
        <v>8271</v>
      </c>
      <c r="Q3500" t="s">
        <v>8272</v>
      </c>
      <c r="R3500" t="str">
        <f t="shared" si="164"/>
        <v>March</v>
      </c>
    </row>
    <row r="3501" spans="1:18" ht="45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s="11">
        <f t="shared" si="162"/>
        <v>42132.036168981482</v>
      </c>
      <c r="L3501" t="b">
        <v>0</v>
      </c>
      <c r="M3501">
        <v>35</v>
      </c>
      <c r="N3501" t="b">
        <v>1</v>
      </c>
      <c r="O3501" s="13">
        <f t="shared" si="163"/>
        <v>1.0549999999999999</v>
      </c>
      <c r="P3501" t="s">
        <v>8271</v>
      </c>
      <c r="Q3501" t="s">
        <v>8272</v>
      </c>
      <c r="R3501" t="str">
        <f t="shared" si="164"/>
        <v>May</v>
      </c>
    </row>
    <row r="3502" spans="1:18" ht="45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s="11">
        <f t="shared" si="162"/>
        <v>42419.919421296298</v>
      </c>
      <c r="L3502" t="b">
        <v>0</v>
      </c>
      <c r="M3502">
        <v>42</v>
      </c>
      <c r="N3502" t="b">
        <v>1</v>
      </c>
      <c r="O3502" s="13">
        <f t="shared" si="163"/>
        <v>1.0629999999999999</v>
      </c>
      <c r="P3502" t="s">
        <v>8271</v>
      </c>
      <c r="Q3502" t="s">
        <v>8272</v>
      </c>
      <c r="R3502" t="str">
        <f t="shared" si="164"/>
        <v>February</v>
      </c>
    </row>
    <row r="3503" spans="1:18" ht="45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s="11">
        <f t="shared" si="162"/>
        <v>42233.763831018514</v>
      </c>
      <c r="L3503" t="b">
        <v>0</v>
      </c>
      <c r="M3503">
        <v>42</v>
      </c>
      <c r="N3503" t="b">
        <v>1</v>
      </c>
      <c r="O3503" s="13">
        <f t="shared" si="163"/>
        <v>1.0066666666666666</v>
      </c>
      <c r="P3503" t="s">
        <v>8271</v>
      </c>
      <c r="Q3503" t="s">
        <v>8272</v>
      </c>
      <c r="R3503" t="str">
        <f t="shared" si="164"/>
        <v>August</v>
      </c>
    </row>
    <row r="3504" spans="1:18" ht="45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s="11">
        <f t="shared" si="162"/>
        <v>42430.839398148149</v>
      </c>
      <c r="L3504" t="b">
        <v>0</v>
      </c>
      <c r="M3504">
        <v>31</v>
      </c>
      <c r="N3504" t="b">
        <v>1</v>
      </c>
      <c r="O3504" s="13">
        <f t="shared" si="163"/>
        <v>1.054</v>
      </c>
      <c r="P3504" t="s">
        <v>8271</v>
      </c>
      <c r="Q3504" t="s">
        <v>8272</v>
      </c>
      <c r="R3504" t="str">
        <f t="shared" si="164"/>
        <v>March</v>
      </c>
    </row>
    <row r="3505" spans="1:18" ht="45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s="11">
        <f t="shared" si="162"/>
        <v>42545.478333333333</v>
      </c>
      <c r="L3505" t="b">
        <v>0</v>
      </c>
      <c r="M3505">
        <v>38</v>
      </c>
      <c r="N3505" t="b">
        <v>1</v>
      </c>
      <c r="O3505" s="13">
        <f t="shared" si="163"/>
        <v>1.0755999999999999</v>
      </c>
      <c r="P3505" t="s">
        <v>8271</v>
      </c>
      <c r="Q3505" t="s">
        <v>8272</v>
      </c>
      <c r="R3505" t="str">
        <f t="shared" si="164"/>
        <v>June</v>
      </c>
    </row>
    <row r="3506" spans="1:18" ht="45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s="11">
        <f t="shared" si="162"/>
        <v>42297.748738425929</v>
      </c>
      <c r="L3506" t="b">
        <v>0</v>
      </c>
      <c r="M3506">
        <v>8</v>
      </c>
      <c r="N3506" t="b">
        <v>1</v>
      </c>
      <c r="O3506" s="13">
        <f t="shared" si="163"/>
        <v>1</v>
      </c>
      <c r="P3506" t="s">
        <v>8271</v>
      </c>
      <c r="Q3506" t="s">
        <v>8272</v>
      </c>
      <c r="R3506" t="str">
        <f t="shared" si="164"/>
        <v>October</v>
      </c>
    </row>
    <row r="3507" spans="1:18" ht="90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s="11">
        <f t="shared" si="162"/>
        <v>41760.935706018521</v>
      </c>
      <c r="L3507" t="b">
        <v>0</v>
      </c>
      <c r="M3507">
        <v>39</v>
      </c>
      <c r="N3507" t="b">
        <v>1</v>
      </c>
      <c r="O3507" s="13">
        <f t="shared" si="163"/>
        <v>1.0376000000000001</v>
      </c>
      <c r="P3507" t="s">
        <v>8271</v>
      </c>
      <c r="Q3507" t="s">
        <v>8272</v>
      </c>
      <c r="R3507" t="str">
        <f t="shared" si="164"/>
        <v>May</v>
      </c>
    </row>
    <row r="3508" spans="1:18" ht="45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s="11">
        <f t="shared" si="162"/>
        <v>41829.734259259261</v>
      </c>
      <c r="L3508" t="b">
        <v>0</v>
      </c>
      <c r="M3508">
        <v>29</v>
      </c>
      <c r="N3508" t="b">
        <v>1</v>
      </c>
      <c r="O3508" s="13">
        <f t="shared" si="163"/>
        <v>1.0149999999999999</v>
      </c>
      <c r="P3508" t="s">
        <v>8271</v>
      </c>
      <c r="Q3508" t="s">
        <v>8272</v>
      </c>
      <c r="R3508" t="str">
        <f t="shared" si="164"/>
        <v>July</v>
      </c>
    </row>
    <row r="3509" spans="1:18" ht="30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s="11">
        <f t="shared" si="162"/>
        <v>42491.92288194444</v>
      </c>
      <c r="L3509" t="b">
        <v>0</v>
      </c>
      <c r="M3509">
        <v>72</v>
      </c>
      <c r="N3509" t="b">
        <v>1</v>
      </c>
      <c r="O3509" s="13">
        <f t="shared" si="163"/>
        <v>1.044</v>
      </c>
      <c r="P3509" t="s">
        <v>8271</v>
      </c>
      <c r="Q3509" t="s">
        <v>8272</v>
      </c>
      <c r="R3509" t="str">
        <f t="shared" si="164"/>
        <v>May</v>
      </c>
    </row>
    <row r="3510" spans="1:18" ht="45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s="11">
        <f t="shared" si="162"/>
        <v>42477.729780092588</v>
      </c>
      <c r="L3510" t="b">
        <v>0</v>
      </c>
      <c r="M3510">
        <v>15</v>
      </c>
      <c r="N3510" t="b">
        <v>1</v>
      </c>
      <c r="O3510" s="13">
        <f t="shared" si="163"/>
        <v>1.8</v>
      </c>
      <c r="P3510" t="s">
        <v>8271</v>
      </c>
      <c r="Q3510" t="s">
        <v>8272</v>
      </c>
      <c r="R3510" t="str">
        <f t="shared" si="164"/>
        <v>April</v>
      </c>
    </row>
    <row r="3511" spans="1:18" ht="45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s="11">
        <f t="shared" si="162"/>
        <v>41950.859560185185</v>
      </c>
      <c r="L3511" t="b">
        <v>0</v>
      </c>
      <c r="M3511">
        <v>33</v>
      </c>
      <c r="N3511" t="b">
        <v>1</v>
      </c>
      <c r="O3511" s="13">
        <f t="shared" si="163"/>
        <v>1.0633333333333332</v>
      </c>
      <c r="P3511" t="s">
        <v>8271</v>
      </c>
      <c r="Q3511" t="s">
        <v>8272</v>
      </c>
      <c r="R3511" t="str">
        <f t="shared" si="164"/>
        <v>November</v>
      </c>
    </row>
    <row r="3512" spans="1:18" ht="45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s="11">
        <f t="shared" si="162"/>
        <v>41802.62090277778</v>
      </c>
      <c r="L3512" t="b">
        <v>0</v>
      </c>
      <c r="M3512">
        <v>15</v>
      </c>
      <c r="N3512" t="b">
        <v>1</v>
      </c>
      <c r="O3512" s="13">
        <f t="shared" si="163"/>
        <v>1.0055555555555555</v>
      </c>
      <c r="P3512" t="s">
        <v>8271</v>
      </c>
      <c r="Q3512" t="s">
        <v>8272</v>
      </c>
      <c r="R3512" t="str">
        <f t="shared" si="164"/>
        <v>June</v>
      </c>
    </row>
    <row r="3513" spans="1:18" ht="45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s="11">
        <f t="shared" si="162"/>
        <v>41927.873784722222</v>
      </c>
      <c r="L3513" t="b">
        <v>0</v>
      </c>
      <c r="M3513">
        <v>19</v>
      </c>
      <c r="N3513" t="b">
        <v>1</v>
      </c>
      <c r="O3513" s="13">
        <f t="shared" si="163"/>
        <v>1.012</v>
      </c>
      <c r="P3513" t="s">
        <v>8271</v>
      </c>
      <c r="Q3513" t="s">
        <v>8272</v>
      </c>
      <c r="R3513" t="str">
        <f t="shared" si="164"/>
        <v>October</v>
      </c>
    </row>
    <row r="3514" spans="1:18" ht="45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s="11">
        <f t="shared" si="162"/>
        <v>42057.536944444444</v>
      </c>
      <c r="L3514" t="b">
        <v>0</v>
      </c>
      <c r="M3514">
        <v>17</v>
      </c>
      <c r="N3514" t="b">
        <v>1</v>
      </c>
      <c r="O3514" s="13">
        <f t="shared" si="163"/>
        <v>1</v>
      </c>
      <c r="P3514" t="s">
        <v>8271</v>
      </c>
      <c r="Q3514" t="s">
        <v>8272</v>
      </c>
      <c r="R3514" t="str">
        <f t="shared" si="164"/>
        <v>February</v>
      </c>
    </row>
    <row r="3515" spans="1:18" ht="45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s="11">
        <f t="shared" si="162"/>
        <v>41781.096203703702</v>
      </c>
      <c r="L3515" t="b">
        <v>0</v>
      </c>
      <c r="M3515">
        <v>44</v>
      </c>
      <c r="N3515" t="b">
        <v>1</v>
      </c>
      <c r="O3515" s="13">
        <f t="shared" si="163"/>
        <v>1.1839285714285714</v>
      </c>
      <c r="P3515" t="s">
        <v>8271</v>
      </c>
      <c r="Q3515" t="s">
        <v>8272</v>
      </c>
      <c r="R3515" t="str">
        <f t="shared" si="164"/>
        <v>May</v>
      </c>
    </row>
    <row r="3516" spans="1:18" ht="45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s="11">
        <f t="shared" si="162"/>
        <v>42020.846666666665</v>
      </c>
      <c r="L3516" t="b">
        <v>0</v>
      </c>
      <c r="M3516">
        <v>10</v>
      </c>
      <c r="N3516" t="b">
        <v>1</v>
      </c>
      <c r="O3516" s="13">
        <f t="shared" si="163"/>
        <v>1.1000000000000001</v>
      </c>
      <c r="P3516" t="s">
        <v>8271</v>
      </c>
      <c r="Q3516" t="s">
        <v>8272</v>
      </c>
      <c r="R3516" t="str">
        <f t="shared" si="164"/>
        <v>January</v>
      </c>
    </row>
    <row r="3517" spans="1:18" ht="45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s="11">
        <f t="shared" si="162"/>
        <v>42125.772812499999</v>
      </c>
      <c r="L3517" t="b">
        <v>0</v>
      </c>
      <c r="M3517">
        <v>46</v>
      </c>
      <c r="N3517" t="b">
        <v>1</v>
      </c>
      <c r="O3517" s="13">
        <f t="shared" si="163"/>
        <v>1.0266666666666666</v>
      </c>
      <c r="P3517" t="s">
        <v>8271</v>
      </c>
      <c r="Q3517" t="s">
        <v>8272</v>
      </c>
      <c r="R3517" t="str">
        <f t="shared" si="164"/>
        <v>May</v>
      </c>
    </row>
    <row r="3518" spans="1:18" ht="45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s="11">
        <f t="shared" si="162"/>
        <v>41856.010069444441</v>
      </c>
      <c r="L3518" t="b">
        <v>0</v>
      </c>
      <c r="M3518">
        <v>11</v>
      </c>
      <c r="N3518" t="b">
        <v>1</v>
      </c>
      <c r="O3518" s="13">
        <f t="shared" si="163"/>
        <v>1</v>
      </c>
      <c r="P3518" t="s">
        <v>8271</v>
      </c>
      <c r="Q3518" t="s">
        <v>8272</v>
      </c>
      <c r="R3518" t="str">
        <f t="shared" si="164"/>
        <v>August</v>
      </c>
    </row>
    <row r="3519" spans="1:18" ht="45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s="11">
        <f t="shared" si="162"/>
        <v>41794.817523148144</v>
      </c>
      <c r="L3519" t="b">
        <v>0</v>
      </c>
      <c r="M3519">
        <v>13</v>
      </c>
      <c r="N3519" t="b">
        <v>1</v>
      </c>
      <c r="O3519" s="13">
        <f t="shared" si="163"/>
        <v>1</v>
      </c>
      <c r="P3519" t="s">
        <v>8271</v>
      </c>
      <c r="Q3519" t="s">
        <v>8272</v>
      </c>
      <c r="R3519" t="str">
        <f t="shared" si="164"/>
        <v>June</v>
      </c>
    </row>
    <row r="3520" spans="1:18" ht="45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s="11">
        <f t="shared" si="162"/>
        <v>41893.783553240741</v>
      </c>
      <c r="L3520" t="b">
        <v>0</v>
      </c>
      <c r="M3520">
        <v>33</v>
      </c>
      <c r="N3520" t="b">
        <v>1</v>
      </c>
      <c r="O3520" s="13">
        <f t="shared" si="163"/>
        <v>1.10046</v>
      </c>
      <c r="P3520" t="s">
        <v>8271</v>
      </c>
      <c r="Q3520" t="s">
        <v>8272</v>
      </c>
      <c r="R3520" t="str">
        <f t="shared" si="164"/>
        <v>September</v>
      </c>
    </row>
    <row r="3521" spans="1:18" ht="45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s="11">
        <f t="shared" si="162"/>
        <v>42037.598958333328</v>
      </c>
      <c r="L3521" t="b">
        <v>0</v>
      </c>
      <c r="M3521">
        <v>28</v>
      </c>
      <c r="N3521" t="b">
        <v>1</v>
      </c>
      <c r="O3521" s="13">
        <f t="shared" si="163"/>
        <v>1.0135000000000001</v>
      </c>
      <c r="P3521" t="s">
        <v>8271</v>
      </c>
      <c r="Q3521" t="s">
        <v>8272</v>
      </c>
      <c r="R3521" t="str">
        <f t="shared" si="164"/>
        <v>February</v>
      </c>
    </row>
    <row r="3522" spans="1:18" ht="30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s="11">
        <f t="shared" si="162"/>
        <v>42227.824212962965</v>
      </c>
      <c r="L3522" t="b">
        <v>0</v>
      </c>
      <c r="M3522">
        <v>21</v>
      </c>
      <c r="N3522" t="b">
        <v>1</v>
      </c>
      <c r="O3522" s="13">
        <f t="shared" si="163"/>
        <v>1.0075000000000001</v>
      </c>
      <c r="P3522" t="s">
        <v>8271</v>
      </c>
      <c r="Q3522" t="s">
        <v>8272</v>
      </c>
      <c r="R3522" t="str">
        <f t="shared" si="164"/>
        <v>August</v>
      </c>
    </row>
    <row r="3523" spans="1:18" ht="45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s="11">
        <f t="shared" ref="K3523:K3586" si="165">(J3523/86400)+DATE(1970,1,1)</f>
        <v>41881.361342592594</v>
      </c>
      <c r="L3523" t="b">
        <v>0</v>
      </c>
      <c r="M3523">
        <v>13</v>
      </c>
      <c r="N3523" t="b">
        <v>1</v>
      </c>
      <c r="O3523" s="13">
        <f t="shared" ref="O3523:O3586" si="166">E3523/D3523</f>
        <v>1.6942857142857144</v>
      </c>
      <c r="P3523" t="s">
        <v>8271</v>
      </c>
      <c r="Q3523" t="s">
        <v>8272</v>
      </c>
      <c r="R3523" t="str">
        <f t="shared" ref="R3523:R3586" si="167">TEXT(K3523,"mmmm")</f>
        <v>August</v>
      </c>
    </row>
    <row r="3524" spans="1:18" ht="45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s="11">
        <f t="shared" si="165"/>
        <v>42234.789884259255</v>
      </c>
      <c r="L3524" t="b">
        <v>0</v>
      </c>
      <c r="M3524">
        <v>34</v>
      </c>
      <c r="N3524" t="b">
        <v>1</v>
      </c>
      <c r="O3524" s="13">
        <f t="shared" si="166"/>
        <v>1</v>
      </c>
      <c r="P3524" t="s">
        <v>8271</v>
      </c>
      <c r="Q3524" t="s">
        <v>8272</v>
      </c>
      <c r="R3524" t="str">
        <f t="shared" si="167"/>
        <v>August</v>
      </c>
    </row>
    <row r="3525" spans="1:18" ht="45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s="11">
        <f t="shared" si="165"/>
        <v>42581.397546296299</v>
      </c>
      <c r="L3525" t="b">
        <v>0</v>
      </c>
      <c r="M3525">
        <v>80</v>
      </c>
      <c r="N3525" t="b">
        <v>1</v>
      </c>
      <c r="O3525" s="13">
        <f t="shared" si="166"/>
        <v>1.1365000000000001</v>
      </c>
      <c r="P3525" t="s">
        <v>8271</v>
      </c>
      <c r="Q3525" t="s">
        <v>8272</v>
      </c>
      <c r="R3525" t="str">
        <f t="shared" si="167"/>
        <v>July</v>
      </c>
    </row>
    <row r="3526" spans="1:18" ht="45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s="11">
        <f t="shared" si="165"/>
        <v>41880.76357638889</v>
      </c>
      <c r="L3526" t="b">
        <v>0</v>
      </c>
      <c r="M3526">
        <v>74</v>
      </c>
      <c r="N3526" t="b">
        <v>1</v>
      </c>
      <c r="O3526" s="13">
        <f t="shared" si="166"/>
        <v>1.0156000000000001</v>
      </c>
      <c r="P3526" t="s">
        <v>8271</v>
      </c>
      <c r="Q3526" t="s">
        <v>8272</v>
      </c>
      <c r="R3526" t="str">
        <f t="shared" si="167"/>
        <v>August</v>
      </c>
    </row>
    <row r="3527" spans="1:18" ht="45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s="11">
        <f t="shared" si="165"/>
        <v>42214.6956712963</v>
      </c>
      <c r="L3527" t="b">
        <v>0</v>
      </c>
      <c r="M3527">
        <v>7</v>
      </c>
      <c r="N3527" t="b">
        <v>1</v>
      </c>
      <c r="O3527" s="13">
        <f t="shared" si="166"/>
        <v>1.06</v>
      </c>
      <c r="P3527" t="s">
        <v>8271</v>
      </c>
      <c r="Q3527" t="s">
        <v>8272</v>
      </c>
      <c r="R3527" t="str">
        <f t="shared" si="167"/>
        <v>July</v>
      </c>
    </row>
    <row r="3528" spans="1:18" ht="45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s="11">
        <f t="shared" si="165"/>
        <v>42460.335312499999</v>
      </c>
      <c r="L3528" t="b">
        <v>0</v>
      </c>
      <c r="M3528">
        <v>34</v>
      </c>
      <c r="N3528" t="b">
        <v>1</v>
      </c>
      <c r="O3528" s="13">
        <f t="shared" si="166"/>
        <v>1.02</v>
      </c>
      <c r="P3528" t="s">
        <v>8271</v>
      </c>
      <c r="Q3528" t="s">
        <v>8272</v>
      </c>
      <c r="R3528" t="str">
        <f t="shared" si="167"/>
        <v>March</v>
      </c>
    </row>
    <row r="3529" spans="1:18" ht="45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s="11">
        <f t="shared" si="165"/>
        <v>42167.023206018523</v>
      </c>
      <c r="L3529" t="b">
        <v>0</v>
      </c>
      <c r="M3529">
        <v>86</v>
      </c>
      <c r="N3529" t="b">
        <v>1</v>
      </c>
      <c r="O3529" s="13">
        <f t="shared" si="166"/>
        <v>1.1691666666666667</v>
      </c>
      <c r="P3529" t="s">
        <v>8271</v>
      </c>
      <c r="Q3529" t="s">
        <v>8272</v>
      </c>
      <c r="R3529" t="str">
        <f t="shared" si="167"/>
        <v>June</v>
      </c>
    </row>
    <row r="3530" spans="1:18" ht="45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s="11">
        <f t="shared" si="165"/>
        <v>42733.50136574074</v>
      </c>
      <c r="L3530" t="b">
        <v>0</v>
      </c>
      <c r="M3530">
        <v>37</v>
      </c>
      <c r="N3530" t="b">
        <v>1</v>
      </c>
      <c r="O3530" s="13">
        <f t="shared" si="166"/>
        <v>1.0115151515151515</v>
      </c>
      <c r="P3530" t="s">
        <v>8271</v>
      </c>
      <c r="Q3530" t="s">
        <v>8272</v>
      </c>
      <c r="R3530" t="str">
        <f t="shared" si="167"/>
        <v>December</v>
      </c>
    </row>
    <row r="3531" spans="1:18" ht="45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s="11">
        <f t="shared" si="165"/>
        <v>42177.761782407411</v>
      </c>
      <c r="L3531" t="b">
        <v>0</v>
      </c>
      <c r="M3531">
        <v>18</v>
      </c>
      <c r="N3531" t="b">
        <v>1</v>
      </c>
      <c r="O3531" s="13">
        <f t="shared" si="166"/>
        <v>1.32</v>
      </c>
      <c r="P3531" t="s">
        <v>8271</v>
      </c>
      <c r="Q3531" t="s">
        <v>8272</v>
      </c>
      <c r="R3531" t="str">
        <f t="shared" si="167"/>
        <v>June</v>
      </c>
    </row>
    <row r="3532" spans="1:18" ht="45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s="11">
        <f t="shared" si="165"/>
        <v>42442.623344907406</v>
      </c>
      <c r="L3532" t="b">
        <v>0</v>
      </c>
      <c r="M3532">
        <v>22</v>
      </c>
      <c r="N3532" t="b">
        <v>1</v>
      </c>
      <c r="O3532" s="13">
        <f t="shared" si="166"/>
        <v>1</v>
      </c>
      <c r="P3532" t="s">
        <v>8271</v>
      </c>
      <c r="Q3532" t="s">
        <v>8272</v>
      </c>
      <c r="R3532" t="str">
        <f t="shared" si="167"/>
        <v>March</v>
      </c>
    </row>
    <row r="3533" spans="1:18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s="11">
        <f t="shared" si="165"/>
        <v>42521.654328703706</v>
      </c>
      <c r="L3533" t="b">
        <v>0</v>
      </c>
      <c r="M3533">
        <v>26</v>
      </c>
      <c r="N3533" t="b">
        <v>1</v>
      </c>
      <c r="O3533" s="13">
        <f t="shared" si="166"/>
        <v>1.28</v>
      </c>
      <c r="P3533" t="s">
        <v>8271</v>
      </c>
      <c r="Q3533" t="s">
        <v>8272</v>
      </c>
      <c r="R3533" t="str">
        <f t="shared" si="167"/>
        <v>May</v>
      </c>
    </row>
    <row r="3534" spans="1:18" ht="45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s="11">
        <f t="shared" si="165"/>
        <v>41884.599849537037</v>
      </c>
      <c r="L3534" t="b">
        <v>0</v>
      </c>
      <c r="M3534">
        <v>27</v>
      </c>
      <c r="N3534" t="b">
        <v>1</v>
      </c>
      <c r="O3534" s="13">
        <f t="shared" si="166"/>
        <v>1.1895833333333334</v>
      </c>
      <c r="P3534" t="s">
        <v>8271</v>
      </c>
      <c r="Q3534" t="s">
        <v>8272</v>
      </c>
      <c r="R3534" t="str">
        <f t="shared" si="167"/>
        <v>September</v>
      </c>
    </row>
    <row r="3535" spans="1:18" ht="45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s="11">
        <f t="shared" si="165"/>
        <v>42289.761192129634</v>
      </c>
      <c r="L3535" t="b">
        <v>0</v>
      </c>
      <c r="M3535">
        <v>8</v>
      </c>
      <c r="N3535" t="b">
        <v>1</v>
      </c>
      <c r="O3535" s="13">
        <f t="shared" si="166"/>
        <v>1.262</v>
      </c>
      <c r="P3535" t="s">
        <v>8271</v>
      </c>
      <c r="Q3535" t="s">
        <v>8272</v>
      </c>
      <c r="R3535" t="str">
        <f t="shared" si="167"/>
        <v>October</v>
      </c>
    </row>
    <row r="3536" spans="1:18" ht="30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s="11">
        <f t="shared" si="165"/>
        <v>42243.6252662037</v>
      </c>
      <c r="L3536" t="b">
        <v>0</v>
      </c>
      <c r="M3536">
        <v>204</v>
      </c>
      <c r="N3536" t="b">
        <v>1</v>
      </c>
      <c r="O3536" s="13">
        <f t="shared" si="166"/>
        <v>1.5620000000000001</v>
      </c>
      <c r="P3536" t="s">
        <v>8271</v>
      </c>
      <c r="Q3536" t="s">
        <v>8272</v>
      </c>
      <c r="R3536" t="str">
        <f t="shared" si="167"/>
        <v>August</v>
      </c>
    </row>
    <row r="3537" spans="1:18" ht="45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s="11">
        <f t="shared" si="165"/>
        <v>42248.640162037038</v>
      </c>
      <c r="L3537" t="b">
        <v>0</v>
      </c>
      <c r="M3537">
        <v>46</v>
      </c>
      <c r="N3537" t="b">
        <v>1</v>
      </c>
      <c r="O3537" s="13">
        <f t="shared" si="166"/>
        <v>1.0315000000000001</v>
      </c>
      <c r="P3537" t="s">
        <v>8271</v>
      </c>
      <c r="Q3537" t="s">
        <v>8272</v>
      </c>
      <c r="R3537" t="str">
        <f t="shared" si="167"/>
        <v>September</v>
      </c>
    </row>
    <row r="3538" spans="1:18" ht="45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s="11">
        <f t="shared" si="165"/>
        <v>42328.727141203708</v>
      </c>
      <c r="L3538" t="b">
        <v>0</v>
      </c>
      <c r="M3538">
        <v>17</v>
      </c>
      <c r="N3538" t="b">
        <v>1</v>
      </c>
      <c r="O3538" s="13">
        <f t="shared" si="166"/>
        <v>1.5333333333333334</v>
      </c>
      <c r="P3538" t="s">
        <v>8271</v>
      </c>
      <c r="Q3538" t="s">
        <v>8272</v>
      </c>
      <c r="R3538" t="str">
        <f t="shared" si="167"/>
        <v>November</v>
      </c>
    </row>
    <row r="3539" spans="1:18" ht="45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s="11">
        <f t="shared" si="165"/>
        <v>41923.354351851856</v>
      </c>
      <c r="L3539" t="b">
        <v>0</v>
      </c>
      <c r="M3539">
        <v>28</v>
      </c>
      <c r="N3539" t="b">
        <v>1</v>
      </c>
      <c r="O3539" s="13">
        <f t="shared" si="166"/>
        <v>1.8044444444444445</v>
      </c>
      <c r="P3539" t="s">
        <v>8271</v>
      </c>
      <c r="Q3539" t="s">
        <v>8272</v>
      </c>
      <c r="R3539" t="str">
        <f t="shared" si="167"/>
        <v>October</v>
      </c>
    </row>
    <row r="3540" spans="1:18" ht="45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s="11">
        <f t="shared" si="165"/>
        <v>42571.420601851853</v>
      </c>
      <c r="L3540" t="b">
        <v>0</v>
      </c>
      <c r="M3540">
        <v>83</v>
      </c>
      <c r="N3540" t="b">
        <v>1</v>
      </c>
      <c r="O3540" s="13">
        <f t="shared" si="166"/>
        <v>1.2845</v>
      </c>
      <c r="P3540" t="s">
        <v>8271</v>
      </c>
      <c r="Q3540" t="s">
        <v>8272</v>
      </c>
      <c r="R3540" t="str">
        <f t="shared" si="167"/>
        <v>July</v>
      </c>
    </row>
    <row r="3541" spans="1:18" ht="45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s="11">
        <f t="shared" si="165"/>
        <v>42600.756041666667</v>
      </c>
      <c r="L3541" t="b">
        <v>0</v>
      </c>
      <c r="M3541">
        <v>13</v>
      </c>
      <c r="N3541" t="b">
        <v>1</v>
      </c>
      <c r="O3541" s="13">
        <f t="shared" si="166"/>
        <v>1.1966666666666668</v>
      </c>
      <c r="P3541" t="s">
        <v>8271</v>
      </c>
      <c r="Q3541" t="s">
        <v>8272</v>
      </c>
      <c r="R3541" t="str">
        <f t="shared" si="167"/>
        <v>August</v>
      </c>
    </row>
    <row r="3542" spans="1:18" ht="45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s="11">
        <f t="shared" si="165"/>
        <v>42517.003368055557</v>
      </c>
      <c r="L3542" t="b">
        <v>0</v>
      </c>
      <c r="M3542">
        <v>8</v>
      </c>
      <c r="N3542" t="b">
        <v>1</v>
      </c>
      <c r="O3542" s="13">
        <f t="shared" si="166"/>
        <v>1.23</v>
      </c>
      <c r="P3542" t="s">
        <v>8271</v>
      </c>
      <c r="Q3542" t="s">
        <v>8272</v>
      </c>
      <c r="R3542" t="str">
        <f t="shared" si="167"/>
        <v>May</v>
      </c>
    </row>
    <row r="3543" spans="1:18" ht="45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s="11">
        <f t="shared" si="165"/>
        <v>42222.730034722219</v>
      </c>
      <c r="L3543" t="b">
        <v>0</v>
      </c>
      <c r="M3543">
        <v>32</v>
      </c>
      <c r="N3543" t="b">
        <v>1</v>
      </c>
      <c r="O3543" s="13">
        <f t="shared" si="166"/>
        <v>1.05</v>
      </c>
      <c r="P3543" t="s">
        <v>8271</v>
      </c>
      <c r="Q3543" t="s">
        <v>8272</v>
      </c>
      <c r="R3543" t="str">
        <f t="shared" si="167"/>
        <v>August</v>
      </c>
    </row>
    <row r="3544" spans="1:18" ht="45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s="11">
        <f t="shared" si="165"/>
        <v>41829.599791666667</v>
      </c>
      <c r="L3544" t="b">
        <v>0</v>
      </c>
      <c r="M3544">
        <v>85</v>
      </c>
      <c r="N3544" t="b">
        <v>1</v>
      </c>
      <c r="O3544" s="13">
        <f t="shared" si="166"/>
        <v>1.0223636363636364</v>
      </c>
      <c r="P3544" t="s">
        <v>8271</v>
      </c>
      <c r="Q3544" t="s">
        <v>8272</v>
      </c>
      <c r="R3544" t="str">
        <f t="shared" si="167"/>
        <v>July</v>
      </c>
    </row>
    <row r="3545" spans="1:18" ht="45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s="11">
        <f t="shared" si="165"/>
        <v>42150.755312499998</v>
      </c>
      <c r="L3545" t="b">
        <v>0</v>
      </c>
      <c r="M3545">
        <v>29</v>
      </c>
      <c r="N3545" t="b">
        <v>1</v>
      </c>
      <c r="O3545" s="13">
        <f t="shared" si="166"/>
        <v>1.0466666666666666</v>
      </c>
      <c r="P3545" t="s">
        <v>8271</v>
      </c>
      <c r="Q3545" t="s">
        <v>8272</v>
      </c>
      <c r="R3545" t="str">
        <f t="shared" si="167"/>
        <v>May</v>
      </c>
    </row>
    <row r="3546" spans="1:18" ht="30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s="11">
        <f t="shared" si="165"/>
        <v>42040.831678240742</v>
      </c>
      <c r="L3546" t="b">
        <v>0</v>
      </c>
      <c r="M3546">
        <v>24</v>
      </c>
      <c r="N3546" t="b">
        <v>1</v>
      </c>
      <c r="O3546" s="13">
        <f t="shared" si="166"/>
        <v>1</v>
      </c>
      <c r="P3546" t="s">
        <v>8271</v>
      </c>
      <c r="Q3546" t="s">
        <v>8272</v>
      </c>
      <c r="R3546" t="str">
        <f t="shared" si="167"/>
        <v>February</v>
      </c>
    </row>
    <row r="3547" spans="1:18" ht="45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s="11">
        <f t="shared" si="165"/>
        <v>42075.807395833333</v>
      </c>
      <c r="L3547" t="b">
        <v>0</v>
      </c>
      <c r="M3547">
        <v>8</v>
      </c>
      <c r="N3547" t="b">
        <v>1</v>
      </c>
      <c r="O3547" s="13">
        <f t="shared" si="166"/>
        <v>1.004</v>
      </c>
      <c r="P3547" t="s">
        <v>8271</v>
      </c>
      <c r="Q3547" t="s">
        <v>8272</v>
      </c>
      <c r="R3547" t="str">
        <f t="shared" si="167"/>
        <v>March</v>
      </c>
    </row>
    <row r="3548" spans="1:18" ht="45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s="11">
        <f t="shared" si="165"/>
        <v>42073.660694444443</v>
      </c>
      <c r="L3548" t="b">
        <v>0</v>
      </c>
      <c r="M3548">
        <v>19</v>
      </c>
      <c r="N3548" t="b">
        <v>1</v>
      </c>
      <c r="O3548" s="13">
        <f t="shared" si="166"/>
        <v>1.0227272727272727</v>
      </c>
      <c r="P3548" t="s">
        <v>8271</v>
      </c>
      <c r="Q3548" t="s">
        <v>8272</v>
      </c>
      <c r="R3548" t="str">
        <f t="shared" si="167"/>
        <v>March</v>
      </c>
    </row>
    <row r="3549" spans="1:18" ht="45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s="11">
        <f t="shared" si="165"/>
        <v>42480.078715277778</v>
      </c>
      <c r="L3549" t="b">
        <v>0</v>
      </c>
      <c r="M3549">
        <v>336</v>
      </c>
      <c r="N3549" t="b">
        <v>1</v>
      </c>
      <c r="O3549" s="13">
        <f t="shared" si="166"/>
        <v>1.1440928571428572</v>
      </c>
      <c r="P3549" t="s">
        <v>8271</v>
      </c>
      <c r="Q3549" t="s">
        <v>8272</v>
      </c>
      <c r="R3549" t="str">
        <f t="shared" si="167"/>
        <v>April</v>
      </c>
    </row>
    <row r="3550" spans="1:18" ht="45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s="11">
        <f t="shared" si="165"/>
        <v>42411.942291666666</v>
      </c>
      <c r="L3550" t="b">
        <v>0</v>
      </c>
      <c r="M3550">
        <v>13</v>
      </c>
      <c r="N3550" t="b">
        <v>1</v>
      </c>
      <c r="O3550" s="13">
        <f t="shared" si="166"/>
        <v>1.019047619047619</v>
      </c>
      <c r="P3550" t="s">
        <v>8271</v>
      </c>
      <c r="Q3550" t="s">
        <v>8272</v>
      </c>
      <c r="R3550" t="str">
        <f t="shared" si="167"/>
        <v>February</v>
      </c>
    </row>
    <row r="3551" spans="1:18" ht="45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s="11">
        <f t="shared" si="165"/>
        <v>42223.394363425927</v>
      </c>
      <c r="L3551" t="b">
        <v>0</v>
      </c>
      <c r="M3551">
        <v>42</v>
      </c>
      <c r="N3551" t="b">
        <v>1</v>
      </c>
      <c r="O3551" s="13">
        <f t="shared" si="166"/>
        <v>1.02</v>
      </c>
      <c r="P3551" t="s">
        <v>8271</v>
      </c>
      <c r="Q3551" t="s">
        <v>8272</v>
      </c>
      <c r="R3551" t="str">
        <f t="shared" si="167"/>
        <v>August</v>
      </c>
    </row>
    <row r="3552" spans="1:18" ht="45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s="11">
        <f t="shared" si="165"/>
        <v>42462.893495370372</v>
      </c>
      <c r="L3552" t="b">
        <v>0</v>
      </c>
      <c r="M3552">
        <v>64</v>
      </c>
      <c r="N3552" t="b">
        <v>1</v>
      </c>
      <c r="O3552" s="13">
        <f t="shared" si="166"/>
        <v>1.048</v>
      </c>
      <c r="P3552" t="s">
        <v>8271</v>
      </c>
      <c r="Q3552" t="s">
        <v>8272</v>
      </c>
      <c r="R3552" t="str">
        <f t="shared" si="167"/>
        <v>April</v>
      </c>
    </row>
    <row r="3553" spans="1:18" ht="45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s="11">
        <f t="shared" si="165"/>
        <v>41753.515856481477</v>
      </c>
      <c r="L3553" t="b">
        <v>0</v>
      </c>
      <c r="M3553">
        <v>25</v>
      </c>
      <c r="N3553" t="b">
        <v>1</v>
      </c>
      <c r="O3553" s="13">
        <f t="shared" si="166"/>
        <v>1.0183333333333333</v>
      </c>
      <c r="P3553" t="s">
        <v>8271</v>
      </c>
      <c r="Q3553" t="s">
        <v>8272</v>
      </c>
      <c r="R3553" t="str">
        <f t="shared" si="167"/>
        <v>April</v>
      </c>
    </row>
    <row r="3554" spans="1:18" ht="45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s="11">
        <f t="shared" si="165"/>
        <v>41788.587083333332</v>
      </c>
      <c r="L3554" t="b">
        <v>0</v>
      </c>
      <c r="M3554">
        <v>20</v>
      </c>
      <c r="N3554" t="b">
        <v>1</v>
      </c>
      <c r="O3554" s="13">
        <f t="shared" si="166"/>
        <v>1</v>
      </c>
      <c r="P3554" t="s">
        <v>8271</v>
      </c>
      <c r="Q3554" t="s">
        <v>8272</v>
      </c>
      <c r="R3554" t="str">
        <f t="shared" si="167"/>
        <v>May</v>
      </c>
    </row>
    <row r="3555" spans="1:18" ht="45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s="11">
        <f t="shared" si="165"/>
        <v>42196.028703703705</v>
      </c>
      <c r="L3555" t="b">
        <v>0</v>
      </c>
      <c r="M3555">
        <v>104</v>
      </c>
      <c r="N3555" t="b">
        <v>1</v>
      </c>
      <c r="O3555" s="13">
        <f t="shared" si="166"/>
        <v>1.0627272727272727</v>
      </c>
      <c r="P3555" t="s">
        <v>8271</v>
      </c>
      <c r="Q3555" t="s">
        <v>8272</v>
      </c>
      <c r="R3555" t="str">
        <f t="shared" si="167"/>
        <v>July</v>
      </c>
    </row>
    <row r="3556" spans="1:18" ht="45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s="11">
        <f t="shared" si="165"/>
        <v>42016.050451388888</v>
      </c>
      <c r="L3556" t="b">
        <v>0</v>
      </c>
      <c r="M3556">
        <v>53</v>
      </c>
      <c r="N3556" t="b">
        <v>1</v>
      </c>
      <c r="O3556" s="13">
        <f t="shared" si="166"/>
        <v>1.1342219999999998</v>
      </c>
      <c r="P3556" t="s">
        <v>8271</v>
      </c>
      <c r="Q3556" t="s">
        <v>8272</v>
      </c>
      <c r="R3556" t="str">
        <f t="shared" si="167"/>
        <v>January</v>
      </c>
    </row>
    <row r="3557" spans="1:18" ht="45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s="11">
        <f t="shared" si="165"/>
        <v>42661.442060185189</v>
      </c>
      <c r="L3557" t="b">
        <v>0</v>
      </c>
      <c r="M3557">
        <v>14</v>
      </c>
      <c r="N3557" t="b">
        <v>1</v>
      </c>
      <c r="O3557" s="13">
        <f t="shared" si="166"/>
        <v>1</v>
      </c>
      <c r="P3557" t="s">
        <v>8271</v>
      </c>
      <c r="Q3557" t="s">
        <v>8272</v>
      </c>
      <c r="R3557" t="str">
        <f t="shared" si="167"/>
        <v>October</v>
      </c>
    </row>
    <row r="3558" spans="1:18" ht="45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s="11">
        <f t="shared" si="165"/>
        <v>41808.649583333332</v>
      </c>
      <c r="L3558" t="b">
        <v>0</v>
      </c>
      <c r="M3558">
        <v>20</v>
      </c>
      <c r="N3558" t="b">
        <v>1</v>
      </c>
      <c r="O3558" s="13">
        <f t="shared" si="166"/>
        <v>1.0045454545454546</v>
      </c>
      <c r="P3558" t="s">
        <v>8271</v>
      </c>
      <c r="Q3558" t="s">
        <v>8272</v>
      </c>
      <c r="R3558" t="str">
        <f t="shared" si="167"/>
        <v>June</v>
      </c>
    </row>
    <row r="3559" spans="1:18" ht="45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s="11">
        <f t="shared" si="165"/>
        <v>41730.276747685188</v>
      </c>
      <c r="L3559" t="b">
        <v>0</v>
      </c>
      <c r="M3559">
        <v>558</v>
      </c>
      <c r="N3559" t="b">
        <v>1</v>
      </c>
      <c r="O3559" s="13">
        <f t="shared" si="166"/>
        <v>1.0003599999999999</v>
      </c>
      <c r="P3559" t="s">
        <v>8271</v>
      </c>
      <c r="Q3559" t="s">
        <v>8272</v>
      </c>
      <c r="R3559" t="str">
        <f t="shared" si="167"/>
        <v>April</v>
      </c>
    </row>
    <row r="3560" spans="1:18" ht="45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s="11">
        <f t="shared" si="165"/>
        <v>42139.816840277781</v>
      </c>
      <c r="L3560" t="b">
        <v>0</v>
      </c>
      <c r="M3560">
        <v>22</v>
      </c>
      <c r="N3560" t="b">
        <v>1</v>
      </c>
      <c r="O3560" s="13">
        <f t="shared" si="166"/>
        <v>1.44</v>
      </c>
      <c r="P3560" t="s">
        <v>8271</v>
      </c>
      <c r="Q3560" t="s">
        <v>8272</v>
      </c>
      <c r="R3560" t="str">
        <f t="shared" si="167"/>
        <v>May</v>
      </c>
    </row>
    <row r="3561" spans="1:18" ht="45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s="11">
        <f t="shared" si="165"/>
        <v>42194.096157407403</v>
      </c>
      <c r="L3561" t="b">
        <v>0</v>
      </c>
      <c r="M3561">
        <v>24</v>
      </c>
      <c r="N3561" t="b">
        <v>1</v>
      </c>
      <c r="O3561" s="13">
        <f t="shared" si="166"/>
        <v>1.0349999999999999</v>
      </c>
      <c r="P3561" t="s">
        <v>8271</v>
      </c>
      <c r="Q3561" t="s">
        <v>8272</v>
      </c>
      <c r="R3561" t="str">
        <f t="shared" si="167"/>
        <v>July</v>
      </c>
    </row>
    <row r="3562" spans="1:18" ht="45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s="11">
        <f t="shared" si="165"/>
        <v>42115.889652777776</v>
      </c>
      <c r="L3562" t="b">
        <v>0</v>
      </c>
      <c r="M3562">
        <v>74</v>
      </c>
      <c r="N3562" t="b">
        <v>1</v>
      </c>
      <c r="O3562" s="13">
        <f t="shared" si="166"/>
        <v>1.0843750000000001</v>
      </c>
      <c r="P3562" t="s">
        <v>8271</v>
      </c>
      <c r="Q3562" t="s">
        <v>8272</v>
      </c>
      <c r="R3562" t="str">
        <f t="shared" si="167"/>
        <v>April</v>
      </c>
    </row>
    <row r="3563" spans="1:18" ht="105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s="11">
        <f t="shared" si="165"/>
        <v>42203.680300925931</v>
      </c>
      <c r="L3563" t="b">
        <v>0</v>
      </c>
      <c r="M3563">
        <v>54</v>
      </c>
      <c r="N3563" t="b">
        <v>1</v>
      </c>
      <c r="O3563" s="13">
        <f t="shared" si="166"/>
        <v>1.024</v>
      </c>
      <c r="P3563" t="s">
        <v>8271</v>
      </c>
      <c r="Q3563" t="s">
        <v>8272</v>
      </c>
      <c r="R3563" t="str">
        <f t="shared" si="167"/>
        <v>July</v>
      </c>
    </row>
    <row r="3564" spans="1:18" ht="45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s="11">
        <f t="shared" si="165"/>
        <v>42433.761886574073</v>
      </c>
      <c r="L3564" t="b">
        <v>0</v>
      </c>
      <c r="M3564">
        <v>31</v>
      </c>
      <c r="N3564" t="b">
        <v>1</v>
      </c>
      <c r="O3564" s="13">
        <f t="shared" si="166"/>
        <v>1.4888888888888889</v>
      </c>
      <c r="P3564" t="s">
        <v>8271</v>
      </c>
      <c r="Q3564" t="s">
        <v>8272</v>
      </c>
      <c r="R3564" t="str">
        <f t="shared" si="167"/>
        <v>March</v>
      </c>
    </row>
    <row r="3565" spans="1:18" ht="45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s="11">
        <f t="shared" si="165"/>
        <v>42555.671944444446</v>
      </c>
      <c r="L3565" t="b">
        <v>0</v>
      </c>
      <c r="M3565">
        <v>25</v>
      </c>
      <c r="N3565" t="b">
        <v>1</v>
      </c>
      <c r="O3565" s="13">
        <f t="shared" si="166"/>
        <v>1.0549000000000002</v>
      </c>
      <c r="P3565" t="s">
        <v>8271</v>
      </c>
      <c r="Q3565" t="s">
        <v>8272</v>
      </c>
      <c r="R3565" t="str">
        <f t="shared" si="167"/>
        <v>July</v>
      </c>
    </row>
    <row r="3566" spans="1:18" ht="30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s="11">
        <f t="shared" si="165"/>
        <v>42236.623252314814</v>
      </c>
      <c r="L3566" t="b">
        <v>0</v>
      </c>
      <c r="M3566">
        <v>17</v>
      </c>
      <c r="N3566" t="b">
        <v>1</v>
      </c>
      <c r="O3566" s="13">
        <f t="shared" si="166"/>
        <v>1.0049999999999999</v>
      </c>
      <c r="P3566" t="s">
        <v>8271</v>
      </c>
      <c r="Q3566" t="s">
        <v>8272</v>
      </c>
      <c r="R3566" t="str">
        <f t="shared" si="167"/>
        <v>August</v>
      </c>
    </row>
    <row r="3567" spans="1:18" ht="45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s="11">
        <f t="shared" si="165"/>
        <v>41974.743148148147</v>
      </c>
      <c r="L3567" t="b">
        <v>0</v>
      </c>
      <c r="M3567">
        <v>12</v>
      </c>
      <c r="N3567" t="b">
        <v>1</v>
      </c>
      <c r="O3567" s="13">
        <f t="shared" si="166"/>
        <v>1.3055555555555556</v>
      </c>
      <c r="P3567" t="s">
        <v>8271</v>
      </c>
      <c r="Q3567" t="s">
        <v>8272</v>
      </c>
      <c r="R3567" t="str">
        <f t="shared" si="167"/>
        <v>December</v>
      </c>
    </row>
    <row r="3568" spans="1:18" ht="45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s="11">
        <f t="shared" si="165"/>
        <v>41997.507905092592</v>
      </c>
      <c r="L3568" t="b">
        <v>0</v>
      </c>
      <c r="M3568">
        <v>38</v>
      </c>
      <c r="N3568" t="b">
        <v>1</v>
      </c>
      <c r="O3568" s="13">
        <f t="shared" si="166"/>
        <v>1.0475000000000001</v>
      </c>
      <c r="P3568" t="s">
        <v>8271</v>
      </c>
      <c r="Q3568" t="s">
        <v>8272</v>
      </c>
      <c r="R3568" t="str">
        <f t="shared" si="167"/>
        <v>December</v>
      </c>
    </row>
    <row r="3569" spans="1:18" ht="45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s="11">
        <f t="shared" si="165"/>
        <v>42135.810694444444</v>
      </c>
      <c r="L3569" t="b">
        <v>0</v>
      </c>
      <c r="M3569">
        <v>41</v>
      </c>
      <c r="N3569" t="b">
        <v>1</v>
      </c>
      <c r="O3569" s="13">
        <f t="shared" si="166"/>
        <v>1.0880000000000001</v>
      </c>
      <c r="P3569" t="s">
        <v>8271</v>
      </c>
      <c r="Q3569" t="s">
        <v>8272</v>
      </c>
      <c r="R3569" t="str">
        <f t="shared" si="167"/>
        <v>May</v>
      </c>
    </row>
    <row r="3570" spans="1:18" ht="45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s="11">
        <f t="shared" si="165"/>
        <v>41869.740671296298</v>
      </c>
      <c r="L3570" t="b">
        <v>0</v>
      </c>
      <c r="M3570">
        <v>19</v>
      </c>
      <c r="N3570" t="b">
        <v>1</v>
      </c>
      <c r="O3570" s="13">
        <f t="shared" si="166"/>
        <v>1.1100000000000001</v>
      </c>
      <c r="P3570" t="s">
        <v>8271</v>
      </c>
      <c r="Q3570" t="s">
        <v>8272</v>
      </c>
      <c r="R3570" t="str">
        <f t="shared" si="167"/>
        <v>August</v>
      </c>
    </row>
    <row r="3571" spans="1:18" ht="45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s="11">
        <f t="shared" si="165"/>
        <v>41982.688611111109</v>
      </c>
      <c r="L3571" t="b">
        <v>0</v>
      </c>
      <c r="M3571">
        <v>41</v>
      </c>
      <c r="N3571" t="b">
        <v>1</v>
      </c>
      <c r="O3571" s="13">
        <f t="shared" si="166"/>
        <v>1.0047999999999999</v>
      </c>
      <c r="P3571" t="s">
        <v>8271</v>
      </c>
      <c r="Q3571" t="s">
        <v>8272</v>
      </c>
      <c r="R3571" t="str">
        <f t="shared" si="167"/>
        <v>December</v>
      </c>
    </row>
    <row r="3572" spans="1:18" ht="45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s="11">
        <f t="shared" si="165"/>
        <v>41976.331979166665</v>
      </c>
      <c r="L3572" t="b">
        <v>0</v>
      </c>
      <c r="M3572">
        <v>26</v>
      </c>
      <c r="N3572" t="b">
        <v>1</v>
      </c>
      <c r="O3572" s="13">
        <f t="shared" si="166"/>
        <v>1.1435</v>
      </c>
      <c r="P3572" t="s">
        <v>8271</v>
      </c>
      <c r="Q3572" t="s">
        <v>8272</v>
      </c>
      <c r="R3572" t="str">
        <f t="shared" si="167"/>
        <v>December</v>
      </c>
    </row>
    <row r="3573" spans="1:18" ht="45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s="11">
        <f t="shared" si="165"/>
        <v>41912.858946759261</v>
      </c>
      <c r="L3573" t="b">
        <v>0</v>
      </c>
      <c r="M3573">
        <v>25</v>
      </c>
      <c r="N3573" t="b">
        <v>1</v>
      </c>
      <c r="O3573" s="13">
        <f t="shared" si="166"/>
        <v>1.2206666666666666</v>
      </c>
      <c r="P3573" t="s">
        <v>8271</v>
      </c>
      <c r="Q3573" t="s">
        <v>8272</v>
      </c>
      <c r="R3573" t="str">
        <f t="shared" si="167"/>
        <v>September</v>
      </c>
    </row>
    <row r="3574" spans="1:18" ht="30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s="11">
        <f t="shared" si="165"/>
        <v>42146.570393518516</v>
      </c>
      <c r="L3574" t="b">
        <v>0</v>
      </c>
      <c r="M3574">
        <v>9</v>
      </c>
      <c r="N3574" t="b">
        <v>1</v>
      </c>
      <c r="O3574" s="13">
        <f t="shared" si="166"/>
        <v>1</v>
      </c>
      <c r="P3574" t="s">
        <v>8271</v>
      </c>
      <c r="Q3574" t="s">
        <v>8272</v>
      </c>
      <c r="R3574" t="str">
        <f t="shared" si="167"/>
        <v>May</v>
      </c>
    </row>
    <row r="3575" spans="1:18" ht="30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s="11">
        <f t="shared" si="165"/>
        <v>41921.375532407408</v>
      </c>
      <c r="L3575" t="b">
        <v>0</v>
      </c>
      <c r="M3575">
        <v>78</v>
      </c>
      <c r="N3575" t="b">
        <v>1</v>
      </c>
      <c r="O3575" s="13">
        <f t="shared" si="166"/>
        <v>1.028</v>
      </c>
      <c r="P3575" t="s">
        <v>8271</v>
      </c>
      <c r="Q3575" t="s">
        <v>8272</v>
      </c>
      <c r="R3575" t="str">
        <f t="shared" si="167"/>
        <v>October</v>
      </c>
    </row>
    <row r="3576" spans="1:18" ht="45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s="11">
        <f t="shared" si="165"/>
        <v>41926.942685185189</v>
      </c>
      <c r="L3576" t="b">
        <v>0</v>
      </c>
      <c r="M3576">
        <v>45</v>
      </c>
      <c r="N3576" t="b">
        <v>1</v>
      </c>
      <c r="O3576" s="13">
        <f t="shared" si="166"/>
        <v>1.0612068965517241</v>
      </c>
      <c r="P3576" t="s">
        <v>8271</v>
      </c>
      <c r="Q3576" t="s">
        <v>8272</v>
      </c>
      <c r="R3576" t="str">
        <f t="shared" si="167"/>
        <v>October</v>
      </c>
    </row>
    <row r="3577" spans="1:18" ht="45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s="11">
        <f t="shared" si="165"/>
        <v>42561.783877314811</v>
      </c>
      <c r="L3577" t="b">
        <v>0</v>
      </c>
      <c r="M3577">
        <v>102</v>
      </c>
      <c r="N3577" t="b">
        <v>1</v>
      </c>
      <c r="O3577" s="13">
        <f t="shared" si="166"/>
        <v>1.0133000000000001</v>
      </c>
      <c r="P3577" t="s">
        <v>8271</v>
      </c>
      <c r="Q3577" t="s">
        <v>8272</v>
      </c>
      <c r="R3577" t="str">
        <f t="shared" si="167"/>
        <v>July</v>
      </c>
    </row>
    <row r="3578" spans="1:18" ht="45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s="11">
        <f t="shared" si="165"/>
        <v>42649.54923611111</v>
      </c>
      <c r="L3578" t="b">
        <v>0</v>
      </c>
      <c r="M3578">
        <v>5</v>
      </c>
      <c r="N3578" t="b">
        <v>1</v>
      </c>
      <c r="O3578" s="13">
        <f t="shared" si="166"/>
        <v>1</v>
      </c>
      <c r="P3578" t="s">
        <v>8271</v>
      </c>
      <c r="Q3578" t="s">
        <v>8272</v>
      </c>
      <c r="R3578" t="str">
        <f t="shared" si="167"/>
        <v>October</v>
      </c>
    </row>
    <row r="3579" spans="1:18" ht="45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s="11">
        <f t="shared" si="165"/>
        <v>42093.786840277782</v>
      </c>
      <c r="L3579" t="b">
        <v>0</v>
      </c>
      <c r="M3579">
        <v>27</v>
      </c>
      <c r="N3579" t="b">
        <v>1</v>
      </c>
      <c r="O3579" s="13">
        <f t="shared" si="166"/>
        <v>1.3</v>
      </c>
      <c r="P3579" t="s">
        <v>8271</v>
      </c>
      <c r="Q3579" t="s">
        <v>8272</v>
      </c>
      <c r="R3579" t="str">
        <f t="shared" si="167"/>
        <v>March</v>
      </c>
    </row>
    <row r="3580" spans="1:18" ht="45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s="11">
        <f t="shared" si="165"/>
        <v>42460.733530092592</v>
      </c>
      <c r="L3580" t="b">
        <v>0</v>
      </c>
      <c r="M3580">
        <v>37</v>
      </c>
      <c r="N3580" t="b">
        <v>1</v>
      </c>
      <c r="O3580" s="13">
        <f t="shared" si="166"/>
        <v>1.0001333333333333</v>
      </c>
      <c r="P3580" t="s">
        <v>8271</v>
      </c>
      <c r="Q3580" t="s">
        <v>8272</v>
      </c>
      <c r="R3580" t="str">
        <f t="shared" si="167"/>
        <v>March</v>
      </c>
    </row>
    <row r="3581" spans="1:18" ht="45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s="11">
        <f t="shared" si="165"/>
        <v>42430.762222222227</v>
      </c>
      <c r="L3581" t="b">
        <v>0</v>
      </c>
      <c r="M3581">
        <v>14</v>
      </c>
      <c r="N3581" t="b">
        <v>1</v>
      </c>
      <c r="O3581" s="13">
        <f t="shared" si="166"/>
        <v>1</v>
      </c>
      <c r="P3581" t="s">
        <v>8271</v>
      </c>
      <c r="Q3581" t="s">
        <v>8272</v>
      </c>
      <c r="R3581" t="str">
        <f t="shared" si="167"/>
        <v>March</v>
      </c>
    </row>
    <row r="3582" spans="1:18" ht="45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s="11">
        <f t="shared" si="165"/>
        <v>42026.176180555558</v>
      </c>
      <c r="L3582" t="b">
        <v>0</v>
      </c>
      <c r="M3582">
        <v>27</v>
      </c>
      <c r="N3582" t="b">
        <v>1</v>
      </c>
      <c r="O3582" s="13">
        <f t="shared" si="166"/>
        <v>1.1388888888888888</v>
      </c>
      <c r="P3582" t="s">
        <v>8271</v>
      </c>
      <c r="Q3582" t="s">
        <v>8272</v>
      </c>
      <c r="R3582" t="str">
        <f t="shared" si="167"/>
        <v>January</v>
      </c>
    </row>
    <row r="3583" spans="1:18" ht="45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s="11">
        <f t="shared" si="165"/>
        <v>41836.471180555556</v>
      </c>
      <c r="L3583" t="b">
        <v>0</v>
      </c>
      <c r="M3583">
        <v>45</v>
      </c>
      <c r="N3583" t="b">
        <v>1</v>
      </c>
      <c r="O3583" s="13">
        <f t="shared" si="166"/>
        <v>1</v>
      </c>
      <c r="P3583" t="s">
        <v>8271</v>
      </c>
      <c r="Q3583" t="s">
        <v>8272</v>
      </c>
      <c r="R3583" t="str">
        <f t="shared" si="167"/>
        <v>July</v>
      </c>
    </row>
    <row r="3584" spans="1:18" ht="45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s="11">
        <f t="shared" si="165"/>
        <v>42451.095856481479</v>
      </c>
      <c r="L3584" t="b">
        <v>0</v>
      </c>
      <c r="M3584">
        <v>49</v>
      </c>
      <c r="N3584" t="b">
        <v>1</v>
      </c>
      <c r="O3584" s="13">
        <f t="shared" si="166"/>
        <v>2.87</v>
      </c>
      <c r="P3584" t="s">
        <v>8271</v>
      </c>
      <c r="Q3584" t="s">
        <v>8272</v>
      </c>
      <c r="R3584" t="str">
        <f t="shared" si="167"/>
        <v>March</v>
      </c>
    </row>
    <row r="3585" spans="1:18" ht="45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s="11">
        <f t="shared" si="165"/>
        <v>42418.425983796296</v>
      </c>
      <c r="L3585" t="b">
        <v>0</v>
      </c>
      <c r="M3585">
        <v>24</v>
      </c>
      <c r="N3585" t="b">
        <v>1</v>
      </c>
      <c r="O3585" s="13">
        <f t="shared" si="166"/>
        <v>1.085</v>
      </c>
      <c r="P3585" t="s">
        <v>8271</v>
      </c>
      <c r="Q3585" t="s">
        <v>8272</v>
      </c>
      <c r="R3585" t="str">
        <f t="shared" si="167"/>
        <v>February</v>
      </c>
    </row>
    <row r="3586" spans="1:18" ht="90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s="11">
        <f t="shared" si="165"/>
        <v>42168.316481481481</v>
      </c>
      <c r="L3586" t="b">
        <v>0</v>
      </c>
      <c r="M3586">
        <v>112</v>
      </c>
      <c r="N3586" t="b">
        <v>1</v>
      </c>
      <c r="O3586" s="13">
        <f t="shared" si="166"/>
        <v>1.155</v>
      </c>
      <c r="P3586" t="s">
        <v>8271</v>
      </c>
      <c r="Q3586" t="s">
        <v>8272</v>
      </c>
      <c r="R3586" t="str">
        <f t="shared" si="167"/>
        <v>June</v>
      </c>
    </row>
    <row r="3587" spans="1:18" ht="45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s="11">
        <f t="shared" ref="K3587:K3650" si="168">(J3587/86400)+DATE(1970,1,1)</f>
        <v>41964.716319444444</v>
      </c>
      <c r="L3587" t="b">
        <v>0</v>
      </c>
      <c r="M3587">
        <v>23</v>
      </c>
      <c r="N3587" t="b">
        <v>1</v>
      </c>
      <c r="O3587" s="13">
        <f t="shared" ref="O3587:O3650" si="169">E3587/D3587</f>
        <v>1.1911764705882353</v>
      </c>
      <c r="P3587" t="s">
        <v>8271</v>
      </c>
      <c r="Q3587" t="s">
        <v>8272</v>
      </c>
      <c r="R3587" t="str">
        <f t="shared" ref="R3587:R3650" si="170">TEXT(K3587,"mmmm")</f>
        <v>November</v>
      </c>
    </row>
    <row r="3588" spans="1:18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s="11">
        <f t="shared" si="168"/>
        <v>42576.697569444441</v>
      </c>
      <c r="L3588" t="b">
        <v>0</v>
      </c>
      <c r="M3588">
        <v>54</v>
      </c>
      <c r="N3588" t="b">
        <v>1</v>
      </c>
      <c r="O3588" s="13">
        <f t="shared" si="169"/>
        <v>1.0942666666666667</v>
      </c>
      <c r="P3588" t="s">
        <v>8271</v>
      </c>
      <c r="Q3588" t="s">
        <v>8272</v>
      </c>
      <c r="R3588" t="str">
        <f t="shared" si="170"/>
        <v>July</v>
      </c>
    </row>
    <row r="3589" spans="1:18" ht="45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s="11">
        <f t="shared" si="168"/>
        <v>42503.539976851855</v>
      </c>
      <c r="L3589" t="b">
        <v>0</v>
      </c>
      <c r="M3589">
        <v>28</v>
      </c>
      <c r="N3589" t="b">
        <v>1</v>
      </c>
      <c r="O3589" s="13">
        <f t="shared" si="169"/>
        <v>1.266</v>
      </c>
      <c r="P3589" t="s">
        <v>8271</v>
      </c>
      <c r="Q3589" t="s">
        <v>8272</v>
      </c>
      <c r="R3589" t="str">
        <f t="shared" si="170"/>
        <v>May</v>
      </c>
    </row>
    <row r="3590" spans="1:18" ht="45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s="11">
        <f t="shared" si="168"/>
        <v>42101.828819444447</v>
      </c>
      <c r="L3590" t="b">
        <v>0</v>
      </c>
      <c r="M3590">
        <v>11</v>
      </c>
      <c r="N3590" t="b">
        <v>1</v>
      </c>
      <c r="O3590" s="13">
        <f t="shared" si="169"/>
        <v>1.0049999999999999</v>
      </c>
      <c r="P3590" t="s">
        <v>8271</v>
      </c>
      <c r="Q3590" t="s">
        <v>8272</v>
      </c>
      <c r="R3590" t="str">
        <f t="shared" si="170"/>
        <v>April</v>
      </c>
    </row>
    <row r="3591" spans="1:18" ht="45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s="11">
        <f t="shared" si="168"/>
        <v>42125.647534722222</v>
      </c>
      <c r="L3591" t="b">
        <v>0</v>
      </c>
      <c r="M3591">
        <v>62</v>
      </c>
      <c r="N3591" t="b">
        <v>1</v>
      </c>
      <c r="O3591" s="13">
        <f t="shared" si="169"/>
        <v>1.2749999999999999</v>
      </c>
      <c r="P3591" t="s">
        <v>8271</v>
      </c>
      <c r="Q3591" t="s">
        <v>8272</v>
      </c>
      <c r="R3591" t="str">
        <f t="shared" si="170"/>
        <v>May</v>
      </c>
    </row>
    <row r="3592" spans="1:18" ht="45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s="11">
        <f t="shared" si="168"/>
        <v>41902.333726851852</v>
      </c>
      <c r="L3592" t="b">
        <v>0</v>
      </c>
      <c r="M3592">
        <v>73</v>
      </c>
      <c r="N3592" t="b">
        <v>1</v>
      </c>
      <c r="O3592" s="13">
        <f t="shared" si="169"/>
        <v>1.0005999999999999</v>
      </c>
      <c r="P3592" t="s">
        <v>8271</v>
      </c>
      <c r="Q3592" t="s">
        <v>8272</v>
      </c>
      <c r="R3592" t="str">
        <f t="shared" si="170"/>
        <v>September</v>
      </c>
    </row>
    <row r="3593" spans="1:18" ht="45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s="11">
        <f t="shared" si="168"/>
        <v>42003.948425925926</v>
      </c>
      <c r="L3593" t="b">
        <v>0</v>
      </c>
      <c r="M3593">
        <v>18</v>
      </c>
      <c r="N3593" t="b">
        <v>1</v>
      </c>
      <c r="O3593" s="13">
        <f t="shared" si="169"/>
        <v>1.75</v>
      </c>
      <c r="P3593" t="s">
        <v>8271</v>
      </c>
      <c r="Q3593" t="s">
        <v>8272</v>
      </c>
      <c r="R3593" t="str">
        <f t="shared" si="170"/>
        <v>December</v>
      </c>
    </row>
    <row r="3594" spans="1:18" ht="45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s="11">
        <f t="shared" si="168"/>
        <v>41988.829942129625</v>
      </c>
      <c r="L3594" t="b">
        <v>0</v>
      </c>
      <c r="M3594">
        <v>35</v>
      </c>
      <c r="N3594" t="b">
        <v>1</v>
      </c>
      <c r="O3594" s="13">
        <f t="shared" si="169"/>
        <v>1.2725</v>
      </c>
      <c r="P3594" t="s">
        <v>8271</v>
      </c>
      <c r="Q3594" t="s">
        <v>8272</v>
      </c>
      <c r="R3594" t="str">
        <f t="shared" si="170"/>
        <v>December</v>
      </c>
    </row>
    <row r="3595" spans="1:18" ht="45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s="11">
        <f t="shared" si="168"/>
        <v>41974.898599537039</v>
      </c>
      <c r="L3595" t="b">
        <v>0</v>
      </c>
      <c r="M3595">
        <v>43</v>
      </c>
      <c r="N3595" t="b">
        <v>1</v>
      </c>
      <c r="O3595" s="13">
        <f t="shared" si="169"/>
        <v>1.1063333333333334</v>
      </c>
      <c r="P3595" t="s">
        <v>8271</v>
      </c>
      <c r="Q3595" t="s">
        <v>8272</v>
      </c>
      <c r="R3595" t="str">
        <f t="shared" si="170"/>
        <v>December</v>
      </c>
    </row>
    <row r="3596" spans="1:18" ht="45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s="11">
        <f t="shared" si="168"/>
        <v>42592.066921296297</v>
      </c>
      <c r="L3596" t="b">
        <v>0</v>
      </c>
      <c r="M3596">
        <v>36</v>
      </c>
      <c r="N3596" t="b">
        <v>1</v>
      </c>
      <c r="O3596" s="13">
        <f t="shared" si="169"/>
        <v>1.2593749999999999</v>
      </c>
      <c r="P3596" t="s">
        <v>8271</v>
      </c>
      <c r="Q3596" t="s">
        <v>8272</v>
      </c>
      <c r="R3596" t="str">
        <f t="shared" si="170"/>
        <v>August</v>
      </c>
    </row>
    <row r="3597" spans="1:18" ht="30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s="11">
        <f t="shared" si="168"/>
        <v>42050.008368055554</v>
      </c>
      <c r="L3597" t="b">
        <v>0</v>
      </c>
      <c r="M3597">
        <v>62</v>
      </c>
      <c r="N3597" t="b">
        <v>1</v>
      </c>
      <c r="O3597" s="13">
        <f t="shared" si="169"/>
        <v>1.1850000000000001</v>
      </c>
      <c r="P3597" t="s">
        <v>8271</v>
      </c>
      <c r="Q3597" t="s">
        <v>8272</v>
      </c>
      <c r="R3597" t="str">
        <f t="shared" si="170"/>
        <v>February</v>
      </c>
    </row>
    <row r="3598" spans="1:18" ht="45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s="11">
        <f t="shared" si="168"/>
        <v>41856.715069444443</v>
      </c>
      <c r="L3598" t="b">
        <v>0</v>
      </c>
      <c r="M3598">
        <v>15</v>
      </c>
      <c r="N3598" t="b">
        <v>1</v>
      </c>
      <c r="O3598" s="13">
        <f t="shared" si="169"/>
        <v>1.0772727272727274</v>
      </c>
      <c r="P3598" t="s">
        <v>8271</v>
      </c>
      <c r="Q3598" t="s">
        <v>8272</v>
      </c>
      <c r="R3598" t="str">
        <f t="shared" si="170"/>
        <v>August</v>
      </c>
    </row>
    <row r="3599" spans="1:18" ht="30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s="11">
        <f t="shared" si="168"/>
        <v>42417.585532407407</v>
      </c>
      <c r="L3599" t="b">
        <v>0</v>
      </c>
      <c r="M3599">
        <v>33</v>
      </c>
      <c r="N3599" t="b">
        <v>1</v>
      </c>
      <c r="O3599" s="13">
        <f t="shared" si="169"/>
        <v>1.026</v>
      </c>
      <c r="P3599" t="s">
        <v>8271</v>
      </c>
      <c r="Q3599" t="s">
        <v>8272</v>
      </c>
      <c r="R3599" t="str">
        <f t="shared" si="170"/>
        <v>February</v>
      </c>
    </row>
    <row r="3600" spans="1:18" ht="45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s="11">
        <f t="shared" si="168"/>
        <v>41866.79886574074</v>
      </c>
      <c r="L3600" t="b">
        <v>0</v>
      </c>
      <c r="M3600">
        <v>27</v>
      </c>
      <c r="N3600" t="b">
        <v>1</v>
      </c>
      <c r="O3600" s="13">
        <f t="shared" si="169"/>
        <v>1.101</v>
      </c>
      <c r="P3600" t="s">
        <v>8271</v>
      </c>
      <c r="Q3600" t="s">
        <v>8272</v>
      </c>
      <c r="R3600" t="str">
        <f t="shared" si="170"/>
        <v>August</v>
      </c>
    </row>
    <row r="3601" spans="1:18" ht="45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s="11">
        <f t="shared" si="168"/>
        <v>42220.79487268519</v>
      </c>
      <c r="L3601" t="b">
        <v>0</v>
      </c>
      <c r="M3601">
        <v>17</v>
      </c>
      <c r="N3601" t="b">
        <v>1</v>
      </c>
      <c r="O3601" s="13">
        <f t="shared" si="169"/>
        <v>2.02</v>
      </c>
      <c r="P3601" t="s">
        <v>8271</v>
      </c>
      <c r="Q3601" t="s">
        <v>8272</v>
      </c>
      <c r="R3601" t="str">
        <f t="shared" si="170"/>
        <v>August</v>
      </c>
    </row>
    <row r="3602" spans="1:18" ht="30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s="11">
        <f t="shared" si="168"/>
        <v>42628.849120370374</v>
      </c>
      <c r="L3602" t="b">
        <v>0</v>
      </c>
      <c r="M3602">
        <v>4</v>
      </c>
      <c r="N3602" t="b">
        <v>1</v>
      </c>
      <c r="O3602" s="13">
        <f t="shared" si="169"/>
        <v>1.3</v>
      </c>
      <c r="P3602" t="s">
        <v>8271</v>
      </c>
      <c r="Q3602" t="s">
        <v>8272</v>
      </c>
      <c r="R3602" t="str">
        <f t="shared" si="170"/>
        <v>September</v>
      </c>
    </row>
    <row r="3603" spans="1:18" ht="45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s="11">
        <f t="shared" si="168"/>
        <v>41990.99863425926</v>
      </c>
      <c r="L3603" t="b">
        <v>0</v>
      </c>
      <c r="M3603">
        <v>53</v>
      </c>
      <c r="N3603" t="b">
        <v>1</v>
      </c>
      <c r="O3603" s="13">
        <f t="shared" si="169"/>
        <v>1.0435000000000001</v>
      </c>
      <c r="P3603" t="s">
        <v>8271</v>
      </c>
      <c r="Q3603" t="s">
        <v>8272</v>
      </c>
      <c r="R3603" t="str">
        <f t="shared" si="170"/>
        <v>December</v>
      </c>
    </row>
    <row r="3604" spans="1:18" ht="45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s="11">
        <f t="shared" si="168"/>
        <v>42447.894432870366</v>
      </c>
      <c r="L3604" t="b">
        <v>0</v>
      </c>
      <c r="M3604">
        <v>49</v>
      </c>
      <c r="N3604" t="b">
        <v>1</v>
      </c>
      <c r="O3604" s="13">
        <f t="shared" si="169"/>
        <v>1.0004999999999999</v>
      </c>
      <c r="P3604" t="s">
        <v>8271</v>
      </c>
      <c r="Q3604" t="s">
        <v>8272</v>
      </c>
      <c r="R3604" t="str">
        <f t="shared" si="170"/>
        <v>March</v>
      </c>
    </row>
    <row r="3605" spans="1:18" ht="45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s="11">
        <f t="shared" si="168"/>
        <v>42283.864351851851</v>
      </c>
      <c r="L3605" t="b">
        <v>0</v>
      </c>
      <c r="M3605">
        <v>57</v>
      </c>
      <c r="N3605" t="b">
        <v>1</v>
      </c>
      <c r="O3605" s="13">
        <f t="shared" si="169"/>
        <v>1.7066666666666668</v>
      </c>
      <c r="P3605" t="s">
        <v>8271</v>
      </c>
      <c r="Q3605" t="s">
        <v>8272</v>
      </c>
      <c r="R3605" t="str">
        <f t="shared" si="170"/>
        <v>October</v>
      </c>
    </row>
    <row r="3606" spans="1:18" ht="45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s="11">
        <f t="shared" si="168"/>
        <v>42483.015694444446</v>
      </c>
      <c r="L3606" t="b">
        <v>0</v>
      </c>
      <c r="M3606">
        <v>69</v>
      </c>
      <c r="N3606" t="b">
        <v>1</v>
      </c>
      <c r="O3606" s="13">
        <f t="shared" si="169"/>
        <v>1.1283333333333334</v>
      </c>
      <c r="P3606" t="s">
        <v>8271</v>
      </c>
      <c r="Q3606" t="s">
        <v>8272</v>
      </c>
      <c r="R3606" t="str">
        <f t="shared" si="170"/>
        <v>April</v>
      </c>
    </row>
    <row r="3607" spans="1:18" ht="45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s="11">
        <f t="shared" si="168"/>
        <v>42383.793124999997</v>
      </c>
      <c r="L3607" t="b">
        <v>0</v>
      </c>
      <c r="M3607">
        <v>15</v>
      </c>
      <c r="N3607" t="b">
        <v>1</v>
      </c>
      <c r="O3607" s="13">
        <f t="shared" si="169"/>
        <v>1.84</v>
      </c>
      <c r="P3607" t="s">
        <v>8271</v>
      </c>
      <c r="Q3607" t="s">
        <v>8272</v>
      </c>
      <c r="R3607" t="str">
        <f t="shared" si="170"/>
        <v>January</v>
      </c>
    </row>
    <row r="3608" spans="1:18" ht="45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s="11">
        <f t="shared" si="168"/>
        <v>42566.604826388888</v>
      </c>
      <c r="L3608" t="b">
        <v>0</v>
      </c>
      <c r="M3608">
        <v>64</v>
      </c>
      <c r="N3608" t="b">
        <v>1</v>
      </c>
      <c r="O3608" s="13">
        <f t="shared" si="169"/>
        <v>1.3026666666666666</v>
      </c>
      <c r="P3608" t="s">
        <v>8271</v>
      </c>
      <c r="Q3608" t="s">
        <v>8272</v>
      </c>
      <c r="R3608" t="str">
        <f t="shared" si="170"/>
        <v>July</v>
      </c>
    </row>
    <row r="3609" spans="1:18" ht="30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s="11">
        <f t="shared" si="168"/>
        <v>42338.963912037041</v>
      </c>
      <c r="L3609" t="b">
        <v>0</v>
      </c>
      <c r="M3609">
        <v>20</v>
      </c>
      <c r="N3609" t="b">
        <v>1</v>
      </c>
      <c r="O3609" s="13">
        <f t="shared" si="169"/>
        <v>1.0545454545454545</v>
      </c>
      <c r="P3609" t="s">
        <v>8271</v>
      </c>
      <c r="Q3609" t="s">
        <v>8272</v>
      </c>
      <c r="R3609" t="str">
        <f t="shared" si="170"/>
        <v>November</v>
      </c>
    </row>
    <row r="3610" spans="1:18" ht="45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s="11">
        <f t="shared" si="168"/>
        <v>42506.709374999999</v>
      </c>
      <c r="L3610" t="b">
        <v>0</v>
      </c>
      <c r="M3610">
        <v>27</v>
      </c>
      <c r="N3610" t="b">
        <v>1</v>
      </c>
      <c r="O3610" s="13">
        <f t="shared" si="169"/>
        <v>1</v>
      </c>
      <c r="P3610" t="s">
        <v>8271</v>
      </c>
      <c r="Q3610" t="s">
        <v>8272</v>
      </c>
      <c r="R3610" t="str">
        <f t="shared" si="170"/>
        <v>May</v>
      </c>
    </row>
    <row r="3611" spans="1:18" ht="45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s="11">
        <f t="shared" si="168"/>
        <v>42429.991724537038</v>
      </c>
      <c r="L3611" t="b">
        <v>0</v>
      </c>
      <c r="M3611">
        <v>21</v>
      </c>
      <c r="N3611" t="b">
        <v>1</v>
      </c>
      <c r="O3611" s="13">
        <f t="shared" si="169"/>
        <v>1.5331632653061225</v>
      </c>
      <c r="P3611" t="s">
        <v>8271</v>
      </c>
      <c r="Q3611" t="s">
        <v>8272</v>
      </c>
      <c r="R3611" t="str">
        <f t="shared" si="170"/>
        <v>February</v>
      </c>
    </row>
    <row r="3612" spans="1:18" ht="45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s="11">
        <f t="shared" si="168"/>
        <v>42203.432129629626</v>
      </c>
      <c r="L3612" t="b">
        <v>0</v>
      </c>
      <c r="M3612">
        <v>31</v>
      </c>
      <c r="N3612" t="b">
        <v>1</v>
      </c>
      <c r="O3612" s="13">
        <f t="shared" si="169"/>
        <v>1.623</v>
      </c>
      <c r="P3612" t="s">
        <v>8271</v>
      </c>
      <c r="Q3612" t="s">
        <v>8272</v>
      </c>
      <c r="R3612" t="str">
        <f t="shared" si="170"/>
        <v>July</v>
      </c>
    </row>
    <row r="3613" spans="1:18" ht="45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s="11">
        <f t="shared" si="168"/>
        <v>42072.370381944449</v>
      </c>
      <c r="L3613" t="b">
        <v>0</v>
      </c>
      <c r="M3613">
        <v>51</v>
      </c>
      <c r="N3613" t="b">
        <v>1</v>
      </c>
      <c r="O3613" s="13">
        <f t="shared" si="169"/>
        <v>1.36</v>
      </c>
      <c r="P3613" t="s">
        <v>8271</v>
      </c>
      <c r="Q3613" t="s">
        <v>8272</v>
      </c>
      <c r="R3613" t="str">
        <f t="shared" si="170"/>
        <v>March</v>
      </c>
    </row>
    <row r="3614" spans="1:18" ht="45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s="11">
        <f t="shared" si="168"/>
        <v>41789.726979166662</v>
      </c>
      <c r="L3614" t="b">
        <v>0</v>
      </c>
      <c r="M3614">
        <v>57</v>
      </c>
      <c r="N3614" t="b">
        <v>1</v>
      </c>
      <c r="O3614" s="13">
        <f t="shared" si="169"/>
        <v>1.444</v>
      </c>
      <c r="P3614" t="s">
        <v>8271</v>
      </c>
      <c r="Q3614" t="s">
        <v>8272</v>
      </c>
      <c r="R3614" t="str">
        <f t="shared" si="170"/>
        <v>May</v>
      </c>
    </row>
    <row r="3615" spans="1:18" ht="30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s="11">
        <f t="shared" si="168"/>
        <v>41788.58997685185</v>
      </c>
      <c r="L3615" t="b">
        <v>0</v>
      </c>
      <c r="M3615">
        <v>20</v>
      </c>
      <c r="N3615" t="b">
        <v>1</v>
      </c>
      <c r="O3615" s="13">
        <f t="shared" si="169"/>
        <v>1</v>
      </c>
      <c r="P3615" t="s">
        <v>8271</v>
      </c>
      <c r="Q3615" t="s">
        <v>8272</v>
      </c>
      <c r="R3615" t="str">
        <f t="shared" si="170"/>
        <v>May</v>
      </c>
    </row>
    <row r="3616" spans="1:18" ht="45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s="11">
        <f t="shared" si="168"/>
        <v>42144.041851851856</v>
      </c>
      <c r="L3616" t="b">
        <v>0</v>
      </c>
      <c r="M3616">
        <v>71</v>
      </c>
      <c r="N3616" t="b">
        <v>1</v>
      </c>
      <c r="O3616" s="13">
        <f t="shared" si="169"/>
        <v>1.008</v>
      </c>
      <c r="P3616" t="s">
        <v>8271</v>
      </c>
      <c r="Q3616" t="s">
        <v>8272</v>
      </c>
      <c r="R3616" t="str">
        <f t="shared" si="170"/>
        <v>May</v>
      </c>
    </row>
    <row r="3617" spans="1:18" ht="45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s="11">
        <f t="shared" si="168"/>
        <v>42318.593703703707</v>
      </c>
      <c r="L3617" t="b">
        <v>0</v>
      </c>
      <c r="M3617">
        <v>72</v>
      </c>
      <c r="N3617" t="b">
        <v>1</v>
      </c>
      <c r="O3617" s="13">
        <f t="shared" si="169"/>
        <v>1.0680000000000001</v>
      </c>
      <c r="P3617" t="s">
        <v>8271</v>
      </c>
      <c r="Q3617" t="s">
        <v>8272</v>
      </c>
      <c r="R3617" t="str">
        <f t="shared" si="170"/>
        <v>November</v>
      </c>
    </row>
    <row r="3618" spans="1:18" ht="45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s="11">
        <f t="shared" si="168"/>
        <v>42052.949814814812</v>
      </c>
      <c r="L3618" t="b">
        <v>0</v>
      </c>
      <c r="M3618">
        <v>45</v>
      </c>
      <c r="N3618" t="b">
        <v>1</v>
      </c>
      <c r="O3618" s="13">
        <f t="shared" si="169"/>
        <v>1.248</v>
      </c>
      <c r="P3618" t="s">
        <v>8271</v>
      </c>
      <c r="Q3618" t="s">
        <v>8272</v>
      </c>
      <c r="R3618" t="str">
        <f t="shared" si="170"/>
        <v>February</v>
      </c>
    </row>
    <row r="3619" spans="1:18" ht="45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s="11">
        <f t="shared" si="168"/>
        <v>42779.610289351855</v>
      </c>
      <c r="L3619" t="b">
        <v>0</v>
      </c>
      <c r="M3619">
        <v>51</v>
      </c>
      <c r="N3619" t="b">
        <v>1</v>
      </c>
      <c r="O3619" s="13">
        <f t="shared" si="169"/>
        <v>1.1891891891891893</v>
      </c>
      <c r="P3619" t="s">
        <v>8271</v>
      </c>
      <c r="Q3619" t="s">
        <v>8272</v>
      </c>
      <c r="R3619" t="str">
        <f t="shared" si="170"/>
        <v>February</v>
      </c>
    </row>
    <row r="3620" spans="1:18" ht="45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s="11">
        <f t="shared" si="168"/>
        <v>42128.627893518518</v>
      </c>
      <c r="L3620" t="b">
        <v>0</v>
      </c>
      <c r="M3620">
        <v>56</v>
      </c>
      <c r="N3620" t="b">
        <v>1</v>
      </c>
      <c r="O3620" s="13">
        <f t="shared" si="169"/>
        <v>1.01</v>
      </c>
      <c r="P3620" t="s">
        <v>8271</v>
      </c>
      <c r="Q3620" t="s">
        <v>8272</v>
      </c>
      <c r="R3620" t="str">
        <f t="shared" si="170"/>
        <v>May</v>
      </c>
    </row>
    <row r="3621" spans="1:18" ht="45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s="11">
        <f t="shared" si="168"/>
        <v>42661.132245370369</v>
      </c>
      <c r="L3621" t="b">
        <v>0</v>
      </c>
      <c r="M3621">
        <v>17</v>
      </c>
      <c r="N3621" t="b">
        <v>1</v>
      </c>
      <c r="O3621" s="13">
        <f t="shared" si="169"/>
        <v>1.1299999999999999</v>
      </c>
      <c r="P3621" t="s">
        <v>8271</v>
      </c>
      <c r="Q3621" t="s">
        <v>8272</v>
      </c>
      <c r="R3621" t="str">
        <f t="shared" si="170"/>
        <v>October</v>
      </c>
    </row>
    <row r="3622" spans="1:18" ht="45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s="11">
        <f t="shared" si="168"/>
        <v>42037.938206018516</v>
      </c>
      <c r="L3622" t="b">
        <v>0</v>
      </c>
      <c r="M3622">
        <v>197</v>
      </c>
      <c r="N3622" t="b">
        <v>1</v>
      </c>
      <c r="O3622" s="13">
        <f t="shared" si="169"/>
        <v>1.0519047619047619</v>
      </c>
      <c r="P3622" t="s">
        <v>8271</v>
      </c>
      <c r="Q3622" t="s">
        <v>8272</v>
      </c>
      <c r="R3622" t="str">
        <f t="shared" si="170"/>
        <v>February</v>
      </c>
    </row>
    <row r="3623" spans="1:18" ht="45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s="11">
        <f t="shared" si="168"/>
        <v>42619.935694444444</v>
      </c>
      <c r="L3623" t="b">
        <v>0</v>
      </c>
      <c r="M3623">
        <v>70</v>
      </c>
      <c r="N3623" t="b">
        <v>1</v>
      </c>
      <c r="O3623" s="13">
        <f t="shared" si="169"/>
        <v>1.0973333333333333</v>
      </c>
      <c r="P3623" t="s">
        <v>8271</v>
      </c>
      <c r="Q3623" t="s">
        <v>8272</v>
      </c>
      <c r="R3623" t="str">
        <f t="shared" si="170"/>
        <v>September</v>
      </c>
    </row>
    <row r="3624" spans="1:18" ht="30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s="11">
        <f t="shared" si="168"/>
        <v>41877.221886574072</v>
      </c>
      <c r="L3624" t="b">
        <v>0</v>
      </c>
      <c r="M3624">
        <v>21</v>
      </c>
      <c r="N3624" t="b">
        <v>1</v>
      </c>
      <c r="O3624" s="13">
        <f t="shared" si="169"/>
        <v>1.00099</v>
      </c>
      <c r="P3624" t="s">
        <v>8271</v>
      </c>
      <c r="Q3624" t="s">
        <v>8272</v>
      </c>
      <c r="R3624" t="str">
        <f t="shared" si="170"/>
        <v>August</v>
      </c>
    </row>
    <row r="3625" spans="1:18" ht="30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s="11">
        <f t="shared" si="168"/>
        <v>41828.736921296295</v>
      </c>
      <c r="L3625" t="b">
        <v>0</v>
      </c>
      <c r="M3625">
        <v>34</v>
      </c>
      <c r="N3625" t="b">
        <v>1</v>
      </c>
      <c r="O3625" s="13">
        <f t="shared" si="169"/>
        <v>1.2</v>
      </c>
      <c r="P3625" t="s">
        <v>8271</v>
      </c>
      <c r="Q3625" t="s">
        <v>8272</v>
      </c>
      <c r="R3625" t="str">
        <f t="shared" si="170"/>
        <v>July</v>
      </c>
    </row>
    <row r="3626" spans="1:18" ht="75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s="11">
        <f t="shared" si="168"/>
        <v>42545.774189814816</v>
      </c>
      <c r="L3626" t="b">
        <v>0</v>
      </c>
      <c r="M3626">
        <v>39</v>
      </c>
      <c r="N3626" t="b">
        <v>1</v>
      </c>
      <c r="O3626" s="13">
        <f t="shared" si="169"/>
        <v>1.0493333333333332</v>
      </c>
      <c r="P3626" t="s">
        <v>8271</v>
      </c>
      <c r="Q3626" t="s">
        <v>8272</v>
      </c>
      <c r="R3626" t="str">
        <f t="shared" si="170"/>
        <v>June</v>
      </c>
    </row>
    <row r="3627" spans="1:18" ht="45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s="11">
        <f t="shared" si="168"/>
        <v>42157.652511574073</v>
      </c>
      <c r="L3627" t="b">
        <v>0</v>
      </c>
      <c r="M3627">
        <v>78</v>
      </c>
      <c r="N3627" t="b">
        <v>1</v>
      </c>
      <c r="O3627" s="13">
        <f t="shared" si="169"/>
        <v>1.0266666666666666</v>
      </c>
      <c r="P3627" t="s">
        <v>8271</v>
      </c>
      <c r="Q3627" t="s">
        <v>8272</v>
      </c>
      <c r="R3627" t="str">
        <f t="shared" si="170"/>
        <v>June</v>
      </c>
    </row>
    <row r="3628" spans="1:18" ht="45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s="11">
        <f t="shared" si="168"/>
        <v>41846.667326388888</v>
      </c>
      <c r="L3628" t="b">
        <v>0</v>
      </c>
      <c r="M3628">
        <v>48</v>
      </c>
      <c r="N3628" t="b">
        <v>1</v>
      </c>
      <c r="O3628" s="13">
        <f t="shared" si="169"/>
        <v>1.0182500000000001</v>
      </c>
      <c r="P3628" t="s">
        <v>8271</v>
      </c>
      <c r="Q3628" t="s">
        <v>8272</v>
      </c>
      <c r="R3628" t="str">
        <f t="shared" si="170"/>
        <v>July</v>
      </c>
    </row>
    <row r="3629" spans="1:18" ht="45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s="11">
        <f t="shared" si="168"/>
        <v>42460.741747685184</v>
      </c>
      <c r="L3629" t="b">
        <v>0</v>
      </c>
      <c r="M3629">
        <v>29</v>
      </c>
      <c r="N3629" t="b">
        <v>1</v>
      </c>
      <c r="O3629" s="13">
        <f t="shared" si="169"/>
        <v>1</v>
      </c>
      <c r="P3629" t="s">
        <v>8271</v>
      </c>
      <c r="Q3629" t="s">
        <v>8272</v>
      </c>
      <c r="R3629" t="str">
        <f t="shared" si="170"/>
        <v>March</v>
      </c>
    </row>
    <row r="3630" spans="1:18" ht="45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s="11">
        <f t="shared" si="168"/>
        <v>42291.833287037036</v>
      </c>
      <c r="L3630" t="b">
        <v>0</v>
      </c>
      <c r="M3630">
        <v>0</v>
      </c>
      <c r="N3630" t="b">
        <v>0</v>
      </c>
      <c r="O3630" s="13">
        <f t="shared" si="169"/>
        <v>0</v>
      </c>
      <c r="P3630" t="s">
        <v>8271</v>
      </c>
      <c r="Q3630" t="s">
        <v>8313</v>
      </c>
      <c r="R3630" t="str">
        <f t="shared" si="170"/>
        <v>October</v>
      </c>
    </row>
    <row r="3631" spans="1:18" ht="45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s="11">
        <f t="shared" si="168"/>
        <v>42437.094490740739</v>
      </c>
      <c r="L3631" t="b">
        <v>0</v>
      </c>
      <c r="M3631">
        <v>2</v>
      </c>
      <c r="N3631" t="b">
        <v>0</v>
      </c>
      <c r="O3631" s="13">
        <f t="shared" si="169"/>
        <v>1.9999999999999999E-6</v>
      </c>
      <c r="P3631" t="s">
        <v>8271</v>
      </c>
      <c r="Q3631" t="s">
        <v>8313</v>
      </c>
      <c r="R3631" t="str">
        <f t="shared" si="170"/>
        <v>March</v>
      </c>
    </row>
    <row r="3632" spans="1:18" ht="45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s="11">
        <f t="shared" si="168"/>
        <v>41942.84710648148</v>
      </c>
      <c r="L3632" t="b">
        <v>0</v>
      </c>
      <c r="M3632">
        <v>1</v>
      </c>
      <c r="N3632" t="b">
        <v>0</v>
      </c>
      <c r="O3632" s="13">
        <f t="shared" si="169"/>
        <v>3.3333333333333332E-4</v>
      </c>
      <c r="P3632" t="s">
        <v>8271</v>
      </c>
      <c r="Q3632" t="s">
        <v>8313</v>
      </c>
      <c r="R3632" t="str">
        <f t="shared" si="170"/>
        <v>October</v>
      </c>
    </row>
    <row r="3633" spans="1:18" ht="45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s="11">
        <f t="shared" si="168"/>
        <v>41880.753437499996</v>
      </c>
      <c r="L3633" t="b">
        <v>0</v>
      </c>
      <c r="M3633">
        <v>59</v>
      </c>
      <c r="N3633" t="b">
        <v>0</v>
      </c>
      <c r="O3633" s="13">
        <f t="shared" si="169"/>
        <v>0.51023391812865493</v>
      </c>
      <c r="P3633" t="s">
        <v>8271</v>
      </c>
      <c r="Q3633" t="s">
        <v>8313</v>
      </c>
      <c r="R3633" t="str">
        <f t="shared" si="170"/>
        <v>August</v>
      </c>
    </row>
    <row r="3634" spans="1:18" ht="45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s="11">
        <f t="shared" si="168"/>
        <v>41946.936909722222</v>
      </c>
      <c r="L3634" t="b">
        <v>0</v>
      </c>
      <c r="M3634">
        <v>1</v>
      </c>
      <c r="N3634" t="b">
        <v>0</v>
      </c>
      <c r="O3634" s="13">
        <f t="shared" si="169"/>
        <v>0.2</v>
      </c>
      <c r="P3634" t="s">
        <v>8271</v>
      </c>
      <c r="Q3634" t="s">
        <v>8313</v>
      </c>
      <c r="R3634" t="str">
        <f t="shared" si="170"/>
        <v>November</v>
      </c>
    </row>
    <row r="3635" spans="1:18" ht="45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s="11">
        <f t="shared" si="168"/>
        <v>42649.623460648145</v>
      </c>
      <c r="L3635" t="b">
        <v>0</v>
      </c>
      <c r="M3635">
        <v>31</v>
      </c>
      <c r="N3635" t="b">
        <v>0</v>
      </c>
      <c r="O3635" s="13">
        <f t="shared" si="169"/>
        <v>0.35239999999999999</v>
      </c>
      <c r="P3635" t="s">
        <v>8271</v>
      </c>
      <c r="Q3635" t="s">
        <v>8313</v>
      </c>
      <c r="R3635" t="str">
        <f t="shared" si="170"/>
        <v>October</v>
      </c>
    </row>
    <row r="3636" spans="1:18" ht="45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s="11">
        <f t="shared" si="168"/>
        <v>42701.166365740741</v>
      </c>
      <c r="L3636" t="b">
        <v>0</v>
      </c>
      <c r="M3636">
        <v>18</v>
      </c>
      <c r="N3636" t="b">
        <v>0</v>
      </c>
      <c r="O3636" s="13">
        <f t="shared" si="169"/>
        <v>4.2466666666666666E-2</v>
      </c>
      <c r="P3636" t="s">
        <v>8271</v>
      </c>
      <c r="Q3636" t="s">
        <v>8313</v>
      </c>
      <c r="R3636" t="str">
        <f t="shared" si="170"/>
        <v>November</v>
      </c>
    </row>
    <row r="3637" spans="1:18" ht="30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s="11">
        <f t="shared" si="168"/>
        <v>42450.88282407407</v>
      </c>
      <c r="L3637" t="b">
        <v>0</v>
      </c>
      <c r="M3637">
        <v>10</v>
      </c>
      <c r="N3637" t="b">
        <v>0</v>
      </c>
      <c r="O3637" s="13">
        <f t="shared" si="169"/>
        <v>0.36457142857142855</v>
      </c>
      <c r="P3637" t="s">
        <v>8271</v>
      </c>
      <c r="Q3637" t="s">
        <v>8313</v>
      </c>
      <c r="R3637" t="str">
        <f t="shared" si="170"/>
        <v>March</v>
      </c>
    </row>
    <row r="3638" spans="1:18" ht="45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s="11">
        <f t="shared" si="168"/>
        <v>42226.694780092592</v>
      </c>
      <c r="L3638" t="b">
        <v>0</v>
      </c>
      <c r="M3638">
        <v>0</v>
      </c>
      <c r="N3638" t="b">
        <v>0</v>
      </c>
      <c r="O3638" s="13">
        <f t="shared" si="169"/>
        <v>0</v>
      </c>
      <c r="P3638" t="s">
        <v>8271</v>
      </c>
      <c r="Q3638" t="s">
        <v>8313</v>
      </c>
      <c r="R3638" t="str">
        <f t="shared" si="170"/>
        <v>August</v>
      </c>
    </row>
    <row r="3639" spans="1:18" ht="45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s="11">
        <f t="shared" si="168"/>
        <v>41975.700636574074</v>
      </c>
      <c r="L3639" t="b">
        <v>0</v>
      </c>
      <c r="M3639">
        <v>14</v>
      </c>
      <c r="N3639" t="b">
        <v>0</v>
      </c>
      <c r="O3639" s="13">
        <f t="shared" si="169"/>
        <v>0.30866666666666664</v>
      </c>
      <c r="P3639" t="s">
        <v>8271</v>
      </c>
      <c r="Q3639" t="s">
        <v>8313</v>
      </c>
      <c r="R3639" t="str">
        <f t="shared" si="170"/>
        <v>December</v>
      </c>
    </row>
    <row r="3640" spans="1:18" ht="30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s="11">
        <f t="shared" si="168"/>
        <v>42053.672824074078</v>
      </c>
      <c r="L3640" t="b">
        <v>0</v>
      </c>
      <c r="M3640">
        <v>2</v>
      </c>
      <c r="N3640" t="b">
        <v>0</v>
      </c>
      <c r="O3640" s="13">
        <f t="shared" si="169"/>
        <v>6.545454545454546E-2</v>
      </c>
      <c r="P3640" t="s">
        <v>8271</v>
      </c>
      <c r="Q3640" t="s">
        <v>8313</v>
      </c>
      <c r="R3640" t="str">
        <f t="shared" si="170"/>
        <v>February</v>
      </c>
    </row>
    <row r="3641" spans="1:18" ht="45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s="11">
        <f t="shared" si="168"/>
        <v>42590.677152777775</v>
      </c>
      <c r="L3641" t="b">
        <v>0</v>
      </c>
      <c r="M3641">
        <v>1</v>
      </c>
      <c r="N3641" t="b">
        <v>0</v>
      </c>
      <c r="O3641" s="13">
        <f t="shared" si="169"/>
        <v>4.0000000000000003E-5</v>
      </c>
      <c r="P3641" t="s">
        <v>8271</v>
      </c>
      <c r="Q3641" t="s">
        <v>8313</v>
      </c>
      <c r="R3641" t="str">
        <f t="shared" si="170"/>
        <v>August</v>
      </c>
    </row>
    <row r="3642" spans="1:18" ht="75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s="11">
        <f t="shared" si="168"/>
        <v>42104.781597222223</v>
      </c>
      <c r="L3642" t="b">
        <v>0</v>
      </c>
      <c r="M3642">
        <v>3</v>
      </c>
      <c r="N3642" t="b">
        <v>0</v>
      </c>
      <c r="O3642" s="13">
        <f t="shared" si="169"/>
        <v>5.5E-2</v>
      </c>
      <c r="P3642" t="s">
        <v>8271</v>
      </c>
      <c r="Q3642" t="s">
        <v>8313</v>
      </c>
      <c r="R3642" t="str">
        <f t="shared" si="170"/>
        <v>April</v>
      </c>
    </row>
    <row r="3643" spans="1:18" ht="45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s="11">
        <f t="shared" si="168"/>
        <v>41899.627071759256</v>
      </c>
      <c r="L3643" t="b">
        <v>0</v>
      </c>
      <c r="M3643">
        <v>0</v>
      </c>
      <c r="N3643" t="b">
        <v>0</v>
      </c>
      <c r="O3643" s="13">
        <f t="shared" si="169"/>
        <v>0</v>
      </c>
      <c r="P3643" t="s">
        <v>8271</v>
      </c>
      <c r="Q3643" t="s">
        <v>8313</v>
      </c>
      <c r="R3643" t="str">
        <f t="shared" si="170"/>
        <v>September</v>
      </c>
    </row>
    <row r="3644" spans="1:18" ht="60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s="11">
        <f t="shared" si="168"/>
        <v>42297.816284722227</v>
      </c>
      <c r="L3644" t="b">
        <v>0</v>
      </c>
      <c r="M3644">
        <v>2</v>
      </c>
      <c r="N3644" t="b">
        <v>0</v>
      </c>
      <c r="O3644" s="13">
        <f t="shared" si="169"/>
        <v>2.1428571428571429E-2</v>
      </c>
      <c r="P3644" t="s">
        <v>8271</v>
      </c>
      <c r="Q3644" t="s">
        <v>8313</v>
      </c>
      <c r="R3644" t="str">
        <f t="shared" si="170"/>
        <v>October</v>
      </c>
    </row>
    <row r="3645" spans="1:18" ht="45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s="11">
        <f t="shared" si="168"/>
        <v>42285.143969907411</v>
      </c>
      <c r="L3645" t="b">
        <v>0</v>
      </c>
      <c r="M3645">
        <v>0</v>
      </c>
      <c r="N3645" t="b">
        <v>0</v>
      </c>
      <c r="O3645" s="13">
        <f t="shared" si="169"/>
        <v>0</v>
      </c>
      <c r="P3645" t="s">
        <v>8271</v>
      </c>
      <c r="Q3645" t="s">
        <v>8313</v>
      </c>
      <c r="R3645" t="str">
        <f t="shared" si="170"/>
        <v>October</v>
      </c>
    </row>
    <row r="3646" spans="1:18" ht="45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s="11">
        <f t="shared" si="168"/>
        <v>42409.241747685184</v>
      </c>
      <c r="L3646" t="b">
        <v>0</v>
      </c>
      <c r="M3646">
        <v>12</v>
      </c>
      <c r="N3646" t="b">
        <v>0</v>
      </c>
      <c r="O3646" s="13">
        <f t="shared" si="169"/>
        <v>0.16420000000000001</v>
      </c>
      <c r="P3646" t="s">
        <v>8271</v>
      </c>
      <c r="Q3646" t="s">
        <v>8313</v>
      </c>
      <c r="R3646" t="str">
        <f t="shared" si="170"/>
        <v>February</v>
      </c>
    </row>
    <row r="3647" spans="1:18" ht="45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s="11">
        <f t="shared" si="168"/>
        <v>42665.970347222217</v>
      </c>
      <c r="L3647" t="b">
        <v>0</v>
      </c>
      <c r="M3647">
        <v>1</v>
      </c>
      <c r="N3647" t="b">
        <v>0</v>
      </c>
      <c r="O3647" s="13">
        <f t="shared" si="169"/>
        <v>1E-3</v>
      </c>
      <c r="P3647" t="s">
        <v>8271</v>
      </c>
      <c r="Q3647" t="s">
        <v>8313</v>
      </c>
      <c r="R3647" t="str">
        <f t="shared" si="170"/>
        <v>October</v>
      </c>
    </row>
    <row r="3648" spans="1:18" ht="45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s="11">
        <f t="shared" si="168"/>
        <v>42140.421319444446</v>
      </c>
      <c r="L3648" t="b">
        <v>0</v>
      </c>
      <c r="M3648">
        <v>8</v>
      </c>
      <c r="N3648" t="b">
        <v>0</v>
      </c>
      <c r="O3648" s="13">
        <f t="shared" si="169"/>
        <v>4.8099999999999997E-2</v>
      </c>
      <c r="P3648" t="s">
        <v>8271</v>
      </c>
      <c r="Q3648" t="s">
        <v>8313</v>
      </c>
      <c r="R3648" t="str">
        <f t="shared" si="170"/>
        <v>May</v>
      </c>
    </row>
    <row r="3649" spans="1:18" ht="45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s="11">
        <f t="shared" si="168"/>
        <v>42598.749155092592</v>
      </c>
      <c r="L3649" t="b">
        <v>0</v>
      </c>
      <c r="M3649">
        <v>2</v>
      </c>
      <c r="N3649" t="b">
        <v>0</v>
      </c>
      <c r="O3649" s="13">
        <f t="shared" si="169"/>
        <v>0.06</v>
      </c>
      <c r="P3649" t="s">
        <v>8271</v>
      </c>
      <c r="Q3649" t="s">
        <v>8313</v>
      </c>
      <c r="R3649" t="str">
        <f t="shared" si="170"/>
        <v>August</v>
      </c>
    </row>
    <row r="3650" spans="1:18" ht="30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s="11">
        <f t="shared" si="168"/>
        <v>41887.292187500003</v>
      </c>
      <c r="L3650" t="b">
        <v>0</v>
      </c>
      <c r="M3650">
        <v>73</v>
      </c>
      <c r="N3650" t="b">
        <v>1</v>
      </c>
      <c r="O3650" s="13">
        <f t="shared" si="169"/>
        <v>1.003825</v>
      </c>
      <c r="P3650" t="s">
        <v>8271</v>
      </c>
      <c r="Q3650" t="s">
        <v>8272</v>
      </c>
      <c r="R3650" t="str">
        <f t="shared" si="170"/>
        <v>September</v>
      </c>
    </row>
    <row r="3651" spans="1:18" ht="45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s="11">
        <f t="shared" ref="K3651:K3714" si="171">(J3651/86400)+DATE(1970,1,1)</f>
        <v>41780.712893518517</v>
      </c>
      <c r="L3651" t="b">
        <v>0</v>
      </c>
      <c r="M3651">
        <v>8</v>
      </c>
      <c r="N3651" t="b">
        <v>1</v>
      </c>
      <c r="O3651" s="13">
        <f t="shared" ref="O3651:O3714" si="172">E3651/D3651</f>
        <v>1.04</v>
      </c>
      <c r="P3651" t="s">
        <v>8271</v>
      </c>
      <c r="Q3651" t="s">
        <v>8272</v>
      </c>
      <c r="R3651" t="str">
        <f t="shared" ref="R3651:R3714" si="173">TEXT(K3651,"mmmm")</f>
        <v>May</v>
      </c>
    </row>
    <row r="3652" spans="1:18" ht="45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s="11">
        <f t="shared" si="171"/>
        <v>42381.478981481487</v>
      </c>
      <c r="L3652" t="b">
        <v>0</v>
      </c>
      <c r="M3652">
        <v>17</v>
      </c>
      <c r="N3652" t="b">
        <v>1</v>
      </c>
      <c r="O3652" s="13">
        <f t="shared" si="172"/>
        <v>1</v>
      </c>
      <c r="P3652" t="s">
        <v>8271</v>
      </c>
      <c r="Q3652" t="s">
        <v>8272</v>
      </c>
      <c r="R3652" t="str">
        <f t="shared" si="173"/>
        <v>January</v>
      </c>
    </row>
    <row r="3653" spans="1:18" ht="30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s="11">
        <f t="shared" si="171"/>
        <v>41828.646319444444</v>
      </c>
      <c r="L3653" t="b">
        <v>0</v>
      </c>
      <c r="M3653">
        <v>9</v>
      </c>
      <c r="N3653" t="b">
        <v>1</v>
      </c>
      <c r="O3653" s="13">
        <f t="shared" si="172"/>
        <v>1.04</v>
      </c>
      <c r="P3653" t="s">
        <v>8271</v>
      </c>
      <c r="Q3653" t="s">
        <v>8272</v>
      </c>
      <c r="R3653" t="str">
        <f t="shared" si="173"/>
        <v>July</v>
      </c>
    </row>
    <row r="3654" spans="1:18" ht="45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s="11">
        <f t="shared" si="171"/>
        <v>42596.644699074073</v>
      </c>
      <c r="L3654" t="b">
        <v>0</v>
      </c>
      <c r="M3654">
        <v>17</v>
      </c>
      <c r="N3654" t="b">
        <v>1</v>
      </c>
      <c r="O3654" s="13">
        <f t="shared" si="172"/>
        <v>2.5066666666666668</v>
      </c>
      <c r="P3654" t="s">
        <v>8271</v>
      </c>
      <c r="Q3654" t="s">
        <v>8272</v>
      </c>
      <c r="R3654" t="str">
        <f t="shared" si="173"/>
        <v>August</v>
      </c>
    </row>
    <row r="3655" spans="1:18" ht="45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s="11">
        <f t="shared" si="171"/>
        <v>42191.363506944443</v>
      </c>
      <c r="L3655" t="b">
        <v>0</v>
      </c>
      <c r="M3655">
        <v>33</v>
      </c>
      <c r="N3655" t="b">
        <v>1</v>
      </c>
      <c r="O3655" s="13">
        <f t="shared" si="172"/>
        <v>1.0049999999999999</v>
      </c>
      <c r="P3655" t="s">
        <v>8271</v>
      </c>
      <c r="Q3655" t="s">
        <v>8272</v>
      </c>
      <c r="R3655" t="str">
        <f t="shared" si="173"/>
        <v>July</v>
      </c>
    </row>
    <row r="3656" spans="1:18" ht="45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s="11">
        <f t="shared" si="171"/>
        <v>42440.416504629626</v>
      </c>
      <c r="L3656" t="b">
        <v>0</v>
      </c>
      <c r="M3656">
        <v>38</v>
      </c>
      <c r="N3656" t="b">
        <v>1</v>
      </c>
      <c r="O3656" s="13">
        <f t="shared" si="172"/>
        <v>1.744</v>
      </c>
      <c r="P3656" t="s">
        <v>8271</v>
      </c>
      <c r="Q3656" t="s">
        <v>8272</v>
      </c>
      <c r="R3656" t="str">
        <f t="shared" si="173"/>
        <v>March</v>
      </c>
    </row>
    <row r="3657" spans="1:18" ht="45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s="11">
        <f t="shared" si="171"/>
        <v>42173.803217592591</v>
      </c>
      <c r="L3657" t="b">
        <v>0</v>
      </c>
      <c r="M3657">
        <v>79</v>
      </c>
      <c r="N3657" t="b">
        <v>1</v>
      </c>
      <c r="O3657" s="13">
        <f t="shared" si="172"/>
        <v>1.1626000000000001</v>
      </c>
      <c r="P3657" t="s">
        <v>8271</v>
      </c>
      <c r="Q3657" t="s">
        <v>8272</v>
      </c>
      <c r="R3657" t="str">
        <f t="shared" si="173"/>
        <v>June</v>
      </c>
    </row>
    <row r="3658" spans="1:18" ht="45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s="11">
        <f t="shared" si="171"/>
        <v>42737.910138888888</v>
      </c>
      <c r="L3658" t="b">
        <v>0</v>
      </c>
      <c r="M3658">
        <v>46</v>
      </c>
      <c r="N3658" t="b">
        <v>1</v>
      </c>
      <c r="O3658" s="13">
        <f t="shared" si="172"/>
        <v>1.0582</v>
      </c>
      <c r="P3658" t="s">
        <v>8271</v>
      </c>
      <c r="Q3658" t="s">
        <v>8272</v>
      </c>
      <c r="R3658" t="str">
        <f t="shared" si="173"/>
        <v>January</v>
      </c>
    </row>
    <row r="3659" spans="1:18" ht="45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s="11">
        <f t="shared" si="171"/>
        <v>42499.629849537036</v>
      </c>
      <c r="L3659" t="b">
        <v>0</v>
      </c>
      <c r="M3659">
        <v>20</v>
      </c>
      <c r="N3659" t="b">
        <v>1</v>
      </c>
      <c r="O3659" s="13">
        <f t="shared" si="172"/>
        <v>1.1074999999999999</v>
      </c>
      <c r="P3659" t="s">
        <v>8271</v>
      </c>
      <c r="Q3659" t="s">
        <v>8272</v>
      </c>
      <c r="R3659" t="str">
        <f t="shared" si="173"/>
        <v>May</v>
      </c>
    </row>
    <row r="3660" spans="1:18" ht="30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s="11">
        <f t="shared" si="171"/>
        <v>41775.858564814815</v>
      </c>
      <c r="L3660" t="b">
        <v>0</v>
      </c>
      <c r="M3660">
        <v>20</v>
      </c>
      <c r="N3660" t="b">
        <v>1</v>
      </c>
      <c r="O3660" s="13">
        <f t="shared" si="172"/>
        <v>1.0066666666666666</v>
      </c>
      <c r="P3660" t="s">
        <v>8271</v>
      </c>
      <c r="Q3660" t="s">
        <v>8272</v>
      </c>
      <c r="R3660" t="str">
        <f t="shared" si="173"/>
        <v>May</v>
      </c>
    </row>
    <row r="3661" spans="1:18" ht="45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s="11">
        <f t="shared" si="171"/>
        <v>42055.277199074073</v>
      </c>
      <c r="L3661" t="b">
        <v>0</v>
      </c>
      <c r="M3661">
        <v>13</v>
      </c>
      <c r="N3661" t="b">
        <v>1</v>
      </c>
      <c r="O3661" s="13">
        <f t="shared" si="172"/>
        <v>1.0203333333333333</v>
      </c>
      <c r="P3661" t="s">
        <v>8271</v>
      </c>
      <c r="Q3661" t="s">
        <v>8272</v>
      </c>
      <c r="R3661" t="str">
        <f t="shared" si="173"/>
        <v>February</v>
      </c>
    </row>
    <row r="3662" spans="1:18" ht="45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s="11">
        <f t="shared" si="171"/>
        <v>41971.881076388891</v>
      </c>
      <c r="L3662" t="b">
        <v>0</v>
      </c>
      <c r="M3662">
        <v>22</v>
      </c>
      <c r="N3662" t="b">
        <v>1</v>
      </c>
      <c r="O3662" s="13">
        <f t="shared" si="172"/>
        <v>1</v>
      </c>
      <c r="P3662" t="s">
        <v>8271</v>
      </c>
      <c r="Q3662" t="s">
        <v>8272</v>
      </c>
      <c r="R3662" t="str">
        <f t="shared" si="173"/>
        <v>November</v>
      </c>
    </row>
    <row r="3663" spans="1:18" ht="45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s="11">
        <f t="shared" si="171"/>
        <v>42447.896666666667</v>
      </c>
      <c r="L3663" t="b">
        <v>0</v>
      </c>
      <c r="M3663">
        <v>36</v>
      </c>
      <c r="N3663" t="b">
        <v>1</v>
      </c>
      <c r="O3663" s="13">
        <f t="shared" si="172"/>
        <v>1.1100000000000001</v>
      </c>
      <c r="P3663" t="s">
        <v>8271</v>
      </c>
      <c r="Q3663" t="s">
        <v>8272</v>
      </c>
      <c r="R3663" t="str">
        <f t="shared" si="173"/>
        <v>March</v>
      </c>
    </row>
    <row r="3664" spans="1:18" ht="45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s="11">
        <f t="shared" si="171"/>
        <v>42064.220069444447</v>
      </c>
      <c r="L3664" t="b">
        <v>0</v>
      </c>
      <c r="M3664">
        <v>40</v>
      </c>
      <c r="N3664" t="b">
        <v>1</v>
      </c>
      <c r="O3664" s="13">
        <f t="shared" si="172"/>
        <v>1.0142500000000001</v>
      </c>
      <c r="P3664" t="s">
        <v>8271</v>
      </c>
      <c r="Q3664" t="s">
        <v>8272</v>
      </c>
      <c r="R3664" t="str">
        <f t="shared" si="173"/>
        <v>March</v>
      </c>
    </row>
    <row r="3665" spans="1:18" ht="45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s="11">
        <f t="shared" si="171"/>
        <v>42665.451736111107</v>
      </c>
      <c r="L3665" t="b">
        <v>0</v>
      </c>
      <c r="M3665">
        <v>9</v>
      </c>
      <c r="N3665" t="b">
        <v>1</v>
      </c>
      <c r="O3665" s="13">
        <f t="shared" si="172"/>
        <v>1.04</v>
      </c>
      <c r="P3665" t="s">
        <v>8271</v>
      </c>
      <c r="Q3665" t="s">
        <v>8272</v>
      </c>
      <c r="R3665" t="str">
        <f t="shared" si="173"/>
        <v>October</v>
      </c>
    </row>
    <row r="3666" spans="1:18" ht="45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s="11">
        <f t="shared" si="171"/>
        <v>42523.248715277776</v>
      </c>
      <c r="L3666" t="b">
        <v>0</v>
      </c>
      <c r="M3666">
        <v>19</v>
      </c>
      <c r="N3666" t="b">
        <v>1</v>
      </c>
      <c r="O3666" s="13">
        <f t="shared" si="172"/>
        <v>1.09375</v>
      </c>
      <c r="P3666" t="s">
        <v>8271</v>
      </c>
      <c r="Q3666" t="s">
        <v>8272</v>
      </c>
      <c r="R3666" t="str">
        <f t="shared" si="173"/>
        <v>June</v>
      </c>
    </row>
    <row r="3667" spans="1:18" ht="45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s="11">
        <f t="shared" si="171"/>
        <v>42294.808124999996</v>
      </c>
      <c r="L3667" t="b">
        <v>0</v>
      </c>
      <c r="M3667">
        <v>14</v>
      </c>
      <c r="N3667" t="b">
        <v>1</v>
      </c>
      <c r="O3667" s="13">
        <f t="shared" si="172"/>
        <v>1.1516129032258065</v>
      </c>
      <c r="P3667" t="s">
        <v>8271</v>
      </c>
      <c r="Q3667" t="s">
        <v>8272</v>
      </c>
      <c r="R3667" t="str">
        <f t="shared" si="173"/>
        <v>October</v>
      </c>
    </row>
    <row r="3668" spans="1:18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s="11">
        <f t="shared" si="171"/>
        <v>41822.90488425926</v>
      </c>
      <c r="L3668" t="b">
        <v>0</v>
      </c>
      <c r="M3668">
        <v>38</v>
      </c>
      <c r="N3668" t="b">
        <v>1</v>
      </c>
      <c r="O3668" s="13">
        <f t="shared" si="172"/>
        <v>1</v>
      </c>
      <c r="P3668" t="s">
        <v>8271</v>
      </c>
      <c r="Q3668" t="s">
        <v>8272</v>
      </c>
      <c r="R3668" t="str">
        <f t="shared" si="173"/>
        <v>July</v>
      </c>
    </row>
    <row r="3669" spans="1:18" ht="45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s="11">
        <f t="shared" si="171"/>
        <v>42173.970127314809</v>
      </c>
      <c r="L3669" t="b">
        <v>0</v>
      </c>
      <c r="M3669">
        <v>58</v>
      </c>
      <c r="N3669" t="b">
        <v>1</v>
      </c>
      <c r="O3669" s="13">
        <f t="shared" si="172"/>
        <v>1.0317033333333334</v>
      </c>
      <c r="P3669" t="s">
        <v>8271</v>
      </c>
      <c r="Q3669" t="s">
        <v>8272</v>
      </c>
      <c r="R3669" t="str">
        <f t="shared" si="173"/>
        <v>June</v>
      </c>
    </row>
    <row r="3670" spans="1:18" ht="45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s="11">
        <f t="shared" si="171"/>
        <v>42185.556157407409</v>
      </c>
      <c r="L3670" t="b">
        <v>0</v>
      </c>
      <c r="M3670">
        <v>28</v>
      </c>
      <c r="N3670" t="b">
        <v>1</v>
      </c>
      <c r="O3670" s="13">
        <f t="shared" si="172"/>
        <v>1.0349999999999999</v>
      </c>
      <c r="P3670" t="s">
        <v>8271</v>
      </c>
      <c r="Q3670" t="s">
        <v>8272</v>
      </c>
      <c r="R3670" t="str">
        <f t="shared" si="173"/>
        <v>June</v>
      </c>
    </row>
    <row r="3671" spans="1:18" ht="45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s="11">
        <f t="shared" si="171"/>
        <v>42136.675196759257</v>
      </c>
      <c r="L3671" t="b">
        <v>0</v>
      </c>
      <c r="M3671">
        <v>17</v>
      </c>
      <c r="N3671" t="b">
        <v>1</v>
      </c>
      <c r="O3671" s="13">
        <f t="shared" si="172"/>
        <v>1.3819999999999999</v>
      </c>
      <c r="P3671" t="s">
        <v>8271</v>
      </c>
      <c r="Q3671" t="s">
        <v>8272</v>
      </c>
      <c r="R3671" t="str">
        <f t="shared" si="173"/>
        <v>May</v>
      </c>
    </row>
    <row r="3672" spans="1:18" ht="45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s="11">
        <f t="shared" si="171"/>
        <v>42142.514016203699</v>
      </c>
      <c r="L3672" t="b">
        <v>0</v>
      </c>
      <c r="M3672">
        <v>12</v>
      </c>
      <c r="N3672" t="b">
        <v>1</v>
      </c>
      <c r="O3672" s="13">
        <f t="shared" si="172"/>
        <v>1.0954545454545455</v>
      </c>
      <c r="P3672" t="s">
        <v>8271</v>
      </c>
      <c r="Q3672" t="s">
        <v>8272</v>
      </c>
      <c r="R3672" t="str">
        <f t="shared" si="173"/>
        <v>May</v>
      </c>
    </row>
    <row r="3673" spans="1:18" ht="45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s="11">
        <f t="shared" si="171"/>
        <v>41820.62809027778</v>
      </c>
      <c r="L3673" t="b">
        <v>0</v>
      </c>
      <c r="M3673">
        <v>40</v>
      </c>
      <c r="N3673" t="b">
        <v>1</v>
      </c>
      <c r="O3673" s="13">
        <f t="shared" si="172"/>
        <v>1.0085714285714287</v>
      </c>
      <c r="P3673" t="s">
        <v>8271</v>
      </c>
      <c r="Q3673" t="s">
        <v>8272</v>
      </c>
      <c r="R3673" t="str">
        <f t="shared" si="173"/>
        <v>June</v>
      </c>
    </row>
    <row r="3674" spans="1:18" ht="45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s="11">
        <f t="shared" si="171"/>
        <v>41878.946574074071</v>
      </c>
      <c r="L3674" t="b">
        <v>0</v>
      </c>
      <c r="M3674">
        <v>57</v>
      </c>
      <c r="N3674" t="b">
        <v>1</v>
      </c>
      <c r="O3674" s="13">
        <f t="shared" si="172"/>
        <v>1.0153333333333334</v>
      </c>
      <c r="P3674" t="s">
        <v>8271</v>
      </c>
      <c r="Q3674" t="s">
        <v>8272</v>
      </c>
      <c r="R3674" t="str">
        <f t="shared" si="173"/>
        <v>August</v>
      </c>
    </row>
    <row r="3675" spans="1:18" ht="45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s="11">
        <f t="shared" si="171"/>
        <v>41914.295104166667</v>
      </c>
      <c r="L3675" t="b">
        <v>0</v>
      </c>
      <c r="M3675">
        <v>114</v>
      </c>
      <c r="N3675" t="b">
        <v>1</v>
      </c>
      <c r="O3675" s="13">
        <f t="shared" si="172"/>
        <v>1.13625</v>
      </c>
      <c r="P3675" t="s">
        <v>8271</v>
      </c>
      <c r="Q3675" t="s">
        <v>8272</v>
      </c>
      <c r="R3675" t="str">
        <f t="shared" si="173"/>
        <v>October</v>
      </c>
    </row>
    <row r="3676" spans="1:18" ht="45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s="11">
        <f t="shared" si="171"/>
        <v>42556.873020833329</v>
      </c>
      <c r="L3676" t="b">
        <v>0</v>
      </c>
      <c r="M3676">
        <v>31</v>
      </c>
      <c r="N3676" t="b">
        <v>1</v>
      </c>
      <c r="O3676" s="13">
        <f t="shared" si="172"/>
        <v>1</v>
      </c>
      <c r="P3676" t="s">
        <v>8271</v>
      </c>
      <c r="Q3676" t="s">
        <v>8272</v>
      </c>
      <c r="R3676" t="str">
        <f t="shared" si="173"/>
        <v>July</v>
      </c>
    </row>
    <row r="3677" spans="1:18" ht="45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s="11">
        <f t="shared" si="171"/>
        <v>42493.597013888888</v>
      </c>
      <c r="L3677" t="b">
        <v>0</v>
      </c>
      <c r="M3677">
        <v>3</v>
      </c>
      <c r="N3677" t="b">
        <v>1</v>
      </c>
      <c r="O3677" s="13">
        <f t="shared" si="172"/>
        <v>1.4</v>
      </c>
      <c r="P3677" t="s">
        <v>8271</v>
      </c>
      <c r="Q3677" t="s">
        <v>8272</v>
      </c>
      <c r="R3677" t="str">
        <f t="shared" si="173"/>
        <v>May</v>
      </c>
    </row>
    <row r="3678" spans="1:18" ht="45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s="11">
        <f t="shared" si="171"/>
        <v>41876.815787037034</v>
      </c>
      <c r="L3678" t="b">
        <v>0</v>
      </c>
      <c r="M3678">
        <v>16</v>
      </c>
      <c r="N3678" t="b">
        <v>1</v>
      </c>
      <c r="O3678" s="13">
        <f t="shared" si="172"/>
        <v>1.2875000000000001</v>
      </c>
      <c r="P3678" t="s">
        <v>8271</v>
      </c>
      <c r="Q3678" t="s">
        <v>8272</v>
      </c>
      <c r="R3678" t="str">
        <f t="shared" si="173"/>
        <v>August</v>
      </c>
    </row>
    <row r="3679" spans="1:18" ht="30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s="11">
        <f t="shared" si="171"/>
        <v>41802.574282407411</v>
      </c>
      <c r="L3679" t="b">
        <v>0</v>
      </c>
      <c r="M3679">
        <v>199</v>
      </c>
      <c r="N3679" t="b">
        <v>1</v>
      </c>
      <c r="O3679" s="13">
        <f t="shared" si="172"/>
        <v>1.0290416666666666</v>
      </c>
      <c r="P3679" t="s">
        <v>8271</v>
      </c>
      <c r="Q3679" t="s">
        <v>8272</v>
      </c>
      <c r="R3679" t="str">
        <f t="shared" si="173"/>
        <v>June</v>
      </c>
    </row>
    <row r="3680" spans="1:18" ht="30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s="11">
        <f t="shared" si="171"/>
        <v>42120.531226851846</v>
      </c>
      <c r="L3680" t="b">
        <v>0</v>
      </c>
      <c r="M3680">
        <v>31</v>
      </c>
      <c r="N3680" t="b">
        <v>1</v>
      </c>
      <c r="O3680" s="13">
        <f t="shared" si="172"/>
        <v>1.0249999999999999</v>
      </c>
      <c r="P3680" t="s">
        <v>8271</v>
      </c>
      <c r="Q3680" t="s">
        <v>8272</v>
      </c>
      <c r="R3680" t="str">
        <f t="shared" si="173"/>
        <v>April</v>
      </c>
    </row>
    <row r="3681" spans="1:18" ht="45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s="11">
        <f t="shared" si="171"/>
        <v>41786.761354166665</v>
      </c>
      <c r="L3681" t="b">
        <v>0</v>
      </c>
      <c r="M3681">
        <v>30</v>
      </c>
      <c r="N3681" t="b">
        <v>1</v>
      </c>
      <c r="O3681" s="13">
        <f t="shared" si="172"/>
        <v>1.101</v>
      </c>
      <c r="P3681" t="s">
        <v>8271</v>
      </c>
      <c r="Q3681" t="s">
        <v>8272</v>
      </c>
      <c r="R3681" t="str">
        <f t="shared" si="173"/>
        <v>May</v>
      </c>
    </row>
    <row r="3682" spans="1:18" ht="30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s="11">
        <f t="shared" si="171"/>
        <v>42627.454097222224</v>
      </c>
      <c r="L3682" t="b">
        <v>0</v>
      </c>
      <c r="M3682">
        <v>34</v>
      </c>
      <c r="N3682" t="b">
        <v>1</v>
      </c>
      <c r="O3682" s="13">
        <f t="shared" si="172"/>
        <v>1.1276666666666666</v>
      </c>
      <c r="P3682" t="s">
        <v>8271</v>
      </c>
      <c r="Q3682" t="s">
        <v>8272</v>
      </c>
      <c r="R3682" t="str">
        <f t="shared" si="173"/>
        <v>September</v>
      </c>
    </row>
    <row r="3683" spans="1:18" ht="60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s="11">
        <f t="shared" si="171"/>
        <v>42374.651504629626</v>
      </c>
      <c r="L3683" t="b">
        <v>0</v>
      </c>
      <c r="M3683">
        <v>18</v>
      </c>
      <c r="N3683" t="b">
        <v>1</v>
      </c>
      <c r="O3683" s="13">
        <f t="shared" si="172"/>
        <v>1.119</v>
      </c>
      <c r="P3683" t="s">
        <v>8271</v>
      </c>
      <c r="Q3683" t="s">
        <v>8272</v>
      </c>
      <c r="R3683" t="str">
        <f t="shared" si="173"/>
        <v>January</v>
      </c>
    </row>
    <row r="3684" spans="1:18" ht="45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s="11">
        <f t="shared" si="171"/>
        <v>41772.685393518521</v>
      </c>
      <c r="L3684" t="b">
        <v>0</v>
      </c>
      <c r="M3684">
        <v>67</v>
      </c>
      <c r="N3684" t="b">
        <v>1</v>
      </c>
      <c r="O3684" s="13">
        <f t="shared" si="172"/>
        <v>1.3919999999999999</v>
      </c>
      <c r="P3684" t="s">
        <v>8271</v>
      </c>
      <c r="Q3684" t="s">
        <v>8272</v>
      </c>
      <c r="R3684" t="str">
        <f t="shared" si="173"/>
        <v>May</v>
      </c>
    </row>
    <row r="3685" spans="1:18" ht="45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s="11">
        <f t="shared" si="171"/>
        <v>42633.116851851853</v>
      </c>
      <c r="L3685" t="b">
        <v>0</v>
      </c>
      <c r="M3685">
        <v>66</v>
      </c>
      <c r="N3685" t="b">
        <v>1</v>
      </c>
      <c r="O3685" s="13">
        <f t="shared" si="172"/>
        <v>1.1085714285714285</v>
      </c>
      <c r="P3685" t="s">
        <v>8271</v>
      </c>
      <c r="Q3685" t="s">
        <v>8272</v>
      </c>
      <c r="R3685" t="str">
        <f t="shared" si="173"/>
        <v>September</v>
      </c>
    </row>
    <row r="3686" spans="1:18" ht="45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s="11">
        <f t="shared" si="171"/>
        <v>42219.180393518516</v>
      </c>
      <c r="L3686" t="b">
        <v>0</v>
      </c>
      <c r="M3686">
        <v>23</v>
      </c>
      <c r="N3686" t="b">
        <v>1</v>
      </c>
      <c r="O3686" s="13">
        <f t="shared" si="172"/>
        <v>1.3906666666666667</v>
      </c>
      <c r="P3686" t="s">
        <v>8271</v>
      </c>
      <c r="Q3686" t="s">
        <v>8272</v>
      </c>
      <c r="R3686" t="str">
        <f t="shared" si="173"/>
        <v>August</v>
      </c>
    </row>
    <row r="3687" spans="1:18" ht="45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s="11">
        <f t="shared" si="171"/>
        <v>41753.593275462961</v>
      </c>
      <c r="L3687" t="b">
        <v>0</v>
      </c>
      <c r="M3687">
        <v>126</v>
      </c>
      <c r="N3687" t="b">
        <v>1</v>
      </c>
      <c r="O3687" s="13">
        <f t="shared" si="172"/>
        <v>1.0569999999999999</v>
      </c>
      <c r="P3687" t="s">
        <v>8271</v>
      </c>
      <c r="Q3687" t="s">
        <v>8272</v>
      </c>
      <c r="R3687" t="str">
        <f t="shared" si="173"/>
        <v>April</v>
      </c>
    </row>
    <row r="3688" spans="1:18" ht="45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s="11">
        <f t="shared" si="171"/>
        <v>42230.662731481483</v>
      </c>
      <c r="L3688" t="b">
        <v>0</v>
      </c>
      <c r="M3688">
        <v>6</v>
      </c>
      <c r="N3688" t="b">
        <v>1</v>
      </c>
      <c r="O3688" s="13">
        <f t="shared" si="172"/>
        <v>1.0142857142857142</v>
      </c>
      <c r="P3688" t="s">
        <v>8271</v>
      </c>
      <c r="Q3688" t="s">
        <v>8272</v>
      </c>
      <c r="R3688" t="str">
        <f t="shared" si="173"/>
        <v>August</v>
      </c>
    </row>
    <row r="3689" spans="1:18" ht="45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s="11">
        <f t="shared" si="171"/>
        <v>41787.218229166669</v>
      </c>
      <c r="L3689" t="b">
        <v>0</v>
      </c>
      <c r="M3689">
        <v>25</v>
      </c>
      <c r="N3689" t="b">
        <v>1</v>
      </c>
      <c r="O3689" s="13">
        <f t="shared" si="172"/>
        <v>1.0024500000000001</v>
      </c>
      <c r="P3689" t="s">
        <v>8271</v>
      </c>
      <c r="Q3689" t="s">
        <v>8272</v>
      </c>
      <c r="R3689" t="str">
        <f t="shared" si="173"/>
        <v>May</v>
      </c>
    </row>
    <row r="3690" spans="1:18" ht="45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s="11">
        <f t="shared" si="171"/>
        <v>41829.787083333329</v>
      </c>
      <c r="L3690" t="b">
        <v>0</v>
      </c>
      <c r="M3690">
        <v>39</v>
      </c>
      <c r="N3690" t="b">
        <v>1</v>
      </c>
      <c r="O3690" s="13">
        <f t="shared" si="172"/>
        <v>1.0916666666666666</v>
      </c>
      <c r="P3690" t="s">
        <v>8271</v>
      </c>
      <c r="Q3690" t="s">
        <v>8272</v>
      </c>
      <c r="R3690" t="str">
        <f t="shared" si="173"/>
        <v>July</v>
      </c>
    </row>
    <row r="3691" spans="1:18" ht="45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s="11">
        <f t="shared" si="171"/>
        <v>42147.826840277776</v>
      </c>
      <c r="L3691" t="b">
        <v>0</v>
      </c>
      <c r="M3691">
        <v>62</v>
      </c>
      <c r="N3691" t="b">
        <v>1</v>
      </c>
      <c r="O3691" s="13">
        <f t="shared" si="172"/>
        <v>1.1833333333333333</v>
      </c>
      <c r="P3691" t="s">
        <v>8271</v>
      </c>
      <c r="Q3691" t="s">
        <v>8272</v>
      </c>
      <c r="R3691" t="str">
        <f t="shared" si="173"/>
        <v>May</v>
      </c>
    </row>
    <row r="3692" spans="1:18" ht="45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s="11">
        <f t="shared" si="171"/>
        <v>41940.598182870366</v>
      </c>
      <c r="L3692" t="b">
        <v>0</v>
      </c>
      <c r="M3692">
        <v>31</v>
      </c>
      <c r="N3692" t="b">
        <v>1</v>
      </c>
      <c r="O3692" s="13">
        <f t="shared" si="172"/>
        <v>1.2</v>
      </c>
      <c r="P3692" t="s">
        <v>8271</v>
      </c>
      <c r="Q3692" t="s">
        <v>8272</v>
      </c>
      <c r="R3692" t="str">
        <f t="shared" si="173"/>
        <v>October</v>
      </c>
    </row>
    <row r="3693" spans="1:18" ht="30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s="11">
        <f t="shared" si="171"/>
        <v>42020.700567129628</v>
      </c>
      <c r="L3693" t="b">
        <v>0</v>
      </c>
      <c r="M3693">
        <v>274</v>
      </c>
      <c r="N3693" t="b">
        <v>1</v>
      </c>
      <c r="O3693" s="13">
        <f t="shared" si="172"/>
        <v>1.2796000000000001</v>
      </c>
      <c r="P3693" t="s">
        <v>8271</v>
      </c>
      <c r="Q3693" t="s">
        <v>8272</v>
      </c>
      <c r="R3693" t="str">
        <f t="shared" si="173"/>
        <v>January</v>
      </c>
    </row>
    <row r="3694" spans="1:18" ht="30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s="11">
        <f t="shared" si="171"/>
        <v>41891.96503472222</v>
      </c>
      <c r="L3694" t="b">
        <v>0</v>
      </c>
      <c r="M3694">
        <v>17</v>
      </c>
      <c r="N3694" t="b">
        <v>1</v>
      </c>
      <c r="O3694" s="13">
        <f t="shared" si="172"/>
        <v>1.26</v>
      </c>
      <c r="P3694" t="s">
        <v>8271</v>
      </c>
      <c r="Q3694" t="s">
        <v>8272</v>
      </c>
      <c r="R3694" t="str">
        <f t="shared" si="173"/>
        <v>September</v>
      </c>
    </row>
    <row r="3695" spans="1:18" ht="45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s="11">
        <f t="shared" si="171"/>
        <v>42309.191307870366</v>
      </c>
      <c r="L3695" t="b">
        <v>0</v>
      </c>
      <c r="M3695">
        <v>14</v>
      </c>
      <c r="N3695" t="b">
        <v>1</v>
      </c>
      <c r="O3695" s="13">
        <f t="shared" si="172"/>
        <v>1.2912912912912913</v>
      </c>
      <c r="P3695" t="s">
        <v>8271</v>
      </c>
      <c r="Q3695" t="s">
        <v>8272</v>
      </c>
      <c r="R3695" t="str">
        <f t="shared" si="173"/>
        <v>November</v>
      </c>
    </row>
    <row r="3696" spans="1:18" ht="45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s="11">
        <f t="shared" si="171"/>
        <v>42490.133877314816</v>
      </c>
      <c r="L3696" t="b">
        <v>0</v>
      </c>
      <c r="M3696">
        <v>60</v>
      </c>
      <c r="N3696" t="b">
        <v>1</v>
      </c>
      <c r="O3696" s="13">
        <f t="shared" si="172"/>
        <v>1.0742857142857143</v>
      </c>
      <c r="P3696" t="s">
        <v>8271</v>
      </c>
      <c r="Q3696" t="s">
        <v>8272</v>
      </c>
      <c r="R3696" t="str">
        <f t="shared" si="173"/>
        <v>April</v>
      </c>
    </row>
    <row r="3697" spans="1:18" ht="45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s="11">
        <f t="shared" si="171"/>
        <v>41995.870486111111</v>
      </c>
      <c r="L3697" t="b">
        <v>0</v>
      </c>
      <c r="M3697">
        <v>33</v>
      </c>
      <c r="N3697" t="b">
        <v>1</v>
      </c>
      <c r="O3697" s="13">
        <f t="shared" si="172"/>
        <v>1.00125</v>
      </c>
      <c r="P3697" t="s">
        <v>8271</v>
      </c>
      <c r="Q3697" t="s">
        <v>8272</v>
      </c>
      <c r="R3697" t="str">
        <f t="shared" si="173"/>
        <v>December</v>
      </c>
    </row>
    <row r="3698" spans="1:18" ht="45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s="11">
        <f t="shared" si="171"/>
        <v>41988.617083333331</v>
      </c>
      <c r="L3698" t="b">
        <v>0</v>
      </c>
      <c r="M3698">
        <v>78</v>
      </c>
      <c r="N3698" t="b">
        <v>1</v>
      </c>
      <c r="O3698" s="13">
        <f t="shared" si="172"/>
        <v>1.55</v>
      </c>
      <c r="P3698" t="s">
        <v>8271</v>
      </c>
      <c r="Q3698" t="s">
        <v>8272</v>
      </c>
      <c r="R3698" t="str">
        <f t="shared" si="173"/>
        <v>December</v>
      </c>
    </row>
    <row r="3699" spans="1:18" ht="45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s="11">
        <f t="shared" si="171"/>
        <v>42479.465833333335</v>
      </c>
      <c r="L3699" t="b">
        <v>0</v>
      </c>
      <c r="M3699">
        <v>30</v>
      </c>
      <c r="N3699" t="b">
        <v>1</v>
      </c>
      <c r="O3699" s="13">
        <f t="shared" si="172"/>
        <v>1.08</v>
      </c>
      <c r="P3699" t="s">
        <v>8271</v>
      </c>
      <c r="Q3699" t="s">
        <v>8272</v>
      </c>
      <c r="R3699" t="str">
        <f t="shared" si="173"/>
        <v>April</v>
      </c>
    </row>
    <row r="3700" spans="1:18" ht="30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s="11">
        <f t="shared" si="171"/>
        <v>42401.806562500002</v>
      </c>
      <c r="L3700" t="b">
        <v>0</v>
      </c>
      <c r="M3700">
        <v>136</v>
      </c>
      <c r="N3700" t="b">
        <v>1</v>
      </c>
      <c r="O3700" s="13">
        <f t="shared" si="172"/>
        <v>1.1052</v>
      </c>
      <c r="P3700" t="s">
        <v>8271</v>
      </c>
      <c r="Q3700" t="s">
        <v>8272</v>
      </c>
      <c r="R3700" t="str">
        <f t="shared" si="173"/>
        <v>February</v>
      </c>
    </row>
    <row r="3701" spans="1:18" ht="45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s="11">
        <f t="shared" si="171"/>
        <v>41897.602037037039</v>
      </c>
      <c r="L3701" t="b">
        <v>0</v>
      </c>
      <c r="M3701">
        <v>40</v>
      </c>
      <c r="N3701" t="b">
        <v>1</v>
      </c>
      <c r="O3701" s="13">
        <f t="shared" si="172"/>
        <v>1.008</v>
      </c>
      <c r="P3701" t="s">
        <v>8271</v>
      </c>
      <c r="Q3701" t="s">
        <v>8272</v>
      </c>
      <c r="R3701" t="str">
        <f t="shared" si="173"/>
        <v>September</v>
      </c>
    </row>
    <row r="3702" spans="1:18" ht="30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s="11">
        <f t="shared" si="171"/>
        <v>41882.585648148146</v>
      </c>
      <c r="L3702" t="b">
        <v>0</v>
      </c>
      <c r="M3702">
        <v>18</v>
      </c>
      <c r="N3702" t="b">
        <v>1</v>
      </c>
      <c r="O3702" s="13">
        <f t="shared" si="172"/>
        <v>1.212</v>
      </c>
      <c r="P3702" t="s">
        <v>8271</v>
      </c>
      <c r="Q3702" t="s">
        <v>8272</v>
      </c>
      <c r="R3702" t="str">
        <f t="shared" si="173"/>
        <v>August</v>
      </c>
    </row>
    <row r="3703" spans="1:18" ht="45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s="11">
        <f t="shared" si="171"/>
        <v>42129.541585648149</v>
      </c>
      <c r="L3703" t="b">
        <v>0</v>
      </c>
      <c r="M3703">
        <v>39</v>
      </c>
      <c r="N3703" t="b">
        <v>1</v>
      </c>
      <c r="O3703" s="13">
        <f t="shared" si="172"/>
        <v>1.0033333333333334</v>
      </c>
      <c r="P3703" t="s">
        <v>8271</v>
      </c>
      <c r="Q3703" t="s">
        <v>8272</v>
      </c>
      <c r="R3703" t="str">
        <f t="shared" si="173"/>
        <v>May</v>
      </c>
    </row>
    <row r="3704" spans="1:18" ht="45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s="11">
        <f t="shared" si="171"/>
        <v>42524.53800925926</v>
      </c>
      <c r="L3704" t="b">
        <v>0</v>
      </c>
      <c r="M3704">
        <v>21</v>
      </c>
      <c r="N3704" t="b">
        <v>1</v>
      </c>
      <c r="O3704" s="13">
        <f t="shared" si="172"/>
        <v>1.0916666666666666</v>
      </c>
      <c r="P3704" t="s">
        <v>8271</v>
      </c>
      <c r="Q3704" t="s">
        <v>8272</v>
      </c>
      <c r="R3704" t="str">
        <f t="shared" si="173"/>
        <v>June</v>
      </c>
    </row>
    <row r="3705" spans="1:18" ht="45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s="11">
        <f t="shared" si="171"/>
        <v>42556.504490740743</v>
      </c>
      <c r="L3705" t="b">
        <v>0</v>
      </c>
      <c r="M3705">
        <v>30</v>
      </c>
      <c r="N3705" t="b">
        <v>1</v>
      </c>
      <c r="O3705" s="13">
        <f t="shared" si="172"/>
        <v>1.2342857142857142</v>
      </c>
      <c r="P3705" t="s">
        <v>8271</v>
      </c>
      <c r="Q3705" t="s">
        <v>8272</v>
      </c>
      <c r="R3705" t="str">
        <f t="shared" si="173"/>
        <v>July</v>
      </c>
    </row>
    <row r="3706" spans="1:18" ht="45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s="11">
        <f t="shared" si="171"/>
        <v>42461.689745370371</v>
      </c>
      <c r="L3706" t="b">
        <v>0</v>
      </c>
      <c r="M3706">
        <v>27</v>
      </c>
      <c r="N3706" t="b">
        <v>1</v>
      </c>
      <c r="O3706" s="13">
        <f t="shared" si="172"/>
        <v>1.3633666666666666</v>
      </c>
      <c r="P3706" t="s">
        <v>8271</v>
      </c>
      <c r="Q3706" t="s">
        <v>8272</v>
      </c>
      <c r="R3706" t="str">
        <f t="shared" si="173"/>
        <v>April</v>
      </c>
    </row>
    <row r="3707" spans="1:18" ht="45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s="11">
        <f t="shared" si="171"/>
        <v>41792.542986111112</v>
      </c>
      <c r="L3707" t="b">
        <v>0</v>
      </c>
      <c r="M3707">
        <v>35</v>
      </c>
      <c r="N3707" t="b">
        <v>1</v>
      </c>
      <c r="O3707" s="13">
        <f t="shared" si="172"/>
        <v>1.0346657233816767</v>
      </c>
      <c r="P3707" t="s">
        <v>8271</v>
      </c>
      <c r="Q3707" t="s">
        <v>8272</v>
      </c>
      <c r="R3707" t="str">
        <f t="shared" si="173"/>
        <v>June</v>
      </c>
    </row>
    <row r="3708" spans="1:18" ht="45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s="11">
        <f t="shared" si="171"/>
        <v>41879.913761574076</v>
      </c>
      <c r="L3708" t="b">
        <v>0</v>
      </c>
      <c r="M3708">
        <v>13</v>
      </c>
      <c r="N3708" t="b">
        <v>1</v>
      </c>
      <c r="O3708" s="13">
        <f t="shared" si="172"/>
        <v>1.2133333333333334</v>
      </c>
      <c r="P3708" t="s">
        <v>8271</v>
      </c>
      <c r="Q3708" t="s">
        <v>8272</v>
      </c>
      <c r="R3708" t="str">
        <f t="shared" si="173"/>
        <v>August</v>
      </c>
    </row>
    <row r="3709" spans="1:18" ht="30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s="11">
        <f t="shared" si="171"/>
        <v>42552.048356481479</v>
      </c>
      <c r="L3709" t="b">
        <v>0</v>
      </c>
      <c r="M3709">
        <v>23</v>
      </c>
      <c r="N3709" t="b">
        <v>1</v>
      </c>
      <c r="O3709" s="13">
        <f t="shared" si="172"/>
        <v>1.86</v>
      </c>
      <c r="P3709" t="s">
        <v>8271</v>
      </c>
      <c r="Q3709" t="s">
        <v>8272</v>
      </c>
      <c r="R3709" t="str">
        <f t="shared" si="173"/>
        <v>July</v>
      </c>
    </row>
    <row r="3710" spans="1:18" ht="45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s="11">
        <f t="shared" si="171"/>
        <v>41810.142199074078</v>
      </c>
      <c r="L3710" t="b">
        <v>0</v>
      </c>
      <c r="M3710">
        <v>39</v>
      </c>
      <c r="N3710" t="b">
        <v>1</v>
      </c>
      <c r="O3710" s="13">
        <f t="shared" si="172"/>
        <v>3</v>
      </c>
      <c r="P3710" t="s">
        <v>8271</v>
      </c>
      <c r="Q3710" t="s">
        <v>8272</v>
      </c>
      <c r="R3710" t="str">
        <f t="shared" si="173"/>
        <v>June</v>
      </c>
    </row>
    <row r="3711" spans="1:18" ht="45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s="11">
        <f t="shared" si="171"/>
        <v>41785.707708333335</v>
      </c>
      <c r="L3711" t="b">
        <v>0</v>
      </c>
      <c r="M3711">
        <v>35</v>
      </c>
      <c r="N3711" t="b">
        <v>1</v>
      </c>
      <c r="O3711" s="13">
        <f t="shared" si="172"/>
        <v>1.0825</v>
      </c>
      <c r="P3711" t="s">
        <v>8271</v>
      </c>
      <c r="Q3711" t="s">
        <v>8272</v>
      </c>
      <c r="R3711" t="str">
        <f t="shared" si="173"/>
        <v>May</v>
      </c>
    </row>
    <row r="3712" spans="1:18" ht="30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s="11">
        <f t="shared" si="171"/>
        <v>42072.576249999998</v>
      </c>
      <c r="L3712" t="b">
        <v>0</v>
      </c>
      <c r="M3712">
        <v>27</v>
      </c>
      <c r="N3712" t="b">
        <v>1</v>
      </c>
      <c r="O3712" s="13">
        <f t="shared" si="172"/>
        <v>1.4115384615384616</v>
      </c>
      <c r="P3712" t="s">
        <v>8271</v>
      </c>
      <c r="Q3712" t="s">
        <v>8272</v>
      </c>
      <c r="R3712" t="str">
        <f t="shared" si="173"/>
        <v>March</v>
      </c>
    </row>
    <row r="3713" spans="1:18" ht="30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s="11">
        <f t="shared" si="171"/>
        <v>41779.724224537036</v>
      </c>
      <c r="L3713" t="b">
        <v>0</v>
      </c>
      <c r="M3713">
        <v>21</v>
      </c>
      <c r="N3713" t="b">
        <v>1</v>
      </c>
      <c r="O3713" s="13">
        <f t="shared" si="172"/>
        <v>1.1399999999999999</v>
      </c>
      <c r="P3713" t="s">
        <v>8271</v>
      </c>
      <c r="Q3713" t="s">
        <v>8272</v>
      </c>
      <c r="R3713" t="str">
        <f t="shared" si="173"/>
        <v>May</v>
      </c>
    </row>
    <row r="3714" spans="1:18" ht="45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s="11">
        <f t="shared" si="171"/>
        <v>42134.172071759254</v>
      </c>
      <c r="L3714" t="b">
        <v>0</v>
      </c>
      <c r="M3714">
        <v>104</v>
      </c>
      <c r="N3714" t="b">
        <v>1</v>
      </c>
      <c r="O3714" s="13">
        <f t="shared" si="172"/>
        <v>1.5373333333333334</v>
      </c>
      <c r="P3714" t="s">
        <v>8271</v>
      </c>
      <c r="Q3714" t="s">
        <v>8272</v>
      </c>
      <c r="R3714" t="str">
        <f t="shared" si="173"/>
        <v>May</v>
      </c>
    </row>
    <row r="3715" spans="1:18" ht="45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s="11">
        <f t="shared" ref="K3715:K3778" si="174">(J3715/86400)+DATE(1970,1,1)</f>
        <v>42505.738032407404</v>
      </c>
      <c r="L3715" t="b">
        <v>0</v>
      </c>
      <c r="M3715">
        <v>19</v>
      </c>
      <c r="N3715" t="b">
        <v>1</v>
      </c>
      <c r="O3715" s="13">
        <f t="shared" ref="O3715:O3778" si="175">E3715/D3715</f>
        <v>1.0149999999999999</v>
      </c>
      <c r="P3715" t="s">
        <v>8271</v>
      </c>
      <c r="Q3715" t="s">
        <v>8272</v>
      </c>
      <c r="R3715" t="str">
        <f t="shared" ref="R3715:R3778" si="176">TEXT(K3715,"mmmm")</f>
        <v>May</v>
      </c>
    </row>
    <row r="3716" spans="1:18" ht="45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s="11">
        <f t="shared" si="174"/>
        <v>42118.556331018517</v>
      </c>
      <c r="L3716" t="b">
        <v>0</v>
      </c>
      <c r="M3716">
        <v>97</v>
      </c>
      <c r="N3716" t="b">
        <v>1</v>
      </c>
      <c r="O3716" s="13">
        <f t="shared" si="175"/>
        <v>1.0235000000000001</v>
      </c>
      <c r="P3716" t="s">
        <v>8271</v>
      </c>
      <c r="Q3716" t="s">
        <v>8272</v>
      </c>
      <c r="R3716" t="str">
        <f t="shared" si="176"/>
        <v>April</v>
      </c>
    </row>
    <row r="3717" spans="1:18" ht="45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s="11">
        <f t="shared" si="174"/>
        <v>42036.995590277773</v>
      </c>
      <c r="L3717" t="b">
        <v>0</v>
      </c>
      <c r="M3717">
        <v>27</v>
      </c>
      <c r="N3717" t="b">
        <v>1</v>
      </c>
      <c r="O3717" s="13">
        <f t="shared" si="175"/>
        <v>1.0257142857142858</v>
      </c>
      <c r="P3717" t="s">
        <v>8271</v>
      </c>
      <c r="Q3717" t="s">
        <v>8272</v>
      </c>
      <c r="R3717" t="str">
        <f t="shared" si="176"/>
        <v>February</v>
      </c>
    </row>
    <row r="3718" spans="1:18" ht="45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s="11">
        <f t="shared" si="174"/>
        <v>42360.887835648144</v>
      </c>
      <c r="L3718" t="b">
        <v>0</v>
      </c>
      <c r="M3718">
        <v>24</v>
      </c>
      <c r="N3718" t="b">
        <v>1</v>
      </c>
      <c r="O3718" s="13">
        <f t="shared" si="175"/>
        <v>1.5575000000000001</v>
      </c>
      <c r="P3718" t="s">
        <v>8271</v>
      </c>
      <c r="Q3718" t="s">
        <v>8272</v>
      </c>
      <c r="R3718" t="str">
        <f t="shared" si="176"/>
        <v>December</v>
      </c>
    </row>
    <row r="3719" spans="1:18" ht="45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s="11">
        <f t="shared" si="174"/>
        <v>42102.866307870368</v>
      </c>
      <c r="L3719" t="b">
        <v>0</v>
      </c>
      <c r="M3719">
        <v>13</v>
      </c>
      <c r="N3719" t="b">
        <v>1</v>
      </c>
      <c r="O3719" s="13">
        <f t="shared" si="175"/>
        <v>1.0075000000000001</v>
      </c>
      <c r="P3719" t="s">
        <v>8271</v>
      </c>
      <c r="Q3719" t="s">
        <v>8272</v>
      </c>
      <c r="R3719" t="str">
        <f t="shared" si="176"/>
        <v>April</v>
      </c>
    </row>
    <row r="3720" spans="1:18" ht="45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s="11">
        <f t="shared" si="174"/>
        <v>42032.716145833328</v>
      </c>
      <c r="L3720" t="b">
        <v>0</v>
      </c>
      <c r="M3720">
        <v>46</v>
      </c>
      <c r="N3720" t="b">
        <v>1</v>
      </c>
      <c r="O3720" s="13">
        <f t="shared" si="175"/>
        <v>2.3940000000000001</v>
      </c>
      <c r="P3720" t="s">
        <v>8271</v>
      </c>
      <c r="Q3720" t="s">
        <v>8272</v>
      </c>
      <c r="R3720" t="str">
        <f t="shared" si="176"/>
        <v>January</v>
      </c>
    </row>
    <row r="3721" spans="1:18" ht="30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s="11">
        <f t="shared" si="174"/>
        <v>42147.729930555557</v>
      </c>
      <c r="L3721" t="b">
        <v>0</v>
      </c>
      <c r="M3721">
        <v>4</v>
      </c>
      <c r="N3721" t="b">
        <v>1</v>
      </c>
      <c r="O3721" s="13">
        <f t="shared" si="175"/>
        <v>2.1</v>
      </c>
      <c r="P3721" t="s">
        <v>8271</v>
      </c>
      <c r="Q3721" t="s">
        <v>8272</v>
      </c>
      <c r="R3721" t="str">
        <f t="shared" si="176"/>
        <v>May</v>
      </c>
    </row>
    <row r="3722" spans="1:18" ht="30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s="11">
        <f t="shared" si="174"/>
        <v>42165.993125000001</v>
      </c>
      <c r="L3722" t="b">
        <v>0</v>
      </c>
      <c r="M3722">
        <v>40</v>
      </c>
      <c r="N3722" t="b">
        <v>1</v>
      </c>
      <c r="O3722" s="13">
        <f t="shared" si="175"/>
        <v>1.0451515151515152</v>
      </c>
      <c r="P3722" t="s">
        <v>8271</v>
      </c>
      <c r="Q3722" t="s">
        <v>8272</v>
      </c>
      <c r="R3722" t="str">
        <f t="shared" si="176"/>
        <v>June</v>
      </c>
    </row>
    <row r="3723" spans="1:18" ht="45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s="11">
        <f t="shared" si="174"/>
        <v>41927.936157407406</v>
      </c>
      <c r="L3723" t="b">
        <v>0</v>
      </c>
      <c r="M3723">
        <v>44</v>
      </c>
      <c r="N3723" t="b">
        <v>1</v>
      </c>
      <c r="O3723" s="13">
        <f t="shared" si="175"/>
        <v>1.008</v>
      </c>
      <c r="P3723" t="s">
        <v>8271</v>
      </c>
      <c r="Q3723" t="s">
        <v>8272</v>
      </c>
      <c r="R3723" t="str">
        <f t="shared" si="176"/>
        <v>October</v>
      </c>
    </row>
    <row r="3724" spans="1:18" ht="60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s="11">
        <f t="shared" si="174"/>
        <v>42381.671840277777</v>
      </c>
      <c r="L3724" t="b">
        <v>0</v>
      </c>
      <c r="M3724">
        <v>35</v>
      </c>
      <c r="N3724" t="b">
        <v>1</v>
      </c>
      <c r="O3724" s="13">
        <f t="shared" si="175"/>
        <v>1.1120000000000001</v>
      </c>
      <c r="P3724" t="s">
        <v>8271</v>
      </c>
      <c r="Q3724" t="s">
        <v>8272</v>
      </c>
      <c r="R3724" t="str">
        <f t="shared" si="176"/>
        <v>January</v>
      </c>
    </row>
    <row r="3725" spans="1:18" ht="30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s="11">
        <f t="shared" si="174"/>
        <v>41943.753032407403</v>
      </c>
      <c r="L3725" t="b">
        <v>0</v>
      </c>
      <c r="M3725">
        <v>63</v>
      </c>
      <c r="N3725" t="b">
        <v>1</v>
      </c>
      <c r="O3725" s="13">
        <f t="shared" si="175"/>
        <v>1.0204444444444445</v>
      </c>
      <c r="P3725" t="s">
        <v>8271</v>
      </c>
      <c r="Q3725" t="s">
        <v>8272</v>
      </c>
      <c r="R3725" t="str">
        <f t="shared" si="176"/>
        <v>October</v>
      </c>
    </row>
    <row r="3726" spans="1:18" ht="45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s="11">
        <f t="shared" si="174"/>
        <v>42465.491435185184</v>
      </c>
      <c r="L3726" t="b">
        <v>0</v>
      </c>
      <c r="M3726">
        <v>89</v>
      </c>
      <c r="N3726" t="b">
        <v>1</v>
      </c>
      <c r="O3726" s="13">
        <f t="shared" si="175"/>
        <v>1.0254767441860466</v>
      </c>
      <c r="P3726" t="s">
        <v>8271</v>
      </c>
      <c r="Q3726" t="s">
        <v>8272</v>
      </c>
      <c r="R3726" t="str">
        <f t="shared" si="176"/>
        <v>April</v>
      </c>
    </row>
    <row r="3727" spans="1:18" ht="45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s="11">
        <f t="shared" si="174"/>
        <v>42401.945219907408</v>
      </c>
      <c r="L3727" t="b">
        <v>0</v>
      </c>
      <c r="M3727">
        <v>15</v>
      </c>
      <c r="N3727" t="b">
        <v>1</v>
      </c>
      <c r="O3727" s="13">
        <f t="shared" si="175"/>
        <v>1.27</v>
      </c>
      <c r="P3727" t="s">
        <v>8271</v>
      </c>
      <c r="Q3727" t="s">
        <v>8272</v>
      </c>
      <c r="R3727" t="str">
        <f t="shared" si="176"/>
        <v>February</v>
      </c>
    </row>
    <row r="3728" spans="1:18" ht="45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s="11">
        <f t="shared" si="174"/>
        <v>42462.140868055554</v>
      </c>
      <c r="L3728" t="b">
        <v>0</v>
      </c>
      <c r="M3728">
        <v>46</v>
      </c>
      <c r="N3728" t="b">
        <v>1</v>
      </c>
      <c r="O3728" s="13">
        <f t="shared" si="175"/>
        <v>3.3870588235294119</v>
      </c>
      <c r="P3728" t="s">
        <v>8271</v>
      </c>
      <c r="Q3728" t="s">
        <v>8272</v>
      </c>
      <c r="R3728" t="str">
        <f t="shared" si="176"/>
        <v>April</v>
      </c>
    </row>
    <row r="3729" spans="1:18" ht="45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s="11">
        <f t="shared" si="174"/>
        <v>42632.348310185189</v>
      </c>
      <c r="L3729" t="b">
        <v>0</v>
      </c>
      <c r="M3729">
        <v>33</v>
      </c>
      <c r="N3729" t="b">
        <v>1</v>
      </c>
      <c r="O3729" s="13">
        <f t="shared" si="175"/>
        <v>1.0075000000000001</v>
      </c>
      <c r="P3729" t="s">
        <v>8271</v>
      </c>
      <c r="Q3729" t="s">
        <v>8272</v>
      </c>
      <c r="R3729" t="str">
        <f t="shared" si="176"/>
        <v>September</v>
      </c>
    </row>
    <row r="3730" spans="1:18" ht="30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s="11">
        <f t="shared" si="174"/>
        <v>42205.171018518522</v>
      </c>
      <c r="L3730" t="b">
        <v>0</v>
      </c>
      <c r="M3730">
        <v>31</v>
      </c>
      <c r="N3730" t="b">
        <v>0</v>
      </c>
      <c r="O3730" s="13">
        <f t="shared" si="175"/>
        <v>9.3100000000000002E-2</v>
      </c>
      <c r="P3730" t="s">
        <v>8271</v>
      </c>
      <c r="Q3730" t="s">
        <v>8272</v>
      </c>
      <c r="R3730" t="str">
        <f t="shared" si="176"/>
        <v>July</v>
      </c>
    </row>
    <row r="3731" spans="1:18" ht="45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s="11">
        <f t="shared" si="174"/>
        <v>42041.205000000002</v>
      </c>
      <c r="L3731" t="b">
        <v>0</v>
      </c>
      <c r="M3731">
        <v>5</v>
      </c>
      <c r="N3731" t="b">
        <v>0</v>
      </c>
      <c r="O3731" s="13">
        <f t="shared" si="175"/>
        <v>7.2400000000000006E-2</v>
      </c>
      <c r="P3731" t="s">
        <v>8271</v>
      </c>
      <c r="Q3731" t="s">
        <v>8272</v>
      </c>
      <c r="R3731" t="str">
        <f t="shared" si="176"/>
        <v>February</v>
      </c>
    </row>
    <row r="3732" spans="1:18" ht="45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s="11">
        <f t="shared" si="174"/>
        <v>42203.677766203706</v>
      </c>
      <c r="L3732" t="b">
        <v>0</v>
      </c>
      <c r="M3732">
        <v>1</v>
      </c>
      <c r="N3732" t="b">
        <v>0</v>
      </c>
      <c r="O3732" s="13">
        <f t="shared" si="175"/>
        <v>0.1</v>
      </c>
      <c r="P3732" t="s">
        <v>8271</v>
      </c>
      <c r="Q3732" t="s">
        <v>8272</v>
      </c>
      <c r="R3732" t="str">
        <f t="shared" si="176"/>
        <v>July</v>
      </c>
    </row>
    <row r="3733" spans="1:18" ht="45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s="11">
        <f t="shared" si="174"/>
        <v>41983.752847222218</v>
      </c>
      <c r="L3733" t="b">
        <v>0</v>
      </c>
      <c r="M3733">
        <v>12</v>
      </c>
      <c r="N3733" t="b">
        <v>0</v>
      </c>
      <c r="O3733" s="13">
        <f t="shared" si="175"/>
        <v>0.11272727272727273</v>
      </c>
      <c r="P3733" t="s">
        <v>8271</v>
      </c>
      <c r="Q3733" t="s">
        <v>8272</v>
      </c>
      <c r="R3733" t="str">
        <f t="shared" si="176"/>
        <v>December</v>
      </c>
    </row>
    <row r="3734" spans="1:18" ht="30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s="11">
        <f t="shared" si="174"/>
        <v>41968.677465277782</v>
      </c>
      <c r="L3734" t="b">
        <v>0</v>
      </c>
      <c r="M3734">
        <v>4</v>
      </c>
      <c r="N3734" t="b">
        <v>0</v>
      </c>
      <c r="O3734" s="13">
        <f t="shared" si="175"/>
        <v>0.15411764705882353</v>
      </c>
      <c r="P3734" t="s">
        <v>8271</v>
      </c>
      <c r="Q3734" t="s">
        <v>8272</v>
      </c>
      <c r="R3734" t="str">
        <f t="shared" si="176"/>
        <v>November</v>
      </c>
    </row>
    <row r="3735" spans="1:18" ht="30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s="11">
        <f t="shared" si="174"/>
        <v>42103.024398148147</v>
      </c>
      <c r="L3735" t="b">
        <v>0</v>
      </c>
      <c r="M3735">
        <v>0</v>
      </c>
      <c r="N3735" t="b">
        <v>0</v>
      </c>
      <c r="O3735" s="13">
        <f t="shared" si="175"/>
        <v>0</v>
      </c>
      <c r="P3735" t="s">
        <v>8271</v>
      </c>
      <c r="Q3735" t="s">
        <v>8272</v>
      </c>
      <c r="R3735" t="str">
        <f t="shared" si="176"/>
        <v>April</v>
      </c>
    </row>
    <row r="3736" spans="1:18" ht="45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s="11">
        <f t="shared" si="174"/>
        <v>42089.901574074072</v>
      </c>
      <c r="L3736" t="b">
        <v>0</v>
      </c>
      <c r="M3736">
        <v>7</v>
      </c>
      <c r="N3736" t="b">
        <v>0</v>
      </c>
      <c r="O3736" s="13">
        <f t="shared" si="175"/>
        <v>0.28466666666666668</v>
      </c>
      <c r="P3736" t="s">
        <v>8271</v>
      </c>
      <c r="Q3736" t="s">
        <v>8272</v>
      </c>
      <c r="R3736" t="str">
        <f t="shared" si="176"/>
        <v>March</v>
      </c>
    </row>
    <row r="3737" spans="1:18" ht="30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s="11">
        <f t="shared" si="174"/>
        <v>42122.693159722221</v>
      </c>
      <c r="L3737" t="b">
        <v>0</v>
      </c>
      <c r="M3737">
        <v>2</v>
      </c>
      <c r="N3737" t="b">
        <v>0</v>
      </c>
      <c r="O3737" s="13">
        <f t="shared" si="175"/>
        <v>0.13333333333333333</v>
      </c>
      <c r="P3737" t="s">
        <v>8271</v>
      </c>
      <c r="Q3737" t="s">
        <v>8272</v>
      </c>
      <c r="R3737" t="str">
        <f t="shared" si="176"/>
        <v>April</v>
      </c>
    </row>
    <row r="3738" spans="1:18" ht="45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s="11">
        <f t="shared" si="174"/>
        <v>42048.711724537032</v>
      </c>
      <c r="L3738" t="b">
        <v>0</v>
      </c>
      <c r="M3738">
        <v>1</v>
      </c>
      <c r="N3738" t="b">
        <v>0</v>
      </c>
      <c r="O3738" s="13">
        <f t="shared" si="175"/>
        <v>6.6666666666666671E-3</v>
      </c>
      <c r="P3738" t="s">
        <v>8271</v>
      </c>
      <c r="Q3738" t="s">
        <v>8272</v>
      </c>
      <c r="R3738" t="str">
        <f t="shared" si="176"/>
        <v>February</v>
      </c>
    </row>
    <row r="3739" spans="1:18" ht="30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s="11">
        <f t="shared" si="174"/>
        <v>42297.691006944442</v>
      </c>
      <c r="L3739" t="b">
        <v>0</v>
      </c>
      <c r="M3739">
        <v>4</v>
      </c>
      <c r="N3739" t="b">
        <v>0</v>
      </c>
      <c r="O3739" s="13">
        <f t="shared" si="175"/>
        <v>0.21428571428571427</v>
      </c>
      <c r="P3739" t="s">
        <v>8271</v>
      </c>
      <c r="Q3739" t="s">
        <v>8272</v>
      </c>
      <c r="R3739" t="str">
        <f t="shared" si="176"/>
        <v>October</v>
      </c>
    </row>
    <row r="3740" spans="1:18" ht="30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s="11">
        <f t="shared" si="174"/>
        <v>41813.938715277778</v>
      </c>
      <c r="L3740" t="b">
        <v>0</v>
      </c>
      <c r="M3740">
        <v>6</v>
      </c>
      <c r="N3740" t="b">
        <v>0</v>
      </c>
      <c r="O3740" s="13">
        <f t="shared" si="175"/>
        <v>0.18</v>
      </c>
      <c r="P3740" t="s">
        <v>8271</v>
      </c>
      <c r="Q3740" t="s">
        <v>8272</v>
      </c>
      <c r="R3740" t="str">
        <f t="shared" si="176"/>
        <v>June</v>
      </c>
    </row>
    <row r="3741" spans="1:18" ht="45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s="11">
        <f t="shared" si="174"/>
        <v>42548.449861111112</v>
      </c>
      <c r="L3741" t="b">
        <v>0</v>
      </c>
      <c r="M3741">
        <v>8</v>
      </c>
      <c r="N3741" t="b">
        <v>0</v>
      </c>
      <c r="O3741" s="13">
        <f t="shared" si="175"/>
        <v>0.20125000000000001</v>
      </c>
      <c r="P3741" t="s">
        <v>8271</v>
      </c>
      <c r="Q3741" t="s">
        <v>8272</v>
      </c>
      <c r="R3741" t="str">
        <f t="shared" si="176"/>
        <v>June</v>
      </c>
    </row>
    <row r="3742" spans="1:18" ht="45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s="11">
        <f t="shared" si="174"/>
        <v>41833.089756944442</v>
      </c>
      <c r="L3742" t="b">
        <v>0</v>
      </c>
      <c r="M3742">
        <v>14</v>
      </c>
      <c r="N3742" t="b">
        <v>0</v>
      </c>
      <c r="O3742" s="13">
        <f t="shared" si="175"/>
        <v>0.17899999999999999</v>
      </c>
      <c r="P3742" t="s">
        <v>8271</v>
      </c>
      <c r="Q3742" t="s">
        <v>8272</v>
      </c>
      <c r="R3742" t="str">
        <f t="shared" si="176"/>
        <v>July</v>
      </c>
    </row>
    <row r="3743" spans="1:18" ht="45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s="11">
        <f t="shared" si="174"/>
        <v>42325.920717592591</v>
      </c>
      <c r="L3743" t="b">
        <v>0</v>
      </c>
      <c r="M3743">
        <v>0</v>
      </c>
      <c r="N3743" t="b">
        <v>0</v>
      </c>
      <c r="O3743" s="13">
        <f t="shared" si="175"/>
        <v>0</v>
      </c>
      <c r="P3743" t="s">
        <v>8271</v>
      </c>
      <c r="Q3743" t="s">
        <v>8272</v>
      </c>
      <c r="R3743" t="str">
        <f t="shared" si="176"/>
        <v>November</v>
      </c>
    </row>
    <row r="3744" spans="1:18" ht="45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s="11">
        <f t="shared" si="174"/>
        <v>41858.214629629627</v>
      </c>
      <c r="L3744" t="b">
        <v>0</v>
      </c>
      <c r="M3744">
        <v>4</v>
      </c>
      <c r="N3744" t="b">
        <v>0</v>
      </c>
      <c r="O3744" s="13">
        <f t="shared" si="175"/>
        <v>0.02</v>
      </c>
      <c r="P3744" t="s">
        <v>8271</v>
      </c>
      <c r="Q3744" t="s">
        <v>8272</v>
      </c>
      <c r="R3744" t="str">
        <f t="shared" si="176"/>
        <v>August</v>
      </c>
    </row>
    <row r="3745" spans="1:18" ht="30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s="11">
        <f t="shared" si="174"/>
        <v>41793.710231481484</v>
      </c>
      <c r="L3745" t="b">
        <v>0</v>
      </c>
      <c r="M3745">
        <v>0</v>
      </c>
      <c r="N3745" t="b">
        <v>0</v>
      </c>
      <c r="O3745" s="13">
        <f t="shared" si="175"/>
        <v>0</v>
      </c>
      <c r="P3745" t="s">
        <v>8271</v>
      </c>
      <c r="Q3745" t="s">
        <v>8272</v>
      </c>
      <c r="R3745" t="str">
        <f t="shared" si="176"/>
        <v>June</v>
      </c>
    </row>
    <row r="3746" spans="1:18" ht="45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s="11">
        <f t="shared" si="174"/>
        <v>41793.814259259263</v>
      </c>
      <c r="L3746" t="b">
        <v>0</v>
      </c>
      <c r="M3746">
        <v>0</v>
      </c>
      <c r="N3746" t="b">
        <v>0</v>
      </c>
      <c r="O3746" s="13">
        <f t="shared" si="175"/>
        <v>0</v>
      </c>
      <c r="P3746" t="s">
        <v>8271</v>
      </c>
      <c r="Q3746" t="s">
        <v>8272</v>
      </c>
      <c r="R3746" t="str">
        <f t="shared" si="176"/>
        <v>June</v>
      </c>
    </row>
    <row r="3747" spans="1:18" ht="30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s="11">
        <f t="shared" si="174"/>
        <v>41831.697939814811</v>
      </c>
      <c r="L3747" t="b">
        <v>0</v>
      </c>
      <c r="M3747">
        <v>1</v>
      </c>
      <c r="N3747" t="b">
        <v>0</v>
      </c>
      <c r="O3747" s="13">
        <f t="shared" si="175"/>
        <v>0.1</v>
      </c>
      <c r="P3747" t="s">
        <v>8271</v>
      </c>
      <c r="Q3747" t="s">
        <v>8272</v>
      </c>
      <c r="R3747" t="str">
        <f t="shared" si="176"/>
        <v>July</v>
      </c>
    </row>
    <row r="3748" spans="1:18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s="11">
        <f t="shared" si="174"/>
        <v>42621.389340277776</v>
      </c>
      <c r="L3748" t="b">
        <v>0</v>
      </c>
      <c r="M3748">
        <v>1</v>
      </c>
      <c r="N3748" t="b">
        <v>0</v>
      </c>
      <c r="O3748" s="13">
        <f t="shared" si="175"/>
        <v>2.3764705882352941E-2</v>
      </c>
      <c r="P3748" t="s">
        <v>8271</v>
      </c>
      <c r="Q3748" t="s">
        <v>8272</v>
      </c>
      <c r="R3748" t="str">
        <f t="shared" si="176"/>
        <v>September</v>
      </c>
    </row>
    <row r="3749" spans="1:18" ht="30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s="11">
        <f t="shared" si="174"/>
        <v>42164.299722222218</v>
      </c>
      <c r="L3749" t="b">
        <v>0</v>
      </c>
      <c r="M3749">
        <v>1</v>
      </c>
      <c r="N3749" t="b">
        <v>0</v>
      </c>
      <c r="O3749" s="13">
        <f t="shared" si="175"/>
        <v>0.01</v>
      </c>
      <c r="P3749" t="s">
        <v>8271</v>
      </c>
      <c r="Q3749" t="s">
        <v>8272</v>
      </c>
      <c r="R3749" t="str">
        <f t="shared" si="176"/>
        <v>June</v>
      </c>
    </row>
    <row r="3750" spans="1:18" ht="45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s="11">
        <f t="shared" si="174"/>
        <v>42395.706435185188</v>
      </c>
      <c r="L3750" t="b">
        <v>0</v>
      </c>
      <c r="M3750">
        <v>52</v>
      </c>
      <c r="N3750" t="b">
        <v>1</v>
      </c>
      <c r="O3750" s="13">
        <f t="shared" si="175"/>
        <v>1.0351999999999999</v>
      </c>
      <c r="P3750" t="s">
        <v>8271</v>
      </c>
      <c r="Q3750" t="s">
        <v>8313</v>
      </c>
      <c r="R3750" t="str">
        <f t="shared" si="176"/>
        <v>January</v>
      </c>
    </row>
    <row r="3751" spans="1:18" ht="45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s="11">
        <f t="shared" si="174"/>
        <v>42458.127175925925</v>
      </c>
      <c r="L3751" t="b">
        <v>0</v>
      </c>
      <c r="M3751">
        <v>7</v>
      </c>
      <c r="N3751" t="b">
        <v>1</v>
      </c>
      <c r="O3751" s="13">
        <f t="shared" si="175"/>
        <v>1.05</v>
      </c>
      <c r="P3751" t="s">
        <v>8271</v>
      </c>
      <c r="Q3751" t="s">
        <v>8313</v>
      </c>
      <c r="R3751" t="str">
        <f t="shared" si="176"/>
        <v>March</v>
      </c>
    </row>
    <row r="3752" spans="1:18" ht="90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s="11">
        <f t="shared" si="174"/>
        <v>42016.981574074074</v>
      </c>
      <c r="L3752" t="b">
        <v>0</v>
      </c>
      <c r="M3752">
        <v>28</v>
      </c>
      <c r="N3752" t="b">
        <v>1</v>
      </c>
      <c r="O3752" s="13">
        <f t="shared" si="175"/>
        <v>1.0044999999999999</v>
      </c>
      <c r="P3752" t="s">
        <v>8271</v>
      </c>
      <c r="Q3752" t="s">
        <v>8313</v>
      </c>
      <c r="R3752" t="str">
        <f t="shared" si="176"/>
        <v>January</v>
      </c>
    </row>
    <row r="3753" spans="1:18" ht="45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s="11">
        <f t="shared" si="174"/>
        <v>42403.035567129627</v>
      </c>
      <c r="L3753" t="b">
        <v>0</v>
      </c>
      <c r="M3753">
        <v>11</v>
      </c>
      <c r="N3753" t="b">
        <v>1</v>
      </c>
      <c r="O3753" s="13">
        <f t="shared" si="175"/>
        <v>1.3260000000000001</v>
      </c>
      <c r="P3753" t="s">
        <v>8271</v>
      </c>
      <c r="Q3753" t="s">
        <v>8313</v>
      </c>
      <c r="R3753" t="str">
        <f t="shared" si="176"/>
        <v>February</v>
      </c>
    </row>
    <row r="3754" spans="1:18" ht="60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s="11">
        <f t="shared" si="174"/>
        <v>42619.802488425921</v>
      </c>
      <c r="L3754" t="b">
        <v>0</v>
      </c>
      <c r="M3754">
        <v>15</v>
      </c>
      <c r="N3754" t="b">
        <v>1</v>
      </c>
      <c r="O3754" s="13">
        <f t="shared" si="175"/>
        <v>1.1299999999999999</v>
      </c>
      <c r="P3754" t="s">
        <v>8271</v>
      </c>
      <c r="Q3754" t="s">
        <v>8313</v>
      </c>
      <c r="R3754" t="str">
        <f t="shared" si="176"/>
        <v>September</v>
      </c>
    </row>
    <row r="3755" spans="1:18" ht="45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s="11">
        <f t="shared" si="174"/>
        <v>42128.824074074073</v>
      </c>
      <c r="L3755" t="b">
        <v>0</v>
      </c>
      <c r="M3755">
        <v>30</v>
      </c>
      <c r="N3755" t="b">
        <v>1</v>
      </c>
      <c r="O3755" s="13">
        <f t="shared" si="175"/>
        <v>1.0334000000000001</v>
      </c>
      <c r="P3755" t="s">
        <v>8271</v>
      </c>
      <c r="Q3755" t="s">
        <v>8313</v>
      </c>
      <c r="R3755" t="str">
        <f t="shared" si="176"/>
        <v>May</v>
      </c>
    </row>
    <row r="3756" spans="1:18" ht="45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s="11">
        <f t="shared" si="174"/>
        <v>41808.881215277775</v>
      </c>
      <c r="L3756" t="b">
        <v>0</v>
      </c>
      <c r="M3756">
        <v>27</v>
      </c>
      <c r="N3756" t="b">
        <v>1</v>
      </c>
      <c r="O3756" s="13">
        <f t="shared" si="175"/>
        <v>1.2</v>
      </c>
      <c r="P3756" t="s">
        <v>8271</v>
      </c>
      <c r="Q3756" t="s">
        <v>8313</v>
      </c>
      <c r="R3756" t="str">
        <f t="shared" si="176"/>
        <v>June</v>
      </c>
    </row>
    <row r="3757" spans="1:18" ht="45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s="11">
        <f t="shared" si="174"/>
        <v>42445.866979166662</v>
      </c>
      <c r="L3757" t="b">
        <v>0</v>
      </c>
      <c r="M3757">
        <v>28</v>
      </c>
      <c r="N3757" t="b">
        <v>1</v>
      </c>
      <c r="O3757" s="13">
        <f t="shared" si="175"/>
        <v>1.2963636363636364</v>
      </c>
      <c r="P3757" t="s">
        <v>8271</v>
      </c>
      <c r="Q3757" t="s">
        <v>8313</v>
      </c>
      <c r="R3757" t="str">
        <f t="shared" si="176"/>
        <v>March</v>
      </c>
    </row>
    <row r="3758" spans="1:18" ht="45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s="11">
        <f t="shared" si="174"/>
        <v>41771.814791666664</v>
      </c>
      <c r="L3758" t="b">
        <v>0</v>
      </c>
      <c r="M3758">
        <v>17</v>
      </c>
      <c r="N3758" t="b">
        <v>1</v>
      </c>
      <c r="O3758" s="13">
        <f t="shared" si="175"/>
        <v>1.0111111111111111</v>
      </c>
      <c r="P3758" t="s">
        <v>8271</v>
      </c>
      <c r="Q3758" t="s">
        <v>8313</v>
      </c>
      <c r="R3758" t="str">
        <f t="shared" si="176"/>
        <v>May</v>
      </c>
    </row>
    <row r="3759" spans="1:18" ht="45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s="11">
        <f t="shared" si="174"/>
        <v>41954.850868055553</v>
      </c>
      <c r="L3759" t="b">
        <v>0</v>
      </c>
      <c r="M3759">
        <v>50</v>
      </c>
      <c r="N3759" t="b">
        <v>1</v>
      </c>
      <c r="O3759" s="13">
        <f t="shared" si="175"/>
        <v>1.0851428571428572</v>
      </c>
      <c r="P3759" t="s">
        <v>8271</v>
      </c>
      <c r="Q3759" t="s">
        <v>8313</v>
      </c>
      <c r="R3759" t="str">
        <f t="shared" si="176"/>
        <v>November</v>
      </c>
    </row>
    <row r="3760" spans="1:18" ht="30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s="11">
        <f t="shared" si="174"/>
        <v>41747.471504629633</v>
      </c>
      <c r="L3760" t="b">
        <v>0</v>
      </c>
      <c r="M3760">
        <v>26</v>
      </c>
      <c r="N3760" t="b">
        <v>1</v>
      </c>
      <c r="O3760" s="13">
        <f t="shared" si="175"/>
        <v>1.0233333333333334</v>
      </c>
      <c r="P3760" t="s">
        <v>8271</v>
      </c>
      <c r="Q3760" t="s">
        <v>8313</v>
      </c>
      <c r="R3760" t="str">
        <f t="shared" si="176"/>
        <v>April</v>
      </c>
    </row>
    <row r="3761" spans="1:18" ht="30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s="11">
        <f t="shared" si="174"/>
        <v>42182.108252314814</v>
      </c>
      <c r="L3761" t="b">
        <v>0</v>
      </c>
      <c r="M3761">
        <v>88</v>
      </c>
      <c r="N3761" t="b">
        <v>1</v>
      </c>
      <c r="O3761" s="13">
        <f t="shared" si="175"/>
        <v>1.1024425000000002</v>
      </c>
      <c r="P3761" t="s">
        <v>8271</v>
      </c>
      <c r="Q3761" t="s">
        <v>8313</v>
      </c>
      <c r="R3761" t="str">
        <f t="shared" si="176"/>
        <v>June</v>
      </c>
    </row>
    <row r="3762" spans="1:18" ht="45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s="11">
        <f t="shared" si="174"/>
        <v>41739.525300925925</v>
      </c>
      <c r="L3762" t="b">
        <v>0</v>
      </c>
      <c r="M3762">
        <v>91</v>
      </c>
      <c r="N3762" t="b">
        <v>1</v>
      </c>
      <c r="O3762" s="13">
        <f t="shared" si="175"/>
        <v>1.010154</v>
      </c>
      <c r="P3762" t="s">
        <v>8271</v>
      </c>
      <c r="Q3762" t="s">
        <v>8313</v>
      </c>
      <c r="R3762" t="str">
        <f t="shared" si="176"/>
        <v>April</v>
      </c>
    </row>
    <row r="3763" spans="1:18" ht="45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s="11">
        <f t="shared" si="174"/>
        <v>42173.466863425929</v>
      </c>
      <c r="L3763" t="b">
        <v>0</v>
      </c>
      <c r="M3763">
        <v>3</v>
      </c>
      <c r="N3763" t="b">
        <v>1</v>
      </c>
      <c r="O3763" s="13">
        <f t="shared" si="175"/>
        <v>1</v>
      </c>
      <c r="P3763" t="s">
        <v>8271</v>
      </c>
      <c r="Q3763" t="s">
        <v>8313</v>
      </c>
      <c r="R3763" t="str">
        <f t="shared" si="176"/>
        <v>June</v>
      </c>
    </row>
    <row r="3764" spans="1:18" ht="45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s="11">
        <f t="shared" si="174"/>
        <v>42193.813530092593</v>
      </c>
      <c r="L3764" t="b">
        <v>0</v>
      </c>
      <c r="M3764">
        <v>28</v>
      </c>
      <c r="N3764" t="b">
        <v>1</v>
      </c>
      <c r="O3764" s="13">
        <f t="shared" si="175"/>
        <v>1.0624</v>
      </c>
      <c r="P3764" t="s">
        <v>8271</v>
      </c>
      <c r="Q3764" t="s">
        <v>8313</v>
      </c>
      <c r="R3764" t="str">
        <f t="shared" si="176"/>
        <v>July</v>
      </c>
    </row>
    <row r="3765" spans="1:18" ht="30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s="11">
        <f t="shared" si="174"/>
        <v>42065.750300925924</v>
      </c>
      <c r="L3765" t="b">
        <v>0</v>
      </c>
      <c r="M3765">
        <v>77</v>
      </c>
      <c r="N3765" t="b">
        <v>1</v>
      </c>
      <c r="O3765" s="13">
        <f t="shared" si="175"/>
        <v>1</v>
      </c>
      <c r="P3765" t="s">
        <v>8271</v>
      </c>
      <c r="Q3765" t="s">
        <v>8313</v>
      </c>
      <c r="R3765" t="str">
        <f t="shared" si="176"/>
        <v>March</v>
      </c>
    </row>
    <row r="3766" spans="1:18" ht="45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s="11">
        <f t="shared" si="174"/>
        <v>42499.842962962968</v>
      </c>
      <c r="L3766" t="b">
        <v>0</v>
      </c>
      <c r="M3766">
        <v>27</v>
      </c>
      <c r="N3766" t="b">
        <v>1</v>
      </c>
      <c r="O3766" s="13">
        <f t="shared" si="175"/>
        <v>1</v>
      </c>
      <c r="P3766" t="s">
        <v>8271</v>
      </c>
      <c r="Q3766" t="s">
        <v>8313</v>
      </c>
      <c r="R3766" t="str">
        <f t="shared" si="176"/>
        <v>May</v>
      </c>
    </row>
    <row r="3767" spans="1:18" ht="45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s="11">
        <f t="shared" si="174"/>
        <v>41820.776412037041</v>
      </c>
      <c r="L3767" t="b">
        <v>0</v>
      </c>
      <c r="M3767">
        <v>107</v>
      </c>
      <c r="N3767" t="b">
        <v>1</v>
      </c>
      <c r="O3767" s="13">
        <f t="shared" si="175"/>
        <v>1.1345714285714286</v>
      </c>
      <c r="P3767" t="s">
        <v>8271</v>
      </c>
      <c r="Q3767" t="s">
        <v>8313</v>
      </c>
      <c r="R3767" t="str">
        <f t="shared" si="176"/>
        <v>June</v>
      </c>
    </row>
    <row r="3768" spans="1:18" ht="30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s="11">
        <f t="shared" si="174"/>
        <v>41788.167187500003</v>
      </c>
      <c r="L3768" t="b">
        <v>0</v>
      </c>
      <c r="M3768">
        <v>96</v>
      </c>
      <c r="N3768" t="b">
        <v>1</v>
      </c>
      <c r="O3768" s="13">
        <f t="shared" si="175"/>
        <v>1.0265010000000001</v>
      </c>
      <c r="P3768" t="s">
        <v>8271</v>
      </c>
      <c r="Q3768" t="s">
        <v>8313</v>
      </c>
      <c r="R3768" t="str">
        <f t="shared" si="176"/>
        <v>May</v>
      </c>
    </row>
    <row r="3769" spans="1:18" ht="45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s="11">
        <f t="shared" si="174"/>
        <v>42050.019641203704</v>
      </c>
      <c r="L3769" t="b">
        <v>0</v>
      </c>
      <c r="M3769">
        <v>56</v>
      </c>
      <c r="N3769" t="b">
        <v>1</v>
      </c>
      <c r="O3769" s="13">
        <f t="shared" si="175"/>
        <v>1.1675</v>
      </c>
      <c r="P3769" t="s">
        <v>8271</v>
      </c>
      <c r="Q3769" t="s">
        <v>8313</v>
      </c>
      <c r="R3769" t="str">
        <f t="shared" si="176"/>
        <v>February</v>
      </c>
    </row>
    <row r="3770" spans="1:18" ht="45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s="11">
        <f t="shared" si="174"/>
        <v>41772.727893518517</v>
      </c>
      <c r="L3770" t="b">
        <v>0</v>
      </c>
      <c r="M3770">
        <v>58</v>
      </c>
      <c r="N3770" t="b">
        <v>1</v>
      </c>
      <c r="O3770" s="13">
        <f t="shared" si="175"/>
        <v>1.0765274999999999</v>
      </c>
      <c r="P3770" t="s">
        <v>8271</v>
      </c>
      <c r="Q3770" t="s">
        <v>8313</v>
      </c>
      <c r="R3770" t="str">
        <f t="shared" si="176"/>
        <v>May</v>
      </c>
    </row>
    <row r="3771" spans="1:18" ht="45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s="11">
        <f t="shared" si="174"/>
        <v>42445.598136574074</v>
      </c>
      <c r="L3771" t="b">
        <v>0</v>
      </c>
      <c r="M3771">
        <v>15</v>
      </c>
      <c r="N3771" t="b">
        <v>1</v>
      </c>
      <c r="O3771" s="13">
        <f t="shared" si="175"/>
        <v>1</v>
      </c>
      <c r="P3771" t="s">
        <v>8271</v>
      </c>
      <c r="Q3771" t="s">
        <v>8313</v>
      </c>
      <c r="R3771" t="str">
        <f t="shared" si="176"/>
        <v>March</v>
      </c>
    </row>
    <row r="3772" spans="1:18" ht="45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s="11">
        <f t="shared" si="174"/>
        <v>42138.930671296301</v>
      </c>
      <c r="L3772" t="b">
        <v>0</v>
      </c>
      <c r="M3772">
        <v>20</v>
      </c>
      <c r="N3772" t="b">
        <v>1</v>
      </c>
      <c r="O3772" s="13">
        <f t="shared" si="175"/>
        <v>1</v>
      </c>
      <c r="P3772" t="s">
        <v>8271</v>
      </c>
      <c r="Q3772" t="s">
        <v>8313</v>
      </c>
      <c r="R3772" t="str">
        <f t="shared" si="176"/>
        <v>May</v>
      </c>
    </row>
    <row r="3773" spans="1:18" ht="30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s="11">
        <f t="shared" si="174"/>
        <v>42493.857083333336</v>
      </c>
      <c r="L3773" t="b">
        <v>0</v>
      </c>
      <c r="M3773">
        <v>38</v>
      </c>
      <c r="N3773" t="b">
        <v>1</v>
      </c>
      <c r="O3773" s="13">
        <f t="shared" si="175"/>
        <v>1.46</v>
      </c>
      <c r="P3773" t="s">
        <v>8271</v>
      </c>
      <c r="Q3773" t="s">
        <v>8313</v>
      </c>
      <c r="R3773" t="str">
        <f t="shared" si="176"/>
        <v>May</v>
      </c>
    </row>
    <row r="3774" spans="1:18" ht="45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s="11">
        <f t="shared" si="174"/>
        <v>42682.616967592592</v>
      </c>
      <c r="L3774" t="b">
        <v>0</v>
      </c>
      <c r="M3774">
        <v>33</v>
      </c>
      <c r="N3774" t="b">
        <v>1</v>
      </c>
      <c r="O3774" s="13">
        <f t="shared" si="175"/>
        <v>1.1020000000000001</v>
      </c>
      <c r="P3774" t="s">
        <v>8271</v>
      </c>
      <c r="Q3774" t="s">
        <v>8313</v>
      </c>
      <c r="R3774" t="str">
        <f t="shared" si="176"/>
        <v>November</v>
      </c>
    </row>
    <row r="3775" spans="1:18" ht="30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s="11">
        <f t="shared" si="174"/>
        <v>42656.005173611113</v>
      </c>
      <c r="L3775" t="b">
        <v>0</v>
      </c>
      <c r="M3775">
        <v>57</v>
      </c>
      <c r="N3775" t="b">
        <v>1</v>
      </c>
      <c r="O3775" s="13">
        <f t="shared" si="175"/>
        <v>1.0820000000000001</v>
      </c>
      <c r="P3775" t="s">
        <v>8271</v>
      </c>
      <c r="Q3775" t="s">
        <v>8313</v>
      </c>
      <c r="R3775" t="str">
        <f t="shared" si="176"/>
        <v>October</v>
      </c>
    </row>
    <row r="3776" spans="1:18" ht="45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s="11">
        <f t="shared" si="174"/>
        <v>42087.792303240742</v>
      </c>
      <c r="L3776" t="b">
        <v>0</v>
      </c>
      <c r="M3776">
        <v>25</v>
      </c>
      <c r="N3776" t="b">
        <v>1</v>
      </c>
      <c r="O3776" s="13">
        <f t="shared" si="175"/>
        <v>1</v>
      </c>
      <c r="P3776" t="s">
        <v>8271</v>
      </c>
      <c r="Q3776" t="s">
        <v>8313</v>
      </c>
      <c r="R3776" t="str">
        <f t="shared" si="176"/>
        <v>March</v>
      </c>
    </row>
    <row r="3777" spans="1:18" ht="45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s="11">
        <f t="shared" si="174"/>
        <v>42075.942627314813</v>
      </c>
      <c r="L3777" t="b">
        <v>0</v>
      </c>
      <c r="M3777">
        <v>14</v>
      </c>
      <c r="N3777" t="b">
        <v>1</v>
      </c>
      <c r="O3777" s="13">
        <f t="shared" si="175"/>
        <v>1.0024999999999999</v>
      </c>
      <c r="P3777" t="s">
        <v>8271</v>
      </c>
      <c r="Q3777" t="s">
        <v>8313</v>
      </c>
      <c r="R3777" t="str">
        <f t="shared" si="176"/>
        <v>March</v>
      </c>
    </row>
    <row r="3778" spans="1:18" ht="45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s="11">
        <f t="shared" si="174"/>
        <v>41814.367800925924</v>
      </c>
      <c r="L3778" t="b">
        <v>0</v>
      </c>
      <c r="M3778">
        <v>94</v>
      </c>
      <c r="N3778" t="b">
        <v>1</v>
      </c>
      <c r="O3778" s="13">
        <f t="shared" si="175"/>
        <v>1.0671250000000001</v>
      </c>
      <c r="P3778" t="s">
        <v>8271</v>
      </c>
      <c r="Q3778" t="s">
        <v>8313</v>
      </c>
      <c r="R3778" t="str">
        <f t="shared" si="176"/>
        <v>June</v>
      </c>
    </row>
    <row r="3779" spans="1:18" ht="45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s="11">
        <f t="shared" ref="K3779:K3842" si="177">(J3779/86400)+DATE(1970,1,1)</f>
        <v>41887.111354166671</v>
      </c>
      <c r="L3779" t="b">
        <v>0</v>
      </c>
      <c r="M3779">
        <v>59</v>
      </c>
      <c r="N3779" t="b">
        <v>1</v>
      </c>
      <c r="O3779" s="13">
        <f t="shared" ref="O3779:O3842" si="178">E3779/D3779</f>
        <v>1.4319999999999999</v>
      </c>
      <c r="P3779" t="s">
        <v>8271</v>
      </c>
      <c r="Q3779" t="s">
        <v>8313</v>
      </c>
      <c r="R3779" t="str">
        <f t="shared" ref="R3779:R3842" si="179">TEXT(K3779,"mmmm")</f>
        <v>September</v>
      </c>
    </row>
    <row r="3780" spans="1:18" ht="30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s="11">
        <f t="shared" si="177"/>
        <v>41989.819212962961</v>
      </c>
      <c r="L3780" t="b">
        <v>0</v>
      </c>
      <c r="M3780">
        <v>36</v>
      </c>
      <c r="N3780" t="b">
        <v>1</v>
      </c>
      <c r="O3780" s="13">
        <f t="shared" si="178"/>
        <v>1.0504166666666668</v>
      </c>
      <c r="P3780" t="s">
        <v>8271</v>
      </c>
      <c r="Q3780" t="s">
        <v>8313</v>
      </c>
      <c r="R3780" t="str">
        <f t="shared" si="179"/>
        <v>December</v>
      </c>
    </row>
    <row r="3781" spans="1:18" ht="30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s="11">
        <f t="shared" si="177"/>
        <v>42425.735416666663</v>
      </c>
      <c r="L3781" t="b">
        <v>0</v>
      </c>
      <c r="M3781">
        <v>115</v>
      </c>
      <c r="N3781" t="b">
        <v>1</v>
      </c>
      <c r="O3781" s="13">
        <f t="shared" si="178"/>
        <v>1.0398000000000001</v>
      </c>
      <c r="P3781" t="s">
        <v>8271</v>
      </c>
      <c r="Q3781" t="s">
        <v>8313</v>
      </c>
      <c r="R3781" t="str">
        <f t="shared" si="179"/>
        <v>February</v>
      </c>
    </row>
    <row r="3782" spans="1:18" ht="45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s="11">
        <f t="shared" si="177"/>
        <v>42166.219733796301</v>
      </c>
      <c r="L3782" t="b">
        <v>0</v>
      </c>
      <c r="M3782">
        <v>30</v>
      </c>
      <c r="N3782" t="b">
        <v>1</v>
      </c>
      <c r="O3782" s="13">
        <f t="shared" si="178"/>
        <v>1.2</v>
      </c>
      <c r="P3782" t="s">
        <v>8271</v>
      </c>
      <c r="Q3782" t="s">
        <v>8313</v>
      </c>
      <c r="R3782" t="str">
        <f t="shared" si="179"/>
        <v>June</v>
      </c>
    </row>
    <row r="3783" spans="1:18" ht="45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s="11">
        <f t="shared" si="177"/>
        <v>41865.882928240739</v>
      </c>
      <c r="L3783" t="b">
        <v>0</v>
      </c>
      <c r="M3783">
        <v>52</v>
      </c>
      <c r="N3783" t="b">
        <v>1</v>
      </c>
      <c r="O3783" s="13">
        <f t="shared" si="178"/>
        <v>1.0966666666666667</v>
      </c>
      <c r="P3783" t="s">
        <v>8271</v>
      </c>
      <c r="Q3783" t="s">
        <v>8313</v>
      </c>
      <c r="R3783" t="str">
        <f t="shared" si="179"/>
        <v>August</v>
      </c>
    </row>
    <row r="3784" spans="1:18" ht="45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s="11">
        <f t="shared" si="177"/>
        <v>42546.862233796295</v>
      </c>
      <c r="L3784" t="b">
        <v>0</v>
      </c>
      <c r="M3784">
        <v>27</v>
      </c>
      <c r="N3784" t="b">
        <v>1</v>
      </c>
      <c r="O3784" s="13">
        <f t="shared" si="178"/>
        <v>1.0175000000000001</v>
      </c>
      <c r="P3784" t="s">
        <v>8271</v>
      </c>
      <c r="Q3784" t="s">
        <v>8313</v>
      </c>
      <c r="R3784" t="str">
        <f t="shared" si="179"/>
        <v>June</v>
      </c>
    </row>
    <row r="3785" spans="1:18" ht="45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s="11">
        <f t="shared" si="177"/>
        <v>42420.140277777777</v>
      </c>
      <c r="L3785" t="b">
        <v>0</v>
      </c>
      <c r="M3785">
        <v>24</v>
      </c>
      <c r="N3785" t="b">
        <v>1</v>
      </c>
      <c r="O3785" s="13">
        <f t="shared" si="178"/>
        <v>1.2891666666666666</v>
      </c>
      <c r="P3785" t="s">
        <v>8271</v>
      </c>
      <c r="Q3785" t="s">
        <v>8313</v>
      </c>
      <c r="R3785" t="str">
        <f t="shared" si="179"/>
        <v>February</v>
      </c>
    </row>
    <row r="3786" spans="1:18" ht="45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s="11">
        <f t="shared" si="177"/>
        <v>42531.980694444443</v>
      </c>
      <c r="L3786" t="b">
        <v>0</v>
      </c>
      <c r="M3786">
        <v>10</v>
      </c>
      <c r="N3786" t="b">
        <v>1</v>
      </c>
      <c r="O3786" s="13">
        <f t="shared" si="178"/>
        <v>1.1499999999999999</v>
      </c>
      <c r="P3786" t="s">
        <v>8271</v>
      </c>
      <c r="Q3786" t="s">
        <v>8313</v>
      </c>
      <c r="R3786" t="str">
        <f t="shared" si="179"/>
        <v>June</v>
      </c>
    </row>
    <row r="3787" spans="1:18" ht="45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s="11">
        <f t="shared" si="177"/>
        <v>42548.63853009259</v>
      </c>
      <c r="L3787" t="b">
        <v>0</v>
      </c>
      <c r="M3787">
        <v>30</v>
      </c>
      <c r="N3787" t="b">
        <v>1</v>
      </c>
      <c r="O3787" s="13">
        <f t="shared" si="178"/>
        <v>1.5075000000000001</v>
      </c>
      <c r="P3787" t="s">
        <v>8271</v>
      </c>
      <c r="Q3787" t="s">
        <v>8313</v>
      </c>
      <c r="R3787" t="str">
        <f t="shared" si="179"/>
        <v>June</v>
      </c>
    </row>
    <row r="3788" spans="1:18" ht="45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s="11">
        <f t="shared" si="177"/>
        <v>42487.037905092591</v>
      </c>
      <c r="L3788" t="b">
        <v>0</v>
      </c>
      <c r="M3788">
        <v>71</v>
      </c>
      <c r="N3788" t="b">
        <v>1</v>
      </c>
      <c r="O3788" s="13">
        <f t="shared" si="178"/>
        <v>1.1096666666666666</v>
      </c>
      <c r="P3788" t="s">
        <v>8271</v>
      </c>
      <c r="Q3788" t="s">
        <v>8313</v>
      </c>
      <c r="R3788" t="str">
        <f t="shared" si="179"/>
        <v>April</v>
      </c>
    </row>
    <row r="3789" spans="1:18" ht="45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s="11">
        <f t="shared" si="177"/>
        <v>42167.534791666665</v>
      </c>
      <c r="L3789" t="b">
        <v>0</v>
      </c>
      <c r="M3789">
        <v>10</v>
      </c>
      <c r="N3789" t="b">
        <v>1</v>
      </c>
      <c r="O3789" s="13">
        <f t="shared" si="178"/>
        <v>1.0028571428571429</v>
      </c>
      <c r="P3789" t="s">
        <v>8271</v>
      </c>
      <c r="Q3789" t="s">
        <v>8313</v>
      </c>
      <c r="R3789" t="str">
        <f t="shared" si="179"/>
        <v>June</v>
      </c>
    </row>
    <row r="3790" spans="1:18" ht="75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s="11">
        <f t="shared" si="177"/>
        <v>42333.695821759262</v>
      </c>
      <c r="L3790" t="b">
        <v>0</v>
      </c>
      <c r="M3790">
        <v>1</v>
      </c>
      <c r="N3790" t="b">
        <v>0</v>
      </c>
      <c r="O3790" s="13">
        <f t="shared" si="178"/>
        <v>6.6666666666666671E-3</v>
      </c>
      <c r="P3790" t="s">
        <v>8271</v>
      </c>
      <c r="Q3790" t="s">
        <v>8313</v>
      </c>
      <c r="R3790" t="str">
        <f t="shared" si="179"/>
        <v>November</v>
      </c>
    </row>
    <row r="3791" spans="1:18" ht="45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s="11">
        <f t="shared" si="177"/>
        <v>42138.798819444448</v>
      </c>
      <c r="L3791" t="b">
        <v>0</v>
      </c>
      <c r="M3791">
        <v>4</v>
      </c>
      <c r="N3791" t="b">
        <v>0</v>
      </c>
      <c r="O3791" s="13">
        <f t="shared" si="178"/>
        <v>3.267605633802817E-2</v>
      </c>
      <c r="P3791" t="s">
        <v>8271</v>
      </c>
      <c r="Q3791" t="s">
        <v>8313</v>
      </c>
      <c r="R3791" t="str">
        <f t="shared" si="179"/>
        <v>May</v>
      </c>
    </row>
    <row r="3792" spans="1:18" ht="45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s="11">
        <f t="shared" si="177"/>
        <v>42666.666932870372</v>
      </c>
      <c r="L3792" t="b">
        <v>0</v>
      </c>
      <c r="M3792">
        <v>0</v>
      </c>
      <c r="N3792" t="b">
        <v>0</v>
      </c>
      <c r="O3792" s="13">
        <f t="shared" si="178"/>
        <v>0</v>
      </c>
      <c r="P3792" t="s">
        <v>8271</v>
      </c>
      <c r="Q3792" t="s">
        <v>8313</v>
      </c>
      <c r="R3792" t="str">
        <f t="shared" si="179"/>
        <v>October</v>
      </c>
    </row>
    <row r="3793" spans="1:18" ht="30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s="11">
        <f t="shared" si="177"/>
        <v>41766.692037037035</v>
      </c>
      <c r="L3793" t="b">
        <v>0</v>
      </c>
      <c r="M3793">
        <v>0</v>
      </c>
      <c r="N3793" t="b">
        <v>0</v>
      </c>
      <c r="O3793" s="13">
        <f t="shared" si="178"/>
        <v>0</v>
      </c>
      <c r="P3793" t="s">
        <v>8271</v>
      </c>
      <c r="Q3793" t="s">
        <v>8313</v>
      </c>
      <c r="R3793" t="str">
        <f t="shared" si="179"/>
        <v>May</v>
      </c>
    </row>
    <row r="3794" spans="1:18" ht="30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s="11">
        <f t="shared" si="177"/>
        <v>42170.447013888886</v>
      </c>
      <c r="L3794" t="b">
        <v>0</v>
      </c>
      <c r="M3794">
        <v>2</v>
      </c>
      <c r="N3794" t="b">
        <v>0</v>
      </c>
      <c r="O3794" s="13">
        <f t="shared" si="178"/>
        <v>2.8E-3</v>
      </c>
      <c r="P3794" t="s">
        <v>8271</v>
      </c>
      <c r="Q3794" t="s">
        <v>8313</v>
      </c>
      <c r="R3794" t="str">
        <f t="shared" si="179"/>
        <v>June</v>
      </c>
    </row>
    <row r="3795" spans="1:18" ht="45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s="11">
        <f t="shared" si="177"/>
        <v>41968.938993055555</v>
      </c>
      <c r="L3795" t="b">
        <v>0</v>
      </c>
      <c r="M3795">
        <v>24</v>
      </c>
      <c r="N3795" t="b">
        <v>0</v>
      </c>
      <c r="O3795" s="13">
        <f t="shared" si="178"/>
        <v>0.59657142857142853</v>
      </c>
      <c r="P3795" t="s">
        <v>8271</v>
      </c>
      <c r="Q3795" t="s">
        <v>8313</v>
      </c>
      <c r="R3795" t="str">
        <f t="shared" si="179"/>
        <v>November</v>
      </c>
    </row>
    <row r="3796" spans="1:18" ht="45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s="11">
        <f t="shared" si="177"/>
        <v>42132.58048611111</v>
      </c>
      <c r="L3796" t="b">
        <v>0</v>
      </c>
      <c r="M3796">
        <v>1</v>
      </c>
      <c r="N3796" t="b">
        <v>0</v>
      </c>
      <c r="O3796" s="13">
        <f t="shared" si="178"/>
        <v>0.01</v>
      </c>
      <c r="P3796" t="s">
        <v>8271</v>
      </c>
      <c r="Q3796" t="s">
        <v>8313</v>
      </c>
      <c r="R3796" t="str">
        <f t="shared" si="179"/>
        <v>May</v>
      </c>
    </row>
    <row r="3797" spans="1:18" ht="45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s="11">
        <f t="shared" si="177"/>
        <v>42201.436226851853</v>
      </c>
      <c r="L3797" t="b">
        <v>0</v>
      </c>
      <c r="M3797">
        <v>2</v>
      </c>
      <c r="N3797" t="b">
        <v>0</v>
      </c>
      <c r="O3797" s="13">
        <f t="shared" si="178"/>
        <v>1.6666666666666666E-2</v>
      </c>
      <c r="P3797" t="s">
        <v>8271</v>
      </c>
      <c r="Q3797" t="s">
        <v>8313</v>
      </c>
      <c r="R3797" t="str">
        <f t="shared" si="179"/>
        <v>July</v>
      </c>
    </row>
    <row r="3798" spans="1:18" ht="45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s="11">
        <f t="shared" si="177"/>
        <v>42689.029583333337</v>
      </c>
      <c r="L3798" t="b">
        <v>0</v>
      </c>
      <c r="M3798">
        <v>1</v>
      </c>
      <c r="N3798" t="b">
        <v>0</v>
      </c>
      <c r="O3798" s="13">
        <f t="shared" si="178"/>
        <v>4.4444444444444447E-5</v>
      </c>
      <c r="P3798" t="s">
        <v>8271</v>
      </c>
      <c r="Q3798" t="s">
        <v>8313</v>
      </c>
      <c r="R3798" t="str">
        <f t="shared" si="179"/>
        <v>November</v>
      </c>
    </row>
    <row r="3799" spans="1:18" ht="45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s="11">
        <f t="shared" si="177"/>
        <v>42084.881539351853</v>
      </c>
      <c r="L3799" t="b">
        <v>0</v>
      </c>
      <c r="M3799">
        <v>37</v>
      </c>
      <c r="N3799" t="b">
        <v>0</v>
      </c>
      <c r="O3799" s="13">
        <f t="shared" si="178"/>
        <v>0.89666666666666661</v>
      </c>
      <c r="P3799" t="s">
        <v>8271</v>
      </c>
      <c r="Q3799" t="s">
        <v>8313</v>
      </c>
      <c r="R3799" t="str">
        <f t="shared" si="179"/>
        <v>March</v>
      </c>
    </row>
    <row r="3800" spans="1:18" ht="45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s="11">
        <f t="shared" si="177"/>
        <v>41831.722777777773</v>
      </c>
      <c r="L3800" t="b">
        <v>0</v>
      </c>
      <c r="M3800">
        <v>5</v>
      </c>
      <c r="N3800" t="b">
        <v>0</v>
      </c>
      <c r="O3800" s="13">
        <f t="shared" si="178"/>
        <v>1.4642857142857143E-2</v>
      </c>
      <c r="P3800" t="s">
        <v>8271</v>
      </c>
      <c r="Q3800" t="s">
        <v>8313</v>
      </c>
      <c r="R3800" t="str">
        <f t="shared" si="179"/>
        <v>July</v>
      </c>
    </row>
    <row r="3801" spans="1:18" ht="30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s="11">
        <f t="shared" si="177"/>
        <v>42410.93105324074</v>
      </c>
      <c r="L3801" t="b">
        <v>0</v>
      </c>
      <c r="M3801">
        <v>4</v>
      </c>
      <c r="N3801" t="b">
        <v>0</v>
      </c>
      <c r="O3801" s="13">
        <f t="shared" si="178"/>
        <v>4.02E-2</v>
      </c>
      <c r="P3801" t="s">
        <v>8271</v>
      </c>
      <c r="Q3801" t="s">
        <v>8313</v>
      </c>
      <c r="R3801" t="str">
        <f t="shared" si="179"/>
        <v>February</v>
      </c>
    </row>
    <row r="3802" spans="1:18" ht="45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s="11">
        <f t="shared" si="177"/>
        <v>41982.737071759257</v>
      </c>
      <c r="L3802" t="b">
        <v>0</v>
      </c>
      <c r="M3802">
        <v>16</v>
      </c>
      <c r="N3802" t="b">
        <v>0</v>
      </c>
      <c r="O3802" s="13">
        <f t="shared" si="178"/>
        <v>4.0045454545454544E-2</v>
      </c>
      <c r="P3802" t="s">
        <v>8271</v>
      </c>
      <c r="Q3802" t="s">
        <v>8313</v>
      </c>
      <c r="R3802" t="str">
        <f t="shared" si="179"/>
        <v>December</v>
      </c>
    </row>
    <row r="3803" spans="1:18" ht="45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s="11">
        <f t="shared" si="177"/>
        <v>41975.676111111112</v>
      </c>
      <c r="L3803" t="b">
        <v>0</v>
      </c>
      <c r="M3803">
        <v>9</v>
      </c>
      <c r="N3803" t="b">
        <v>0</v>
      </c>
      <c r="O3803" s="13">
        <f t="shared" si="178"/>
        <v>8.5199999999999998E-2</v>
      </c>
      <c r="P3803" t="s">
        <v>8271</v>
      </c>
      <c r="Q3803" t="s">
        <v>8313</v>
      </c>
      <c r="R3803" t="str">
        <f t="shared" si="179"/>
        <v>December</v>
      </c>
    </row>
    <row r="3804" spans="1:18" ht="45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s="11">
        <f t="shared" si="177"/>
        <v>42269.126226851848</v>
      </c>
      <c r="L3804" t="b">
        <v>0</v>
      </c>
      <c r="M3804">
        <v>0</v>
      </c>
      <c r="N3804" t="b">
        <v>0</v>
      </c>
      <c r="O3804" s="13">
        <f t="shared" si="178"/>
        <v>0</v>
      </c>
      <c r="P3804" t="s">
        <v>8271</v>
      </c>
      <c r="Q3804" t="s">
        <v>8313</v>
      </c>
      <c r="R3804" t="str">
        <f t="shared" si="179"/>
        <v>September</v>
      </c>
    </row>
    <row r="3805" spans="1:18" ht="30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s="11">
        <f t="shared" si="177"/>
        <v>42403.971851851849</v>
      </c>
      <c r="L3805" t="b">
        <v>0</v>
      </c>
      <c r="M3805">
        <v>40</v>
      </c>
      <c r="N3805" t="b">
        <v>0</v>
      </c>
      <c r="O3805" s="13">
        <f t="shared" si="178"/>
        <v>0.19650000000000001</v>
      </c>
      <c r="P3805" t="s">
        <v>8271</v>
      </c>
      <c r="Q3805" t="s">
        <v>8313</v>
      </c>
      <c r="R3805" t="str">
        <f t="shared" si="179"/>
        <v>February</v>
      </c>
    </row>
    <row r="3806" spans="1:18" ht="45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s="11">
        <f t="shared" si="177"/>
        <v>42527.00953703704</v>
      </c>
      <c r="L3806" t="b">
        <v>0</v>
      </c>
      <c r="M3806">
        <v>0</v>
      </c>
      <c r="N3806" t="b">
        <v>0</v>
      </c>
      <c r="O3806" s="13">
        <f t="shared" si="178"/>
        <v>0</v>
      </c>
      <c r="P3806" t="s">
        <v>8271</v>
      </c>
      <c r="Q3806" t="s">
        <v>8313</v>
      </c>
      <c r="R3806" t="str">
        <f t="shared" si="179"/>
        <v>June</v>
      </c>
    </row>
    <row r="3807" spans="1:18" ht="45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s="11">
        <f t="shared" si="177"/>
        <v>41849.887037037035</v>
      </c>
      <c r="L3807" t="b">
        <v>0</v>
      </c>
      <c r="M3807">
        <v>2</v>
      </c>
      <c r="N3807" t="b">
        <v>0</v>
      </c>
      <c r="O3807" s="13">
        <f t="shared" si="178"/>
        <v>2.0000000000000002E-5</v>
      </c>
      <c r="P3807" t="s">
        <v>8271</v>
      </c>
      <c r="Q3807" t="s">
        <v>8313</v>
      </c>
      <c r="R3807" t="str">
        <f t="shared" si="179"/>
        <v>July</v>
      </c>
    </row>
    <row r="3808" spans="1:18" ht="45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s="11">
        <f t="shared" si="177"/>
        <v>41799.259039351848</v>
      </c>
      <c r="L3808" t="b">
        <v>0</v>
      </c>
      <c r="M3808">
        <v>1</v>
      </c>
      <c r="N3808" t="b">
        <v>0</v>
      </c>
      <c r="O3808" s="13">
        <f t="shared" si="178"/>
        <v>6.6666666666666664E-4</v>
      </c>
      <c r="P3808" t="s">
        <v>8271</v>
      </c>
      <c r="Q3808" t="s">
        <v>8313</v>
      </c>
      <c r="R3808" t="str">
        <f t="shared" si="179"/>
        <v>June</v>
      </c>
    </row>
    <row r="3809" spans="1:18" ht="45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s="11">
        <f t="shared" si="177"/>
        <v>42090.909016203703</v>
      </c>
      <c r="L3809" t="b">
        <v>0</v>
      </c>
      <c r="M3809">
        <v>9</v>
      </c>
      <c r="N3809" t="b">
        <v>0</v>
      </c>
      <c r="O3809" s="13">
        <f t="shared" si="178"/>
        <v>0.30333333333333334</v>
      </c>
      <c r="P3809" t="s">
        <v>8271</v>
      </c>
      <c r="Q3809" t="s">
        <v>8313</v>
      </c>
      <c r="R3809" t="str">
        <f t="shared" si="179"/>
        <v>March</v>
      </c>
    </row>
    <row r="3810" spans="1:18" ht="45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s="11">
        <f t="shared" si="177"/>
        <v>42059.453923611116</v>
      </c>
      <c r="L3810" t="b">
        <v>0</v>
      </c>
      <c r="M3810">
        <v>24</v>
      </c>
      <c r="N3810" t="b">
        <v>1</v>
      </c>
      <c r="O3810" s="13">
        <f t="shared" si="178"/>
        <v>1</v>
      </c>
      <c r="P3810" t="s">
        <v>8271</v>
      </c>
      <c r="Q3810" t="s">
        <v>8272</v>
      </c>
      <c r="R3810" t="str">
        <f t="shared" si="179"/>
        <v>February</v>
      </c>
    </row>
    <row r="3811" spans="1:18" ht="45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s="11">
        <f t="shared" si="177"/>
        <v>41800.526701388888</v>
      </c>
      <c r="L3811" t="b">
        <v>0</v>
      </c>
      <c r="M3811">
        <v>38</v>
      </c>
      <c r="N3811" t="b">
        <v>1</v>
      </c>
      <c r="O3811" s="13">
        <f t="shared" si="178"/>
        <v>1.0125</v>
      </c>
      <c r="P3811" t="s">
        <v>8271</v>
      </c>
      <c r="Q3811" t="s">
        <v>8272</v>
      </c>
      <c r="R3811" t="str">
        <f t="shared" si="179"/>
        <v>June</v>
      </c>
    </row>
    <row r="3812" spans="1:18" ht="45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s="11">
        <f t="shared" si="177"/>
        <v>42054.849050925928</v>
      </c>
      <c r="L3812" t="b">
        <v>0</v>
      </c>
      <c r="M3812">
        <v>26</v>
      </c>
      <c r="N3812" t="b">
        <v>1</v>
      </c>
      <c r="O3812" s="13">
        <f t="shared" si="178"/>
        <v>1.2173333333333334</v>
      </c>
      <c r="P3812" t="s">
        <v>8271</v>
      </c>
      <c r="Q3812" t="s">
        <v>8272</v>
      </c>
      <c r="R3812" t="str">
        <f t="shared" si="179"/>
        <v>February</v>
      </c>
    </row>
    <row r="3813" spans="1:18" ht="45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s="11">
        <f t="shared" si="177"/>
        <v>42487.62700231481</v>
      </c>
      <c r="L3813" t="b">
        <v>0</v>
      </c>
      <c r="M3813">
        <v>19</v>
      </c>
      <c r="N3813" t="b">
        <v>1</v>
      </c>
      <c r="O3813" s="13">
        <f t="shared" si="178"/>
        <v>3.3</v>
      </c>
      <c r="P3813" t="s">
        <v>8271</v>
      </c>
      <c r="Q3813" t="s">
        <v>8272</v>
      </c>
      <c r="R3813" t="str">
        <f t="shared" si="179"/>
        <v>April</v>
      </c>
    </row>
    <row r="3814" spans="1:18" ht="45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s="11">
        <f t="shared" si="177"/>
        <v>42109.751250000001</v>
      </c>
      <c r="L3814" t="b">
        <v>0</v>
      </c>
      <c r="M3814">
        <v>11</v>
      </c>
      <c r="N3814" t="b">
        <v>1</v>
      </c>
      <c r="O3814" s="13">
        <f t="shared" si="178"/>
        <v>1.0954999999999999</v>
      </c>
      <c r="P3814" t="s">
        <v>8271</v>
      </c>
      <c r="Q3814" t="s">
        <v>8272</v>
      </c>
      <c r="R3814" t="str">
        <f t="shared" si="179"/>
        <v>April</v>
      </c>
    </row>
    <row r="3815" spans="1:18" ht="45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s="11">
        <f t="shared" si="177"/>
        <v>42497.275706018518</v>
      </c>
      <c r="L3815" t="b">
        <v>0</v>
      </c>
      <c r="M3815">
        <v>27</v>
      </c>
      <c r="N3815" t="b">
        <v>1</v>
      </c>
      <c r="O3815" s="13">
        <f t="shared" si="178"/>
        <v>1.0095190476190474</v>
      </c>
      <c r="P3815" t="s">
        <v>8271</v>
      </c>
      <c r="Q3815" t="s">
        <v>8272</v>
      </c>
      <c r="R3815" t="str">
        <f t="shared" si="179"/>
        <v>May</v>
      </c>
    </row>
    <row r="3816" spans="1:18" ht="45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s="11">
        <f t="shared" si="177"/>
        <v>42058.904074074075</v>
      </c>
      <c r="L3816" t="b">
        <v>0</v>
      </c>
      <c r="M3816">
        <v>34</v>
      </c>
      <c r="N3816" t="b">
        <v>1</v>
      </c>
      <c r="O3816" s="13">
        <f t="shared" si="178"/>
        <v>1.4013333333333333</v>
      </c>
      <c r="P3816" t="s">
        <v>8271</v>
      </c>
      <c r="Q3816" t="s">
        <v>8272</v>
      </c>
      <c r="R3816" t="str">
        <f t="shared" si="179"/>
        <v>February</v>
      </c>
    </row>
    <row r="3817" spans="1:18" ht="30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s="11">
        <f t="shared" si="177"/>
        <v>42207.259918981479</v>
      </c>
      <c r="L3817" t="b">
        <v>0</v>
      </c>
      <c r="M3817">
        <v>20</v>
      </c>
      <c r="N3817" t="b">
        <v>1</v>
      </c>
      <c r="O3817" s="13">
        <f t="shared" si="178"/>
        <v>1.0000100000000001</v>
      </c>
      <c r="P3817" t="s">
        <v>8271</v>
      </c>
      <c r="Q3817" t="s">
        <v>8272</v>
      </c>
      <c r="R3817" t="str">
        <f t="shared" si="179"/>
        <v>July</v>
      </c>
    </row>
    <row r="3818" spans="1:18" ht="60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s="11">
        <f t="shared" si="177"/>
        <v>41807.690081018518</v>
      </c>
      <c r="L3818" t="b">
        <v>0</v>
      </c>
      <c r="M3818">
        <v>37</v>
      </c>
      <c r="N3818" t="b">
        <v>1</v>
      </c>
      <c r="O3818" s="13">
        <f t="shared" si="178"/>
        <v>1.19238</v>
      </c>
      <c r="P3818" t="s">
        <v>8271</v>
      </c>
      <c r="Q3818" t="s">
        <v>8272</v>
      </c>
      <c r="R3818" t="str">
        <f t="shared" si="179"/>
        <v>June</v>
      </c>
    </row>
    <row r="3819" spans="1:18" ht="45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s="11">
        <f t="shared" si="177"/>
        <v>42284.69694444444</v>
      </c>
      <c r="L3819" t="b">
        <v>0</v>
      </c>
      <c r="M3819">
        <v>20</v>
      </c>
      <c r="N3819" t="b">
        <v>1</v>
      </c>
      <c r="O3819" s="13">
        <f t="shared" si="178"/>
        <v>1.0725</v>
      </c>
      <c r="P3819" t="s">
        <v>8271</v>
      </c>
      <c r="Q3819" t="s">
        <v>8272</v>
      </c>
      <c r="R3819" t="str">
        <f t="shared" si="179"/>
        <v>October</v>
      </c>
    </row>
    <row r="3820" spans="1:18" ht="45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s="11">
        <f t="shared" si="177"/>
        <v>42045.84238425926</v>
      </c>
      <c r="L3820" t="b">
        <v>0</v>
      </c>
      <c r="M3820">
        <v>10</v>
      </c>
      <c r="N3820" t="b">
        <v>1</v>
      </c>
      <c r="O3820" s="13">
        <f t="shared" si="178"/>
        <v>2.2799999999999998</v>
      </c>
      <c r="P3820" t="s">
        <v>8271</v>
      </c>
      <c r="Q3820" t="s">
        <v>8272</v>
      </c>
      <c r="R3820" t="str">
        <f t="shared" si="179"/>
        <v>February</v>
      </c>
    </row>
    <row r="3821" spans="1:18" ht="30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s="11">
        <f t="shared" si="177"/>
        <v>42184.209537037037</v>
      </c>
      <c r="L3821" t="b">
        <v>0</v>
      </c>
      <c r="M3821">
        <v>26</v>
      </c>
      <c r="N3821" t="b">
        <v>1</v>
      </c>
      <c r="O3821" s="13">
        <f t="shared" si="178"/>
        <v>1.0640000000000001</v>
      </c>
      <c r="P3821" t="s">
        <v>8271</v>
      </c>
      <c r="Q3821" t="s">
        <v>8272</v>
      </c>
      <c r="R3821" t="str">
        <f t="shared" si="179"/>
        <v>June</v>
      </c>
    </row>
    <row r="3822" spans="1:18" ht="45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s="11">
        <f t="shared" si="177"/>
        <v>42160.651817129634</v>
      </c>
      <c r="L3822" t="b">
        <v>0</v>
      </c>
      <c r="M3822">
        <v>20</v>
      </c>
      <c r="N3822" t="b">
        <v>1</v>
      </c>
      <c r="O3822" s="13">
        <f t="shared" si="178"/>
        <v>1.4333333333333333</v>
      </c>
      <c r="P3822" t="s">
        <v>8271</v>
      </c>
      <c r="Q3822" t="s">
        <v>8272</v>
      </c>
      <c r="R3822" t="str">
        <f t="shared" si="179"/>
        <v>June</v>
      </c>
    </row>
    <row r="3823" spans="1:18" ht="45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s="11">
        <f t="shared" si="177"/>
        <v>42341.180636574078</v>
      </c>
      <c r="L3823" t="b">
        <v>0</v>
      </c>
      <c r="M3823">
        <v>46</v>
      </c>
      <c r="N3823" t="b">
        <v>1</v>
      </c>
      <c r="O3823" s="13">
        <f t="shared" si="178"/>
        <v>1.0454285714285714</v>
      </c>
      <c r="P3823" t="s">
        <v>8271</v>
      </c>
      <c r="Q3823" t="s">
        <v>8272</v>
      </c>
      <c r="R3823" t="str">
        <f t="shared" si="179"/>
        <v>December</v>
      </c>
    </row>
    <row r="3824" spans="1:18" ht="45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s="11">
        <f t="shared" si="177"/>
        <v>42329.838159722218</v>
      </c>
      <c r="L3824" t="b">
        <v>0</v>
      </c>
      <c r="M3824">
        <v>76</v>
      </c>
      <c r="N3824" t="b">
        <v>1</v>
      </c>
      <c r="O3824" s="13">
        <f t="shared" si="178"/>
        <v>1.1002000000000001</v>
      </c>
      <c r="P3824" t="s">
        <v>8271</v>
      </c>
      <c r="Q3824" t="s">
        <v>8272</v>
      </c>
      <c r="R3824" t="str">
        <f t="shared" si="179"/>
        <v>November</v>
      </c>
    </row>
    <row r="3825" spans="1:18" ht="45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s="11">
        <f t="shared" si="177"/>
        <v>42170.910231481481</v>
      </c>
      <c r="L3825" t="b">
        <v>0</v>
      </c>
      <c r="M3825">
        <v>41</v>
      </c>
      <c r="N3825" t="b">
        <v>1</v>
      </c>
      <c r="O3825" s="13">
        <f t="shared" si="178"/>
        <v>1.06</v>
      </c>
      <c r="P3825" t="s">
        <v>8271</v>
      </c>
      <c r="Q3825" t="s">
        <v>8272</v>
      </c>
      <c r="R3825" t="str">
        <f t="shared" si="179"/>
        <v>June</v>
      </c>
    </row>
    <row r="3826" spans="1:18" ht="45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s="11">
        <f t="shared" si="177"/>
        <v>42571.626192129625</v>
      </c>
      <c r="L3826" t="b">
        <v>0</v>
      </c>
      <c r="M3826">
        <v>7</v>
      </c>
      <c r="N3826" t="b">
        <v>1</v>
      </c>
      <c r="O3826" s="13">
        <f t="shared" si="178"/>
        <v>1.08</v>
      </c>
      <c r="P3826" t="s">
        <v>8271</v>
      </c>
      <c r="Q3826" t="s">
        <v>8272</v>
      </c>
      <c r="R3826" t="str">
        <f t="shared" si="179"/>
        <v>July</v>
      </c>
    </row>
    <row r="3827" spans="1:18" ht="45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s="11">
        <f t="shared" si="177"/>
        <v>42151.069606481484</v>
      </c>
      <c r="L3827" t="b">
        <v>0</v>
      </c>
      <c r="M3827">
        <v>49</v>
      </c>
      <c r="N3827" t="b">
        <v>1</v>
      </c>
      <c r="O3827" s="13">
        <f t="shared" si="178"/>
        <v>1.0542</v>
      </c>
      <c r="P3827" t="s">
        <v>8271</v>
      </c>
      <c r="Q3827" t="s">
        <v>8272</v>
      </c>
      <c r="R3827" t="str">
        <f t="shared" si="179"/>
        <v>May</v>
      </c>
    </row>
    <row r="3828" spans="1:18" ht="30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s="11">
        <f t="shared" si="177"/>
        <v>42101.423541666663</v>
      </c>
      <c r="L3828" t="b">
        <v>0</v>
      </c>
      <c r="M3828">
        <v>26</v>
      </c>
      <c r="N3828" t="b">
        <v>1</v>
      </c>
      <c r="O3828" s="13">
        <f t="shared" si="178"/>
        <v>1.1916666666666667</v>
      </c>
      <c r="P3828" t="s">
        <v>8271</v>
      </c>
      <c r="Q3828" t="s">
        <v>8272</v>
      </c>
      <c r="R3828" t="str">
        <f t="shared" si="179"/>
        <v>April</v>
      </c>
    </row>
    <row r="3829" spans="1:18" ht="60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s="11">
        <f t="shared" si="177"/>
        <v>42034.928252314814</v>
      </c>
      <c r="L3829" t="b">
        <v>0</v>
      </c>
      <c r="M3829">
        <v>65</v>
      </c>
      <c r="N3829" t="b">
        <v>1</v>
      </c>
      <c r="O3829" s="13">
        <f t="shared" si="178"/>
        <v>1.5266666666666666</v>
      </c>
      <c r="P3829" t="s">
        <v>8271</v>
      </c>
      <c r="Q3829" t="s">
        <v>8272</v>
      </c>
      <c r="R3829" t="str">
        <f t="shared" si="179"/>
        <v>January</v>
      </c>
    </row>
    <row r="3830" spans="1:18" ht="45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s="11">
        <f t="shared" si="177"/>
        <v>41944.527627314819</v>
      </c>
      <c r="L3830" t="b">
        <v>0</v>
      </c>
      <c r="M3830">
        <v>28</v>
      </c>
      <c r="N3830" t="b">
        <v>1</v>
      </c>
      <c r="O3830" s="13">
        <f t="shared" si="178"/>
        <v>1</v>
      </c>
      <c r="P3830" t="s">
        <v>8271</v>
      </c>
      <c r="Q3830" t="s">
        <v>8272</v>
      </c>
      <c r="R3830" t="str">
        <f t="shared" si="179"/>
        <v>November</v>
      </c>
    </row>
    <row r="3831" spans="1:18" ht="45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s="11">
        <f t="shared" si="177"/>
        <v>42593.865405092598</v>
      </c>
      <c r="L3831" t="b">
        <v>0</v>
      </c>
      <c r="M3831">
        <v>8</v>
      </c>
      <c r="N3831" t="b">
        <v>1</v>
      </c>
      <c r="O3831" s="13">
        <f t="shared" si="178"/>
        <v>1.002</v>
      </c>
      <c r="P3831" t="s">
        <v>8271</v>
      </c>
      <c r="Q3831" t="s">
        <v>8272</v>
      </c>
      <c r="R3831" t="str">
        <f t="shared" si="179"/>
        <v>August</v>
      </c>
    </row>
    <row r="3832" spans="1:18" ht="45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s="11">
        <f t="shared" si="177"/>
        <v>42503.740868055553</v>
      </c>
      <c r="L3832" t="b">
        <v>0</v>
      </c>
      <c r="M3832">
        <v>3</v>
      </c>
      <c r="N3832" t="b">
        <v>1</v>
      </c>
      <c r="O3832" s="13">
        <f t="shared" si="178"/>
        <v>2.25</v>
      </c>
      <c r="P3832" t="s">
        <v>8271</v>
      </c>
      <c r="Q3832" t="s">
        <v>8272</v>
      </c>
      <c r="R3832" t="str">
        <f t="shared" si="179"/>
        <v>May</v>
      </c>
    </row>
    <row r="3833" spans="1:18" ht="45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s="11">
        <f t="shared" si="177"/>
        <v>41927.848900462966</v>
      </c>
      <c r="L3833" t="b">
        <v>0</v>
      </c>
      <c r="M3833">
        <v>9</v>
      </c>
      <c r="N3833" t="b">
        <v>1</v>
      </c>
      <c r="O3833" s="13">
        <f t="shared" si="178"/>
        <v>1.0602199999999999</v>
      </c>
      <c r="P3833" t="s">
        <v>8271</v>
      </c>
      <c r="Q3833" t="s">
        <v>8272</v>
      </c>
      <c r="R3833" t="str">
        <f t="shared" si="179"/>
        <v>October</v>
      </c>
    </row>
    <row r="3834" spans="1:18" ht="45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s="11">
        <f t="shared" si="177"/>
        <v>42375.114988425921</v>
      </c>
      <c r="L3834" t="b">
        <v>0</v>
      </c>
      <c r="M3834">
        <v>9</v>
      </c>
      <c r="N3834" t="b">
        <v>1</v>
      </c>
      <c r="O3834" s="13">
        <f t="shared" si="178"/>
        <v>1.0466666666666666</v>
      </c>
      <c r="P3834" t="s">
        <v>8271</v>
      </c>
      <c r="Q3834" t="s">
        <v>8272</v>
      </c>
      <c r="R3834" t="str">
        <f t="shared" si="179"/>
        <v>January</v>
      </c>
    </row>
    <row r="3835" spans="1:18" ht="45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s="11">
        <f t="shared" si="177"/>
        <v>41963.872361111113</v>
      </c>
      <c r="L3835" t="b">
        <v>0</v>
      </c>
      <c r="M3835">
        <v>20</v>
      </c>
      <c r="N3835" t="b">
        <v>1</v>
      </c>
      <c r="O3835" s="13">
        <f t="shared" si="178"/>
        <v>1.1666666666666667</v>
      </c>
      <c r="P3835" t="s">
        <v>8271</v>
      </c>
      <c r="Q3835" t="s">
        <v>8272</v>
      </c>
      <c r="R3835" t="str">
        <f t="shared" si="179"/>
        <v>November</v>
      </c>
    </row>
    <row r="3836" spans="1:18" ht="45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s="11">
        <f t="shared" si="177"/>
        <v>42143.445219907408</v>
      </c>
      <c r="L3836" t="b">
        <v>0</v>
      </c>
      <c r="M3836">
        <v>57</v>
      </c>
      <c r="N3836" t="b">
        <v>1</v>
      </c>
      <c r="O3836" s="13">
        <f t="shared" si="178"/>
        <v>1.0903333333333334</v>
      </c>
      <c r="P3836" t="s">
        <v>8271</v>
      </c>
      <c r="Q3836" t="s">
        <v>8272</v>
      </c>
      <c r="R3836" t="str">
        <f t="shared" si="179"/>
        <v>May</v>
      </c>
    </row>
    <row r="3837" spans="1:18" ht="45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s="11">
        <f t="shared" si="177"/>
        <v>42460.94222222222</v>
      </c>
      <c r="L3837" t="b">
        <v>0</v>
      </c>
      <c r="M3837">
        <v>8</v>
      </c>
      <c r="N3837" t="b">
        <v>1</v>
      </c>
      <c r="O3837" s="13">
        <f t="shared" si="178"/>
        <v>1.6</v>
      </c>
      <c r="P3837" t="s">
        <v>8271</v>
      </c>
      <c r="Q3837" t="s">
        <v>8272</v>
      </c>
      <c r="R3837" t="str">
        <f t="shared" si="179"/>
        <v>March</v>
      </c>
    </row>
    <row r="3838" spans="1:18" ht="30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s="11">
        <f t="shared" si="177"/>
        <v>42553.926527777774</v>
      </c>
      <c r="L3838" t="b">
        <v>0</v>
      </c>
      <c r="M3838">
        <v>14</v>
      </c>
      <c r="N3838" t="b">
        <v>1</v>
      </c>
      <c r="O3838" s="13">
        <f t="shared" si="178"/>
        <v>1.125</v>
      </c>
      <c r="P3838" t="s">
        <v>8271</v>
      </c>
      <c r="Q3838" t="s">
        <v>8272</v>
      </c>
      <c r="R3838" t="str">
        <f t="shared" si="179"/>
        <v>July</v>
      </c>
    </row>
    <row r="3839" spans="1:18" ht="30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s="11">
        <f t="shared" si="177"/>
        <v>42152.765717592592</v>
      </c>
      <c r="L3839" t="b">
        <v>0</v>
      </c>
      <c r="M3839">
        <v>17</v>
      </c>
      <c r="N3839" t="b">
        <v>1</v>
      </c>
      <c r="O3839" s="13">
        <f t="shared" si="178"/>
        <v>1.0209999999999999</v>
      </c>
      <c r="P3839" t="s">
        <v>8271</v>
      </c>
      <c r="Q3839" t="s">
        <v>8272</v>
      </c>
      <c r="R3839" t="str">
        <f t="shared" si="179"/>
        <v>May</v>
      </c>
    </row>
    <row r="3840" spans="1:18" ht="45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s="11">
        <f t="shared" si="177"/>
        <v>42116.710752314815</v>
      </c>
      <c r="L3840" t="b">
        <v>0</v>
      </c>
      <c r="M3840">
        <v>100</v>
      </c>
      <c r="N3840" t="b">
        <v>1</v>
      </c>
      <c r="O3840" s="13">
        <f t="shared" si="178"/>
        <v>1.00824</v>
      </c>
      <c r="P3840" t="s">
        <v>8271</v>
      </c>
      <c r="Q3840" t="s">
        <v>8272</v>
      </c>
      <c r="R3840" t="str">
        <f t="shared" si="179"/>
        <v>April</v>
      </c>
    </row>
    <row r="3841" spans="1:18" ht="45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s="11">
        <f t="shared" si="177"/>
        <v>42155.142638888894</v>
      </c>
      <c r="L3841" t="b">
        <v>0</v>
      </c>
      <c r="M3841">
        <v>32</v>
      </c>
      <c r="N3841" t="b">
        <v>1</v>
      </c>
      <c r="O3841" s="13">
        <f t="shared" si="178"/>
        <v>1.0125</v>
      </c>
      <c r="P3841" t="s">
        <v>8271</v>
      </c>
      <c r="Q3841" t="s">
        <v>8272</v>
      </c>
      <c r="R3841" t="str">
        <f t="shared" si="179"/>
        <v>May</v>
      </c>
    </row>
    <row r="3842" spans="1:18" ht="45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s="11">
        <f t="shared" si="177"/>
        <v>42432.701724537037</v>
      </c>
      <c r="L3842" t="b">
        <v>0</v>
      </c>
      <c r="M3842">
        <v>3</v>
      </c>
      <c r="N3842" t="b">
        <v>1</v>
      </c>
      <c r="O3842" s="13">
        <f t="shared" si="178"/>
        <v>65</v>
      </c>
      <c r="P3842" t="s">
        <v>8271</v>
      </c>
      <c r="Q3842" t="s">
        <v>8272</v>
      </c>
      <c r="R3842" t="str">
        <f t="shared" si="179"/>
        <v>March</v>
      </c>
    </row>
    <row r="3843" spans="1:18" ht="45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s="11">
        <f t="shared" ref="K3843:K3906" si="180">(J3843/86400)+DATE(1970,1,1)</f>
        <v>41780.785729166666</v>
      </c>
      <c r="L3843" t="b">
        <v>1</v>
      </c>
      <c r="M3843">
        <v>34</v>
      </c>
      <c r="N3843" t="b">
        <v>0</v>
      </c>
      <c r="O3843" s="13">
        <f t="shared" ref="O3843:O3906" si="181">E3843/D3843</f>
        <v>8.72E-2</v>
      </c>
      <c r="P3843" t="s">
        <v>8271</v>
      </c>
      <c r="Q3843" t="s">
        <v>8272</v>
      </c>
      <c r="R3843" t="str">
        <f t="shared" ref="R3843:R3906" si="182">TEXT(K3843,"mmmm")</f>
        <v>May</v>
      </c>
    </row>
    <row r="3844" spans="1:18" ht="45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s="11">
        <f t="shared" si="180"/>
        <v>41740.493657407409</v>
      </c>
      <c r="L3844" t="b">
        <v>1</v>
      </c>
      <c r="M3844">
        <v>23</v>
      </c>
      <c r="N3844" t="b">
        <v>0</v>
      </c>
      <c r="O3844" s="13">
        <f t="shared" si="181"/>
        <v>0.21940000000000001</v>
      </c>
      <c r="P3844" t="s">
        <v>8271</v>
      </c>
      <c r="Q3844" t="s">
        <v>8272</v>
      </c>
      <c r="R3844" t="str">
        <f t="shared" si="182"/>
        <v>April</v>
      </c>
    </row>
    <row r="3845" spans="1:18" ht="45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s="11">
        <f t="shared" si="180"/>
        <v>41766.072500000002</v>
      </c>
      <c r="L3845" t="b">
        <v>1</v>
      </c>
      <c r="M3845">
        <v>19</v>
      </c>
      <c r="N3845" t="b">
        <v>0</v>
      </c>
      <c r="O3845" s="13">
        <f t="shared" si="181"/>
        <v>0.21299999999999999</v>
      </c>
      <c r="P3845" t="s">
        <v>8271</v>
      </c>
      <c r="Q3845" t="s">
        <v>8272</v>
      </c>
      <c r="R3845" t="str">
        <f t="shared" si="182"/>
        <v>May</v>
      </c>
    </row>
    <row r="3846" spans="1:18" ht="45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s="11">
        <f t="shared" si="180"/>
        <v>41766.617291666669</v>
      </c>
      <c r="L3846" t="b">
        <v>1</v>
      </c>
      <c r="M3846">
        <v>50</v>
      </c>
      <c r="N3846" t="b">
        <v>0</v>
      </c>
      <c r="O3846" s="13">
        <f t="shared" si="181"/>
        <v>0.41489795918367345</v>
      </c>
      <c r="P3846" t="s">
        <v>8271</v>
      </c>
      <c r="Q3846" t="s">
        <v>8272</v>
      </c>
      <c r="R3846" t="str">
        <f t="shared" si="182"/>
        <v>May</v>
      </c>
    </row>
    <row r="3847" spans="1:18" ht="60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s="11">
        <f t="shared" si="180"/>
        <v>42248.627013888894</v>
      </c>
      <c r="L3847" t="b">
        <v>1</v>
      </c>
      <c r="M3847">
        <v>12</v>
      </c>
      <c r="N3847" t="b">
        <v>0</v>
      </c>
      <c r="O3847" s="13">
        <f t="shared" si="181"/>
        <v>2.1049999999999999E-2</v>
      </c>
      <c r="P3847" t="s">
        <v>8271</v>
      </c>
      <c r="Q3847" t="s">
        <v>8272</v>
      </c>
      <c r="R3847" t="str">
        <f t="shared" si="182"/>
        <v>September</v>
      </c>
    </row>
    <row r="3848" spans="1:18" ht="45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s="11">
        <f t="shared" si="180"/>
        <v>41885.221550925926</v>
      </c>
      <c r="L3848" t="b">
        <v>1</v>
      </c>
      <c r="M3848">
        <v>8</v>
      </c>
      <c r="N3848" t="b">
        <v>0</v>
      </c>
      <c r="O3848" s="13">
        <f t="shared" si="181"/>
        <v>2.7E-2</v>
      </c>
      <c r="P3848" t="s">
        <v>8271</v>
      </c>
      <c r="Q3848" t="s">
        <v>8272</v>
      </c>
      <c r="R3848" t="str">
        <f t="shared" si="182"/>
        <v>September</v>
      </c>
    </row>
    <row r="3849" spans="1:18" ht="45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s="11">
        <f t="shared" si="180"/>
        <v>42159.224432870367</v>
      </c>
      <c r="L3849" t="b">
        <v>1</v>
      </c>
      <c r="M3849">
        <v>9</v>
      </c>
      <c r="N3849" t="b">
        <v>0</v>
      </c>
      <c r="O3849" s="13">
        <f t="shared" si="181"/>
        <v>0.16161904761904761</v>
      </c>
      <c r="P3849" t="s">
        <v>8271</v>
      </c>
      <c r="Q3849" t="s">
        <v>8272</v>
      </c>
      <c r="R3849" t="str">
        <f t="shared" si="182"/>
        <v>June</v>
      </c>
    </row>
    <row r="3850" spans="1:18" ht="45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s="11">
        <f t="shared" si="180"/>
        <v>42265.817002314812</v>
      </c>
      <c r="L3850" t="b">
        <v>1</v>
      </c>
      <c r="M3850">
        <v>43</v>
      </c>
      <c r="N3850" t="b">
        <v>0</v>
      </c>
      <c r="O3850" s="13">
        <f t="shared" si="181"/>
        <v>0.16376923076923078</v>
      </c>
      <c r="P3850" t="s">
        <v>8271</v>
      </c>
      <c r="Q3850" t="s">
        <v>8272</v>
      </c>
      <c r="R3850" t="str">
        <f t="shared" si="182"/>
        <v>September</v>
      </c>
    </row>
    <row r="3851" spans="1:18" ht="45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s="11">
        <f t="shared" si="180"/>
        <v>42136.767175925925</v>
      </c>
      <c r="L3851" t="b">
        <v>1</v>
      </c>
      <c r="M3851">
        <v>28</v>
      </c>
      <c r="N3851" t="b">
        <v>0</v>
      </c>
      <c r="O3851" s="13">
        <f t="shared" si="181"/>
        <v>7.0433333333333334E-2</v>
      </c>
      <c r="P3851" t="s">
        <v>8271</v>
      </c>
      <c r="Q3851" t="s">
        <v>8272</v>
      </c>
      <c r="R3851" t="str">
        <f t="shared" si="182"/>
        <v>May</v>
      </c>
    </row>
    <row r="3852" spans="1:18" ht="30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s="11">
        <f t="shared" si="180"/>
        <v>41975.124340277776</v>
      </c>
      <c r="L3852" t="b">
        <v>1</v>
      </c>
      <c r="M3852">
        <v>4</v>
      </c>
      <c r="N3852" t="b">
        <v>0</v>
      </c>
      <c r="O3852" s="13">
        <f t="shared" si="181"/>
        <v>3.7999999999999999E-2</v>
      </c>
      <c r="P3852" t="s">
        <v>8271</v>
      </c>
      <c r="Q3852" t="s">
        <v>8272</v>
      </c>
      <c r="R3852" t="str">
        <f t="shared" si="182"/>
        <v>December</v>
      </c>
    </row>
    <row r="3853" spans="1:18" ht="45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s="11">
        <f t="shared" si="180"/>
        <v>42172.439571759256</v>
      </c>
      <c r="L3853" t="b">
        <v>1</v>
      </c>
      <c r="M3853">
        <v>24</v>
      </c>
      <c r="N3853" t="b">
        <v>0</v>
      </c>
      <c r="O3853" s="13">
        <f t="shared" si="181"/>
        <v>0.34079999999999999</v>
      </c>
      <c r="P3853" t="s">
        <v>8271</v>
      </c>
      <c r="Q3853" t="s">
        <v>8272</v>
      </c>
      <c r="R3853" t="str">
        <f t="shared" si="182"/>
        <v>June</v>
      </c>
    </row>
    <row r="3854" spans="1:18" ht="45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s="11">
        <f t="shared" si="180"/>
        <v>42065.190694444449</v>
      </c>
      <c r="L3854" t="b">
        <v>0</v>
      </c>
      <c r="M3854">
        <v>2</v>
      </c>
      <c r="N3854" t="b">
        <v>0</v>
      </c>
      <c r="O3854" s="13">
        <f t="shared" si="181"/>
        <v>2E-3</v>
      </c>
      <c r="P3854" t="s">
        <v>8271</v>
      </c>
      <c r="Q3854" t="s">
        <v>8272</v>
      </c>
      <c r="R3854" t="str">
        <f t="shared" si="182"/>
        <v>March</v>
      </c>
    </row>
    <row r="3855" spans="1:18" ht="30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s="11">
        <f t="shared" si="180"/>
        <v>41848.84002314815</v>
      </c>
      <c r="L3855" t="b">
        <v>0</v>
      </c>
      <c r="M3855">
        <v>2</v>
      </c>
      <c r="N3855" t="b">
        <v>0</v>
      </c>
      <c r="O3855" s="13">
        <f t="shared" si="181"/>
        <v>2.5999999999999998E-4</v>
      </c>
      <c r="P3855" t="s">
        <v>8271</v>
      </c>
      <c r="Q3855" t="s">
        <v>8272</v>
      </c>
      <c r="R3855" t="str">
        <f t="shared" si="182"/>
        <v>July</v>
      </c>
    </row>
    <row r="3856" spans="1:18" ht="30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s="11">
        <f t="shared" si="180"/>
        <v>42103.884930555556</v>
      </c>
      <c r="L3856" t="b">
        <v>0</v>
      </c>
      <c r="M3856">
        <v>20</v>
      </c>
      <c r="N3856" t="b">
        <v>0</v>
      </c>
      <c r="O3856" s="13">
        <f t="shared" si="181"/>
        <v>0.16254545454545455</v>
      </c>
      <c r="P3856" t="s">
        <v>8271</v>
      </c>
      <c r="Q3856" t="s">
        <v>8272</v>
      </c>
      <c r="R3856" t="str">
        <f t="shared" si="182"/>
        <v>April</v>
      </c>
    </row>
    <row r="3857" spans="1:18" ht="45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s="11">
        <f t="shared" si="180"/>
        <v>42059.970729166671</v>
      </c>
      <c r="L3857" t="b">
        <v>0</v>
      </c>
      <c r="M3857">
        <v>1</v>
      </c>
      <c r="N3857" t="b">
        <v>0</v>
      </c>
      <c r="O3857" s="13">
        <f t="shared" si="181"/>
        <v>2.5000000000000001E-2</v>
      </c>
      <c r="P3857" t="s">
        <v>8271</v>
      </c>
      <c r="Q3857" t="s">
        <v>8272</v>
      </c>
      <c r="R3857" t="str">
        <f t="shared" si="182"/>
        <v>February</v>
      </c>
    </row>
    <row r="3858" spans="1:18" ht="45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s="11">
        <f t="shared" si="180"/>
        <v>42041.743090277778</v>
      </c>
      <c r="L3858" t="b">
        <v>0</v>
      </c>
      <c r="M3858">
        <v>1</v>
      </c>
      <c r="N3858" t="b">
        <v>0</v>
      </c>
      <c r="O3858" s="13">
        <f t="shared" si="181"/>
        <v>2.0000000000000001E-4</v>
      </c>
      <c r="P3858" t="s">
        <v>8271</v>
      </c>
      <c r="Q3858" t="s">
        <v>8272</v>
      </c>
      <c r="R3858" t="str">
        <f t="shared" si="182"/>
        <v>February</v>
      </c>
    </row>
    <row r="3859" spans="1:18" ht="45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s="11">
        <f t="shared" si="180"/>
        <v>41829.73715277778</v>
      </c>
      <c r="L3859" t="b">
        <v>0</v>
      </c>
      <c r="M3859">
        <v>4</v>
      </c>
      <c r="N3859" t="b">
        <v>0</v>
      </c>
      <c r="O3859" s="13">
        <f t="shared" si="181"/>
        <v>5.1999999999999998E-2</v>
      </c>
      <c r="P3859" t="s">
        <v>8271</v>
      </c>
      <c r="Q3859" t="s">
        <v>8272</v>
      </c>
      <c r="R3859" t="str">
        <f t="shared" si="182"/>
        <v>July</v>
      </c>
    </row>
    <row r="3860" spans="1:18" ht="45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s="11">
        <f t="shared" si="180"/>
        <v>42128.431064814809</v>
      </c>
      <c r="L3860" t="b">
        <v>0</v>
      </c>
      <c r="M3860">
        <v>1</v>
      </c>
      <c r="N3860" t="b">
        <v>0</v>
      </c>
      <c r="O3860" s="13">
        <f t="shared" si="181"/>
        <v>0.02</v>
      </c>
      <c r="P3860" t="s">
        <v>8271</v>
      </c>
      <c r="Q3860" t="s">
        <v>8272</v>
      </c>
      <c r="R3860" t="str">
        <f t="shared" si="182"/>
        <v>May</v>
      </c>
    </row>
    <row r="3861" spans="1:18" ht="45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s="11">
        <f t="shared" si="180"/>
        <v>41789.893599537041</v>
      </c>
      <c r="L3861" t="b">
        <v>0</v>
      </c>
      <c r="M3861">
        <v>1</v>
      </c>
      <c r="N3861" t="b">
        <v>0</v>
      </c>
      <c r="O3861" s="13">
        <f t="shared" si="181"/>
        <v>4.0000000000000002E-4</v>
      </c>
      <c r="P3861" t="s">
        <v>8271</v>
      </c>
      <c r="Q3861" t="s">
        <v>8272</v>
      </c>
      <c r="R3861" t="str">
        <f t="shared" si="182"/>
        <v>May</v>
      </c>
    </row>
    <row r="3862" spans="1:18" ht="45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s="11">
        <f t="shared" si="180"/>
        <v>41833.660995370374</v>
      </c>
      <c r="L3862" t="b">
        <v>0</v>
      </c>
      <c r="M3862">
        <v>13</v>
      </c>
      <c r="N3862" t="b">
        <v>0</v>
      </c>
      <c r="O3862" s="13">
        <f t="shared" si="181"/>
        <v>0.17666666666666667</v>
      </c>
      <c r="P3862" t="s">
        <v>8271</v>
      </c>
      <c r="Q3862" t="s">
        <v>8272</v>
      </c>
      <c r="R3862" t="str">
        <f t="shared" si="182"/>
        <v>July</v>
      </c>
    </row>
    <row r="3863" spans="1:18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s="11">
        <f t="shared" si="180"/>
        <v>41914.590011574073</v>
      </c>
      <c r="L3863" t="b">
        <v>0</v>
      </c>
      <c r="M3863">
        <v>1</v>
      </c>
      <c r="N3863" t="b">
        <v>0</v>
      </c>
      <c r="O3863" s="13">
        <f t="shared" si="181"/>
        <v>0.05</v>
      </c>
      <c r="P3863" t="s">
        <v>8271</v>
      </c>
      <c r="Q3863" t="s">
        <v>8272</v>
      </c>
      <c r="R3863" t="str">
        <f t="shared" si="182"/>
        <v>October</v>
      </c>
    </row>
    <row r="3864" spans="1:18" ht="30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s="11">
        <f t="shared" si="180"/>
        <v>42611.261064814811</v>
      </c>
      <c r="L3864" t="b">
        <v>0</v>
      </c>
      <c r="M3864">
        <v>1</v>
      </c>
      <c r="N3864" t="b">
        <v>0</v>
      </c>
      <c r="O3864" s="13">
        <f t="shared" si="181"/>
        <v>1.3333333333333334E-4</v>
      </c>
      <c r="P3864" t="s">
        <v>8271</v>
      </c>
      <c r="Q3864" t="s">
        <v>8272</v>
      </c>
      <c r="R3864" t="str">
        <f t="shared" si="182"/>
        <v>August</v>
      </c>
    </row>
    <row r="3865" spans="1:18" ht="45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s="11">
        <f t="shared" si="180"/>
        <v>42253.633159722223</v>
      </c>
      <c r="L3865" t="b">
        <v>0</v>
      </c>
      <c r="M3865">
        <v>0</v>
      </c>
      <c r="N3865" t="b">
        <v>0</v>
      </c>
      <c r="O3865" s="13">
        <f t="shared" si="181"/>
        <v>0</v>
      </c>
      <c r="P3865" t="s">
        <v>8271</v>
      </c>
      <c r="Q3865" t="s">
        <v>8272</v>
      </c>
      <c r="R3865" t="str">
        <f t="shared" si="182"/>
        <v>September</v>
      </c>
    </row>
    <row r="3866" spans="1:18" ht="45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s="11">
        <f t="shared" si="180"/>
        <v>42295.891828703709</v>
      </c>
      <c r="L3866" t="b">
        <v>0</v>
      </c>
      <c r="M3866">
        <v>3</v>
      </c>
      <c r="N3866" t="b">
        <v>0</v>
      </c>
      <c r="O3866" s="13">
        <f t="shared" si="181"/>
        <v>1.2E-2</v>
      </c>
      <c r="P3866" t="s">
        <v>8271</v>
      </c>
      <c r="Q3866" t="s">
        <v>8272</v>
      </c>
      <c r="R3866" t="str">
        <f t="shared" si="182"/>
        <v>October</v>
      </c>
    </row>
    <row r="3867" spans="1:18" ht="45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s="11">
        <f t="shared" si="180"/>
        <v>41841.651597222226</v>
      </c>
      <c r="L3867" t="b">
        <v>0</v>
      </c>
      <c r="M3867">
        <v>14</v>
      </c>
      <c r="N3867" t="b">
        <v>0</v>
      </c>
      <c r="O3867" s="13">
        <f t="shared" si="181"/>
        <v>0.26937422295897223</v>
      </c>
      <c r="P3867" t="s">
        <v>8271</v>
      </c>
      <c r="Q3867" t="s">
        <v>8272</v>
      </c>
      <c r="R3867" t="str">
        <f t="shared" si="182"/>
        <v>July</v>
      </c>
    </row>
    <row r="3868" spans="1:18" ht="30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s="11">
        <f t="shared" si="180"/>
        <v>42402.947002314817</v>
      </c>
      <c r="L3868" t="b">
        <v>0</v>
      </c>
      <c r="M3868">
        <v>2</v>
      </c>
      <c r="N3868" t="b">
        <v>0</v>
      </c>
      <c r="O3868" s="13">
        <f t="shared" si="181"/>
        <v>5.4999999999999997E-3</v>
      </c>
      <c r="P3868" t="s">
        <v>8271</v>
      </c>
      <c r="Q3868" t="s">
        <v>8272</v>
      </c>
      <c r="R3868" t="str">
        <f t="shared" si="182"/>
        <v>February</v>
      </c>
    </row>
    <row r="3869" spans="1:18" ht="45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s="11">
        <f t="shared" si="180"/>
        <v>42509.814108796301</v>
      </c>
      <c r="L3869" t="b">
        <v>0</v>
      </c>
      <c r="M3869">
        <v>5</v>
      </c>
      <c r="N3869" t="b">
        <v>0</v>
      </c>
      <c r="O3869" s="13">
        <f t="shared" si="181"/>
        <v>0.1255</v>
      </c>
      <c r="P3869" t="s">
        <v>8271</v>
      </c>
      <c r="Q3869" t="s">
        <v>8272</v>
      </c>
      <c r="R3869" t="str">
        <f t="shared" si="182"/>
        <v>May</v>
      </c>
    </row>
    <row r="3870" spans="1:18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s="11">
        <f t="shared" si="180"/>
        <v>41865.659780092596</v>
      </c>
      <c r="L3870" t="b">
        <v>0</v>
      </c>
      <c r="M3870">
        <v>1</v>
      </c>
      <c r="N3870" t="b">
        <v>0</v>
      </c>
      <c r="O3870" s="13">
        <f t="shared" si="181"/>
        <v>2E-3</v>
      </c>
      <c r="P3870" t="s">
        <v>8271</v>
      </c>
      <c r="Q3870" t="s">
        <v>8313</v>
      </c>
      <c r="R3870" t="str">
        <f t="shared" si="182"/>
        <v>August</v>
      </c>
    </row>
    <row r="3871" spans="1:18" ht="30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s="11">
        <f t="shared" si="180"/>
        <v>42047.724444444444</v>
      </c>
      <c r="L3871" t="b">
        <v>0</v>
      </c>
      <c r="M3871">
        <v>15</v>
      </c>
      <c r="N3871" t="b">
        <v>0</v>
      </c>
      <c r="O3871" s="13">
        <f t="shared" si="181"/>
        <v>3.44748684310884E-2</v>
      </c>
      <c r="P3871" t="s">
        <v>8271</v>
      </c>
      <c r="Q3871" t="s">
        <v>8313</v>
      </c>
      <c r="R3871" t="str">
        <f t="shared" si="182"/>
        <v>February</v>
      </c>
    </row>
    <row r="3872" spans="1:18" ht="45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s="11">
        <f t="shared" si="180"/>
        <v>41793.172199074077</v>
      </c>
      <c r="L3872" t="b">
        <v>0</v>
      </c>
      <c r="M3872">
        <v>10</v>
      </c>
      <c r="N3872" t="b">
        <v>0</v>
      </c>
      <c r="O3872" s="13">
        <f t="shared" si="181"/>
        <v>0.15</v>
      </c>
      <c r="P3872" t="s">
        <v>8271</v>
      </c>
      <c r="Q3872" t="s">
        <v>8313</v>
      </c>
      <c r="R3872" t="str">
        <f t="shared" si="182"/>
        <v>June</v>
      </c>
    </row>
    <row r="3873" spans="1:18" ht="30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s="11">
        <f t="shared" si="180"/>
        <v>42763.780671296292</v>
      </c>
      <c r="L3873" t="b">
        <v>0</v>
      </c>
      <c r="M3873">
        <v>3</v>
      </c>
      <c r="N3873" t="b">
        <v>0</v>
      </c>
      <c r="O3873" s="13">
        <f t="shared" si="181"/>
        <v>2.6666666666666668E-2</v>
      </c>
      <c r="P3873" t="s">
        <v>8271</v>
      </c>
      <c r="Q3873" t="s">
        <v>8313</v>
      </c>
      <c r="R3873" t="str">
        <f t="shared" si="182"/>
        <v>January</v>
      </c>
    </row>
    <row r="3874" spans="1:18" ht="45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s="11">
        <f t="shared" si="180"/>
        <v>42180.145787037036</v>
      </c>
      <c r="L3874" t="b">
        <v>0</v>
      </c>
      <c r="M3874">
        <v>0</v>
      </c>
      <c r="N3874" t="b">
        <v>0</v>
      </c>
      <c r="O3874" s="13">
        <f t="shared" si="181"/>
        <v>0</v>
      </c>
      <c r="P3874" t="s">
        <v>8271</v>
      </c>
      <c r="Q3874" t="s">
        <v>8313</v>
      </c>
      <c r="R3874" t="str">
        <f t="shared" si="182"/>
        <v>June</v>
      </c>
    </row>
    <row r="3875" spans="1:18" ht="45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s="11">
        <f t="shared" si="180"/>
        <v>42255.696006944447</v>
      </c>
      <c r="L3875" t="b">
        <v>0</v>
      </c>
      <c r="M3875">
        <v>0</v>
      </c>
      <c r="N3875" t="b">
        <v>0</v>
      </c>
      <c r="O3875" s="13">
        <f t="shared" si="181"/>
        <v>0</v>
      </c>
      <c r="P3875" t="s">
        <v>8271</v>
      </c>
      <c r="Q3875" t="s">
        <v>8313</v>
      </c>
      <c r="R3875" t="str">
        <f t="shared" si="182"/>
        <v>September</v>
      </c>
    </row>
    <row r="3876" spans="1:18" ht="45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s="11">
        <f t="shared" si="180"/>
        <v>42007.016458333332</v>
      </c>
      <c r="L3876" t="b">
        <v>0</v>
      </c>
      <c r="M3876">
        <v>0</v>
      </c>
      <c r="N3876" t="b">
        <v>0</v>
      </c>
      <c r="O3876" s="13">
        <f t="shared" si="181"/>
        <v>0</v>
      </c>
      <c r="P3876" t="s">
        <v>8271</v>
      </c>
      <c r="Q3876" t="s">
        <v>8313</v>
      </c>
      <c r="R3876" t="str">
        <f t="shared" si="182"/>
        <v>January</v>
      </c>
    </row>
    <row r="3877" spans="1:18" ht="45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s="11">
        <f t="shared" si="180"/>
        <v>42615.346817129626</v>
      </c>
      <c r="L3877" t="b">
        <v>0</v>
      </c>
      <c r="M3877">
        <v>0</v>
      </c>
      <c r="N3877" t="b">
        <v>0</v>
      </c>
      <c r="O3877" s="13">
        <f t="shared" si="181"/>
        <v>0</v>
      </c>
      <c r="P3877" t="s">
        <v>8271</v>
      </c>
      <c r="Q3877" t="s">
        <v>8313</v>
      </c>
      <c r="R3877" t="str">
        <f t="shared" si="182"/>
        <v>September</v>
      </c>
    </row>
    <row r="3878" spans="1:18" ht="45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s="11">
        <f t="shared" si="180"/>
        <v>42372.624166666668</v>
      </c>
      <c r="L3878" t="b">
        <v>0</v>
      </c>
      <c r="M3878">
        <v>46</v>
      </c>
      <c r="N3878" t="b">
        <v>0</v>
      </c>
      <c r="O3878" s="13">
        <f t="shared" si="181"/>
        <v>0.52794871794871789</v>
      </c>
      <c r="P3878" t="s">
        <v>8271</v>
      </c>
      <c r="Q3878" t="s">
        <v>8313</v>
      </c>
      <c r="R3878" t="str">
        <f t="shared" si="182"/>
        <v>January</v>
      </c>
    </row>
    <row r="3879" spans="1:18" ht="45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s="11">
        <f t="shared" si="180"/>
        <v>42682.67768518519</v>
      </c>
      <c r="L3879" t="b">
        <v>0</v>
      </c>
      <c r="M3879">
        <v>14</v>
      </c>
      <c r="N3879" t="b">
        <v>0</v>
      </c>
      <c r="O3879" s="13">
        <f t="shared" si="181"/>
        <v>4.9639999999999997E-2</v>
      </c>
      <c r="P3879" t="s">
        <v>8271</v>
      </c>
      <c r="Q3879" t="s">
        <v>8313</v>
      </c>
      <c r="R3879" t="str">
        <f t="shared" si="182"/>
        <v>November</v>
      </c>
    </row>
    <row r="3880" spans="1:18" ht="45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s="11">
        <f t="shared" si="180"/>
        <v>42154.818819444445</v>
      </c>
      <c r="L3880" t="b">
        <v>0</v>
      </c>
      <c r="M3880">
        <v>1</v>
      </c>
      <c r="N3880" t="b">
        <v>0</v>
      </c>
      <c r="O3880" s="13">
        <f t="shared" si="181"/>
        <v>5.5555555555555556E-4</v>
      </c>
      <c r="P3880" t="s">
        <v>8271</v>
      </c>
      <c r="Q3880" t="s">
        <v>8313</v>
      </c>
      <c r="R3880" t="str">
        <f t="shared" si="182"/>
        <v>May</v>
      </c>
    </row>
    <row r="3881" spans="1:18" ht="45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s="11">
        <f t="shared" si="180"/>
        <v>41999.861064814817</v>
      </c>
      <c r="L3881" t="b">
        <v>0</v>
      </c>
      <c r="M3881">
        <v>0</v>
      </c>
      <c r="N3881" t="b">
        <v>0</v>
      </c>
      <c r="O3881" s="13">
        <f t="shared" si="181"/>
        <v>0</v>
      </c>
      <c r="P3881" t="s">
        <v>8271</v>
      </c>
      <c r="Q3881" t="s">
        <v>8313</v>
      </c>
      <c r="R3881" t="str">
        <f t="shared" si="182"/>
        <v>December</v>
      </c>
    </row>
    <row r="3882" spans="1:18" ht="45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s="11">
        <f t="shared" si="180"/>
        <v>41815.815046296295</v>
      </c>
      <c r="L3882" t="b">
        <v>0</v>
      </c>
      <c r="M3882">
        <v>17</v>
      </c>
      <c r="N3882" t="b">
        <v>0</v>
      </c>
      <c r="O3882" s="13">
        <f t="shared" si="181"/>
        <v>0.13066666666666665</v>
      </c>
      <c r="P3882" t="s">
        <v>8271</v>
      </c>
      <c r="Q3882" t="s">
        <v>8313</v>
      </c>
      <c r="R3882" t="str">
        <f t="shared" si="182"/>
        <v>June</v>
      </c>
    </row>
    <row r="3883" spans="1:18" ht="30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s="11">
        <f t="shared" si="180"/>
        <v>42756.018506944441</v>
      </c>
      <c r="L3883" t="b">
        <v>0</v>
      </c>
      <c r="M3883">
        <v>1</v>
      </c>
      <c r="N3883" t="b">
        <v>0</v>
      </c>
      <c r="O3883" s="13">
        <f t="shared" si="181"/>
        <v>0.05</v>
      </c>
      <c r="P3883" t="s">
        <v>8271</v>
      </c>
      <c r="Q3883" t="s">
        <v>8313</v>
      </c>
      <c r="R3883" t="str">
        <f t="shared" si="182"/>
        <v>January</v>
      </c>
    </row>
    <row r="3884" spans="1:18" ht="45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s="11">
        <f t="shared" si="180"/>
        <v>42373.983449074076</v>
      </c>
      <c r="L3884" t="b">
        <v>0</v>
      </c>
      <c r="M3884">
        <v>0</v>
      </c>
      <c r="N3884" t="b">
        <v>0</v>
      </c>
      <c r="O3884" s="13">
        <f t="shared" si="181"/>
        <v>0</v>
      </c>
      <c r="P3884" t="s">
        <v>8271</v>
      </c>
      <c r="Q3884" t="s">
        <v>8313</v>
      </c>
      <c r="R3884" t="str">
        <f t="shared" si="182"/>
        <v>January</v>
      </c>
    </row>
    <row r="3885" spans="1:18" ht="45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s="11">
        <f t="shared" si="180"/>
        <v>41854.602650462963</v>
      </c>
      <c r="L3885" t="b">
        <v>0</v>
      </c>
      <c r="M3885">
        <v>0</v>
      </c>
      <c r="N3885" t="b">
        <v>0</v>
      </c>
      <c r="O3885" s="13">
        <f t="shared" si="181"/>
        <v>0</v>
      </c>
      <c r="P3885" t="s">
        <v>8271</v>
      </c>
      <c r="Q3885" t="s">
        <v>8313</v>
      </c>
      <c r="R3885" t="str">
        <f t="shared" si="182"/>
        <v>August</v>
      </c>
    </row>
    <row r="3886" spans="1:18" ht="30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s="11">
        <f t="shared" si="180"/>
        <v>42065.791574074072</v>
      </c>
      <c r="L3886" t="b">
        <v>0</v>
      </c>
      <c r="M3886">
        <v>0</v>
      </c>
      <c r="N3886" t="b">
        <v>0</v>
      </c>
      <c r="O3886" s="13">
        <f t="shared" si="181"/>
        <v>0</v>
      </c>
      <c r="P3886" t="s">
        <v>8271</v>
      </c>
      <c r="Q3886" t="s">
        <v>8313</v>
      </c>
      <c r="R3886" t="str">
        <f t="shared" si="182"/>
        <v>March</v>
      </c>
    </row>
    <row r="3887" spans="1:18" ht="45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s="11">
        <f t="shared" si="180"/>
        <v>42469.951284722221</v>
      </c>
      <c r="L3887" t="b">
        <v>0</v>
      </c>
      <c r="M3887">
        <v>0</v>
      </c>
      <c r="N3887" t="b">
        <v>0</v>
      </c>
      <c r="O3887" s="13">
        <f t="shared" si="181"/>
        <v>0</v>
      </c>
      <c r="P3887" t="s">
        <v>8271</v>
      </c>
      <c r="Q3887" t="s">
        <v>8313</v>
      </c>
      <c r="R3887" t="str">
        <f t="shared" si="182"/>
        <v>April</v>
      </c>
    </row>
    <row r="3888" spans="1:18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s="11">
        <f t="shared" si="180"/>
        <v>41954.228032407409</v>
      </c>
      <c r="L3888" t="b">
        <v>0</v>
      </c>
      <c r="M3888">
        <v>0</v>
      </c>
      <c r="N3888" t="b">
        <v>0</v>
      </c>
      <c r="O3888" s="13">
        <f t="shared" si="181"/>
        <v>0</v>
      </c>
      <c r="P3888" t="s">
        <v>8271</v>
      </c>
      <c r="Q3888" t="s">
        <v>8313</v>
      </c>
      <c r="R3888" t="str">
        <f t="shared" si="182"/>
        <v>November</v>
      </c>
    </row>
    <row r="3889" spans="1:18" ht="45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s="11">
        <f t="shared" si="180"/>
        <v>42079.857974537037</v>
      </c>
      <c r="L3889" t="b">
        <v>0</v>
      </c>
      <c r="M3889">
        <v>2</v>
      </c>
      <c r="N3889" t="b">
        <v>0</v>
      </c>
      <c r="O3889" s="13">
        <f t="shared" si="181"/>
        <v>1.7500000000000002E-2</v>
      </c>
      <c r="P3889" t="s">
        <v>8271</v>
      </c>
      <c r="Q3889" t="s">
        <v>8313</v>
      </c>
      <c r="R3889" t="str">
        <f t="shared" si="182"/>
        <v>March</v>
      </c>
    </row>
    <row r="3890" spans="1:18" ht="45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s="11">
        <f t="shared" si="180"/>
        <v>42762.545810185184</v>
      </c>
      <c r="L3890" t="b">
        <v>0</v>
      </c>
      <c r="M3890">
        <v>14</v>
      </c>
      <c r="N3890" t="b">
        <v>0</v>
      </c>
      <c r="O3890" s="13">
        <f t="shared" si="181"/>
        <v>0.27100000000000002</v>
      </c>
      <c r="P3890" t="s">
        <v>8271</v>
      </c>
      <c r="Q3890" t="s">
        <v>8272</v>
      </c>
      <c r="R3890" t="str">
        <f t="shared" si="182"/>
        <v>January</v>
      </c>
    </row>
    <row r="3891" spans="1:18" ht="45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s="11">
        <f t="shared" si="180"/>
        <v>41977.004976851851</v>
      </c>
      <c r="L3891" t="b">
        <v>0</v>
      </c>
      <c r="M3891">
        <v>9</v>
      </c>
      <c r="N3891" t="b">
        <v>0</v>
      </c>
      <c r="O3891" s="13">
        <f t="shared" si="181"/>
        <v>1.4749999999999999E-2</v>
      </c>
      <c r="P3891" t="s">
        <v>8271</v>
      </c>
      <c r="Q3891" t="s">
        <v>8272</v>
      </c>
      <c r="R3891" t="str">
        <f t="shared" si="182"/>
        <v>December</v>
      </c>
    </row>
    <row r="3892" spans="1:18" ht="45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s="11">
        <f t="shared" si="180"/>
        <v>42171.758611111116</v>
      </c>
      <c r="L3892" t="b">
        <v>0</v>
      </c>
      <c r="M3892">
        <v>8</v>
      </c>
      <c r="N3892" t="b">
        <v>0</v>
      </c>
      <c r="O3892" s="13">
        <f t="shared" si="181"/>
        <v>0.16826666666666668</v>
      </c>
      <c r="P3892" t="s">
        <v>8271</v>
      </c>
      <c r="Q3892" t="s">
        <v>8272</v>
      </c>
      <c r="R3892" t="str">
        <f t="shared" si="182"/>
        <v>June</v>
      </c>
    </row>
    <row r="3893" spans="1:18" ht="30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s="11">
        <f t="shared" si="180"/>
        <v>42056.1324537037</v>
      </c>
      <c r="L3893" t="b">
        <v>0</v>
      </c>
      <c r="M3893">
        <v>7</v>
      </c>
      <c r="N3893" t="b">
        <v>0</v>
      </c>
      <c r="O3893" s="13">
        <f t="shared" si="181"/>
        <v>0.32500000000000001</v>
      </c>
      <c r="P3893" t="s">
        <v>8271</v>
      </c>
      <c r="Q3893" t="s">
        <v>8272</v>
      </c>
      <c r="R3893" t="str">
        <f t="shared" si="182"/>
        <v>February</v>
      </c>
    </row>
    <row r="3894" spans="1:18" ht="45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s="11">
        <f t="shared" si="180"/>
        <v>41867.652280092589</v>
      </c>
      <c r="L3894" t="b">
        <v>0</v>
      </c>
      <c r="M3894">
        <v>0</v>
      </c>
      <c r="N3894" t="b">
        <v>0</v>
      </c>
      <c r="O3894" s="13">
        <f t="shared" si="181"/>
        <v>0</v>
      </c>
      <c r="P3894" t="s">
        <v>8271</v>
      </c>
      <c r="Q3894" t="s">
        <v>8272</v>
      </c>
      <c r="R3894" t="str">
        <f t="shared" si="182"/>
        <v>August</v>
      </c>
    </row>
    <row r="3895" spans="1:18" ht="45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s="11">
        <f t="shared" si="180"/>
        <v>41779.657870370371</v>
      </c>
      <c r="L3895" t="b">
        <v>0</v>
      </c>
      <c r="M3895">
        <v>84</v>
      </c>
      <c r="N3895" t="b">
        <v>0</v>
      </c>
      <c r="O3895" s="13">
        <f t="shared" si="181"/>
        <v>0.2155</v>
      </c>
      <c r="P3895" t="s">
        <v>8271</v>
      </c>
      <c r="Q3895" t="s">
        <v>8272</v>
      </c>
      <c r="R3895" t="str">
        <f t="shared" si="182"/>
        <v>May</v>
      </c>
    </row>
    <row r="3896" spans="1:18" ht="45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s="11">
        <f t="shared" si="180"/>
        <v>42679.958472222221</v>
      </c>
      <c r="L3896" t="b">
        <v>0</v>
      </c>
      <c r="M3896">
        <v>11</v>
      </c>
      <c r="N3896" t="b">
        <v>0</v>
      </c>
      <c r="O3896" s="13">
        <f t="shared" si="181"/>
        <v>3.4666666666666665E-2</v>
      </c>
      <c r="P3896" t="s">
        <v>8271</v>
      </c>
      <c r="Q3896" t="s">
        <v>8272</v>
      </c>
      <c r="R3896" t="str">
        <f t="shared" si="182"/>
        <v>November</v>
      </c>
    </row>
    <row r="3897" spans="1:18" ht="45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s="11">
        <f t="shared" si="180"/>
        <v>42032.250208333338</v>
      </c>
      <c r="L3897" t="b">
        <v>0</v>
      </c>
      <c r="M3897">
        <v>1</v>
      </c>
      <c r="N3897" t="b">
        <v>0</v>
      </c>
      <c r="O3897" s="13">
        <f t="shared" si="181"/>
        <v>0.05</v>
      </c>
      <c r="P3897" t="s">
        <v>8271</v>
      </c>
      <c r="Q3897" t="s">
        <v>8272</v>
      </c>
      <c r="R3897" t="str">
        <f t="shared" si="182"/>
        <v>January</v>
      </c>
    </row>
    <row r="3898" spans="1:18" ht="45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s="11">
        <f t="shared" si="180"/>
        <v>41793.191875000004</v>
      </c>
      <c r="L3898" t="b">
        <v>0</v>
      </c>
      <c r="M3898">
        <v>4</v>
      </c>
      <c r="N3898" t="b">
        <v>0</v>
      </c>
      <c r="O3898" s="13">
        <f t="shared" si="181"/>
        <v>0.10625</v>
      </c>
      <c r="P3898" t="s">
        <v>8271</v>
      </c>
      <c r="Q3898" t="s">
        <v>8272</v>
      </c>
      <c r="R3898" t="str">
        <f t="shared" si="182"/>
        <v>June</v>
      </c>
    </row>
    <row r="3899" spans="1:18" ht="45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s="11">
        <f t="shared" si="180"/>
        <v>41982.87364583333</v>
      </c>
      <c r="L3899" t="b">
        <v>0</v>
      </c>
      <c r="M3899">
        <v>10</v>
      </c>
      <c r="N3899" t="b">
        <v>0</v>
      </c>
      <c r="O3899" s="13">
        <f t="shared" si="181"/>
        <v>0.17599999999999999</v>
      </c>
      <c r="P3899" t="s">
        <v>8271</v>
      </c>
      <c r="Q3899" t="s">
        <v>8272</v>
      </c>
      <c r="R3899" t="str">
        <f t="shared" si="182"/>
        <v>December</v>
      </c>
    </row>
    <row r="3900" spans="1:18" ht="60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s="11">
        <f t="shared" si="180"/>
        <v>42193.482291666667</v>
      </c>
      <c r="L3900" t="b">
        <v>0</v>
      </c>
      <c r="M3900">
        <v>16</v>
      </c>
      <c r="N3900" t="b">
        <v>0</v>
      </c>
      <c r="O3900" s="13">
        <f t="shared" si="181"/>
        <v>0.3256</v>
      </c>
      <c r="P3900" t="s">
        <v>8271</v>
      </c>
      <c r="Q3900" t="s">
        <v>8272</v>
      </c>
      <c r="R3900" t="str">
        <f t="shared" si="182"/>
        <v>July</v>
      </c>
    </row>
    <row r="3901" spans="1:18" ht="30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s="11">
        <f t="shared" si="180"/>
        <v>41843.775011574078</v>
      </c>
      <c r="L3901" t="b">
        <v>0</v>
      </c>
      <c r="M3901">
        <v>2</v>
      </c>
      <c r="N3901" t="b">
        <v>0</v>
      </c>
      <c r="O3901" s="13">
        <f t="shared" si="181"/>
        <v>1.2500000000000001E-2</v>
      </c>
      <c r="P3901" t="s">
        <v>8271</v>
      </c>
      <c r="Q3901" t="s">
        <v>8272</v>
      </c>
      <c r="R3901" t="str">
        <f t="shared" si="182"/>
        <v>July</v>
      </c>
    </row>
    <row r="3902" spans="1:18" ht="30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s="11">
        <f t="shared" si="180"/>
        <v>42136.092488425929</v>
      </c>
      <c r="L3902" t="b">
        <v>0</v>
      </c>
      <c r="M3902">
        <v>5</v>
      </c>
      <c r="N3902" t="b">
        <v>0</v>
      </c>
      <c r="O3902" s="13">
        <f t="shared" si="181"/>
        <v>5.3999999999999999E-2</v>
      </c>
      <c r="P3902" t="s">
        <v>8271</v>
      </c>
      <c r="Q3902" t="s">
        <v>8272</v>
      </c>
      <c r="R3902" t="str">
        <f t="shared" si="182"/>
        <v>May</v>
      </c>
    </row>
    <row r="3903" spans="1:18" ht="45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s="11">
        <f t="shared" si="180"/>
        <v>42317.826377314814</v>
      </c>
      <c r="L3903" t="b">
        <v>0</v>
      </c>
      <c r="M3903">
        <v>1</v>
      </c>
      <c r="N3903" t="b">
        <v>0</v>
      </c>
      <c r="O3903" s="13">
        <f t="shared" si="181"/>
        <v>8.3333333333333332E-3</v>
      </c>
      <c r="P3903" t="s">
        <v>8271</v>
      </c>
      <c r="Q3903" t="s">
        <v>8272</v>
      </c>
      <c r="R3903" t="str">
        <f t="shared" si="182"/>
        <v>November</v>
      </c>
    </row>
    <row r="3904" spans="1:18" ht="45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s="11">
        <f t="shared" si="180"/>
        <v>42663.468078703707</v>
      </c>
      <c r="L3904" t="b">
        <v>0</v>
      </c>
      <c r="M3904">
        <v>31</v>
      </c>
      <c r="N3904" t="b">
        <v>0</v>
      </c>
      <c r="O3904" s="13">
        <f t="shared" si="181"/>
        <v>0.48833333333333334</v>
      </c>
      <c r="P3904" t="s">
        <v>8271</v>
      </c>
      <c r="Q3904" t="s">
        <v>8272</v>
      </c>
      <c r="R3904" t="str">
        <f t="shared" si="182"/>
        <v>October</v>
      </c>
    </row>
    <row r="3905" spans="1:18" ht="45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s="11">
        <f t="shared" si="180"/>
        <v>42186.01116898148</v>
      </c>
      <c r="L3905" t="b">
        <v>0</v>
      </c>
      <c r="M3905">
        <v>0</v>
      </c>
      <c r="N3905" t="b">
        <v>0</v>
      </c>
      <c r="O3905" s="13">
        <f t="shared" si="181"/>
        <v>0</v>
      </c>
      <c r="P3905" t="s">
        <v>8271</v>
      </c>
      <c r="Q3905" t="s">
        <v>8272</v>
      </c>
      <c r="R3905" t="str">
        <f t="shared" si="182"/>
        <v>July</v>
      </c>
    </row>
    <row r="3906" spans="1:18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s="11">
        <f t="shared" si="180"/>
        <v>42095.229166666672</v>
      </c>
      <c r="L3906" t="b">
        <v>0</v>
      </c>
      <c r="M3906">
        <v>2</v>
      </c>
      <c r="N3906" t="b">
        <v>0</v>
      </c>
      <c r="O3906" s="13">
        <f t="shared" si="181"/>
        <v>2.9999999999999997E-4</v>
      </c>
      <c r="P3906" t="s">
        <v>8271</v>
      </c>
      <c r="Q3906" t="s">
        <v>8272</v>
      </c>
      <c r="R3906" t="str">
        <f t="shared" si="182"/>
        <v>April</v>
      </c>
    </row>
    <row r="3907" spans="1:18" ht="45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s="11">
        <f t="shared" ref="K3907:K3970" si="183">(J3907/86400)+DATE(1970,1,1)</f>
        <v>42124.623877314814</v>
      </c>
      <c r="L3907" t="b">
        <v>0</v>
      </c>
      <c r="M3907">
        <v>7</v>
      </c>
      <c r="N3907" t="b">
        <v>0</v>
      </c>
      <c r="O3907" s="13">
        <f t="shared" ref="O3907:O3970" si="184">E3907/D3907</f>
        <v>0.11533333333333333</v>
      </c>
      <c r="P3907" t="s">
        <v>8271</v>
      </c>
      <c r="Q3907" t="s">
        <v>8272</v>
      </c>
      <c r="R3907" t="str">
        <f t="shared" ref="R3907:R3970" si="185">TEXT(K3907,"mmmm")</f>
        <v>April</v>
      </c>
    </row>
    <row r="3908" spans="1:18" ht="45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s="11">
        <f t="shared" si="183"/>
        <v>42143.917743055557</v>
      </c>
      <c r="L3908" t="b">
        <v>0</v>
      </c>
      <c r="M3908">
        <v>16</v>
      </c>
      <c r="N3908" t="b">
        <v>0</v>
      </c>
      <c r="O3908" s="13">
        <f t="shared" si="184"/>
        <v>0.67333333333333334</v>
      </c>
      <c r="P3908" t="s">
        <v>8271</v>
      </c>
      <c r="Q3908" t="s">
        <v>8272</v>
      </c>
      <c r="R3908" t="str">
        <f t="shared" si="185"/>
        <v>May</v>
      </c>
    </row>
    <row r="3909" spans="1:18" ht="30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s="11">
        <f t="shared" si="183"/>
        <v>41906.819513888891</v>
      </c>
      <c r="L3909" t="b">
        <v>0</v>
      </c>
      <c r="M3909">
        <v>4</v>
      </c>
      <c r="N3909" t="b">
        <v>0</v>
      </c>
      <c r="O3909" s="13">
        <f t="shared" si="184"/>
        <v>0.153</v>
      </c>
      <c r="P3909" t="s">
        <v>8271</v>
      </c>
      <c r="Q3909" t="s">
        <v>8272</v>
      </c>
      <c r="R3909" t="str">
        <f t="shared" si="185"/>
        <v>September</v>
      </c>
    </row>
    <row r="3910" spans="1:18" ht="45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s="11">
        <f t="shared" si="183"/>
        <v>41834.135370370372</v>
      </c>
      <c r="L3910" t="b">
        <v>0</v>
      </c>
      <c r="M3910">
        <v>4</v>
      </c>
      <c r="N3910" t="b">
        <v>0</v>
      </c>
      <c r="O3910" s="13">
        <f t="shared" si="184"/>
        <v>8.666666666666667E-2</v>
      </c>
      <c r="P3910" t="s">
        <v>8271</v>
      </c>
      <c r="Q3910" t="s">
        <v>8272</v>
      </c>
      <c r="R3910" t="str">
        <f t="shared" si="185"/>
        <v>July</v>
      </c>
    </row>
    <row r="3911" spans="1:18" ht="45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s="11">
        <f t="shared" si="183"/>
        <v>41863.359282407408</v>
      </c>
      <c r="L3911" t="b">
        <v>0</v>
      </c>
      <c r="M3911">
        <v>4</v>
      </c>
      <c r="N3911" t="b">
        <v>0</v>
      </c>
      <c r="O3911" s="13">
        <f t="shared" si="184"/>
        <v>2.2499999999999998E-3</v>
      </c>
      <c r="P3911" t="s">
        <v>8271</v>
      </c>
      <c r="Q3911" t="s">
        <v>8272</v>
      </c>
      <c r="R3911" t="str">
        <f t="shared" si="185"/>
        <v>August</v>
      </c>
    </row>
    <row r="3912" spans="1:18" ht="45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s="11">
        <f t="shared" si="183"/>
        <v>42224.756909722222</v>
      </c>
      <c r="L3912" t="b">
        <v>0</v>
      </c>
      <c r="M3912">
        <v>3</v>
      </c>
      <c r="N3912" t="b">
        <v>0</v>
      </c>
      <c r="O3912" s="13">
        <f t="shared" si="184"/>
        <v>3.0833333333333334E-2</v>
      </c>
      <c r="P3912" t="s">
        <v>8271</v>
      </c>
      <c r="Q3912" t="s">
        <v>8272</v>
      </c>
      <c r="R3912" t="str">
        <f t="shared" si="185"/>
        <v>August</v>
      </c>
    </row>
    <row r="3913" spans="1:18" ht="45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s="11">
        <f t="shared" si="183"/>
        <v>41939.8122337963</v>
      </c>
      <c r="L3913" t="b">
        <v>0</v>
      </c>
      <c r="M3913">
        <v>36</v>
      </c>
      <c r="N3913" t="b">
        <v>0</v>
      </c>
      <c r="O3913" s="13">
        <f t="shared" si="184"/>
        <v>0.37412499999999999</v>
      </c>
      <c r="P3913" t="s">
        <v>8271</v>
      </c>
      <c r="Q3913" t="s">
        <v>8272</v>
      </c>
      <c r="R3913" t="str">
        <f t="shared" si="185"/>
        <v>October</v>
      </c>
    </row>
    <row r="3914" spans="1:18" ht="45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s="11">
        <f t="shared" si="183"/>
        <v>42059.270023148143</v>
      </c>
      <c r="L3914" t="b">
        <v>0</v>
      </c>
      <c r="M3914">
        <v>1</v>
      </c>
      <c r="N3914" t="b">
        <v>0</v>
      </c>
      <c r="O3914" s="13">
        <f t="shared" si="184"/>
        <v>6.666666666666667E-5</v>
      </c>
      <c r="P3914" t="s">
        <v>8271</v>
      </c>
      <c r="Q3914" t="s">
        <v>8272</v>
      </c>
      <c r="R3914" t="str">
        <f t="shared" si="185"/>
        <v>February</v>
      </c>
    </row>
    <row r="3915" spans="1:18" ht="45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s="11">
        <f t="shared" si="183"/>
        <v>42308.211215277777</v>
      </c>
      <c r="L3915" t="b">
        <v>0</v>
      </c>
      <c r="M3915">
        <v>7</v>
      </c>
      <c r="N3915" t="b">
        <v>0</v>
      </c>
      <c r="O3915" s="13">
        <f t="shared" si="184"/>
        <v>0.1</v>
      </c>
      <c r="P3915" t="s">
        <v>8271</v>
      </c>
      <c r="Q3915" t="s">
        <v>8272</v>
      </c>
      <c r="R3915" t="str">
        <f t="shared" si="185"/>
        <v>October</v>
      </c>
    </row>
    <row r="3916" spans="1:18" ht="45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s="11">
        <f t="shared" si="183"/>
        <v>42114.818935185191</v>
      </c>
      <c r="L3916" t="b">
        <v>0</v>
      </c>
      <c r="M3916">
        <v>27</v>
      </c>
      <c r="N3916" t="b">
        <v>0</v>
      </c>
      <c r="O3916" s="13">
        <f t="shared" si="184"/>
        <v>0.36359999999999998</v>
      </c>
      <c r="P3916" t="s">
        <v>8271</v>
      </c>
      <c r="Q3916" t="s">
        <v>8272</v>
      </c>
      <c r="R3916" t="str">
        <f t="shared" si="185"/>
        <v>April</v>
      </c>
    </row>
    <row r="3917" spans="1:18" ht="45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s="11">
        <f t="shared" si="183"/>
        <v>42492.98505787037</v>
      </c>
      <c r="L3917" t="b">
        <v>0</v>
      </c>
      <c r="M3917">
        <v>1</v>
      </c>
      <c r="N3917" t="b">
        <v>0</v>
      </c>
      <c r="O3917" s="13">
        <f t="shared" si="184"/>
        <v>3.3333333333333335E-3</v>
      </c>
      <c r="P3917" t="s">
        <v>8271</v>
      </c>
      <c r="Q3917" t="s">
        <v>8272</v>
      </c>
      <c r="R3917" t="str">
        <f t="shared" si="185"/>
        <v>May</v>
      </c>
    </row>
    <row r="3918" spans="1:18" ht="45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s="11">
        <f t="shared" si="183"/>
        <v>42494.471666666665</v>
      </c>
      <c r="L3918" t="b">
        <v>0</v>
      </c>
      <c r="M3918">
        <v>0</v>
      </c>
      <c r="N3918" t="b">
        <v>0</v>
      </c>
      <c r="O3918" s="13">
        <f t="shared" si="184"/>
        <v>0</v>
      </c>
      <c r="P3918" t="s">
        <v>8271</v>
      </c>
      <c r="Q3918" t="s">
        <v>8272</v>
      </c>
      <c r="R3918" t="str">
        <f t="shared" si="185"/>
        <v>May</v>
      </c>
    </row>
    <row r="3919" spans="1:18" ht="45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s="11">
        <f t="shared" si="183"/>
        <v>41863.527326388888</v>
      </c>
      <c r="L3919" t="b">
        <v>0</v>
      </c>
      <c r="M3919">
        <v>1</v>
      </c>
      <c r="N3919" t="b">
        <v>0</v>
      </c>
      <c r="O3919" s="13">
        <f t="shared" si="184"/>
        <v>2.8571428571428571E-3</v>
      </c>
      <c r="P3919" t="s">
        <v>8271</v>
      </c>
      <c r="Q3919" t="s">
        <v>8272</v>
      </c>
      <c r="R3919" t="str">
        <f t="shared" si="185"/>
        <v>August</v>
      </c>
    </row>
    <row r="3920" spans="1:18" ht="45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s="11">
        <f t="shared" si="183"/>
        <v>41843.664618055554</v>
      </c>
      <c r="L3920" t="b">
        <v>0</v>
      </c>
      <c r="M3920">
        <v>3</v>
      </c>
      <c r="N3920" t="b">
        <v>0</v>
      </c>
      <c r="O3920" s="13">
        <f t="shared" si="184"/>
        <v>2E-3</v>
      </c>
      <c r="P3920" t="s">
        <v>8271</v>
      </c>
      <c r="Q3920" t="s">
        <v>8272</v>
      </c>
      <c r="R3920" t="str">
        <f t="shared" si="185"/>
        <v>July</v>
      </c>
    </row>
    <row r="3921" spans="1:18" ht="45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s="11">
        <f t="shared" si="183"/>
        <v>42358.684872685189</v>
      </c>
      <c r="L3921" t="b">
        <v>0</v>
      </c>
      <c r="M3921">
        <v>3</v>
      </c>
      <c r="N3921" t="b">
        <v>0</v>
      </c>
      <c r="O3921" s="13">
        <f t="shared" si="184"/>
        <v>1.7999999999999999E-2</v>
      </c>
      <c r="P3921" t="s">
        <v>8271</v>
      </c>
      <c r="Q3921" t="s">
        <v>8272</v>
      </c>
      <c r="R3921" t="str">
        <f t="shared" si="185"/>
        <v>December</v>
      </c>
    </row>
    <row r="3922" spans="1:18" ht="45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s="11">
        <f t="shared" si="183"/>
        <v>42657.38726851852</v>
      </c>
      <c r="L3922" t="b">
        <v>0</v>
      </c>
      <c r="M3922">
        <v>3</v>
      </c>
      <c r="N3922" t="b">
        <v>0</v>
      </c>
      <c r="O3922" s="13">
        <f t="shared" si="184"/>
        <v>5.3999999999999999E-2</v>
      </c>
      <c r="P3922" t="s">
        <v>8271</v>
      </c>
      <c r="Q3922" t="s">
        <v>8272</v>
      </c>
      <c r="R3922" t="str">
        <f t="shared" si="185"/>
        <v>October</v>
      </c>
    </row>
    <row r="3923" spans="1:18" ht="45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s="11">
        <f t="shared" si="183"/>
        <v>41926.542303240742</v>
      </c>
      <c r="L3923" t="b">
        <v>0</v>
      </c>
      <c r="M3923">
        <v>0</v>
      </c>
      <c r="N3923" t="b">
        <v>0</v>
      </c>
      <c r="O3923" s="13">
        <f t="shared" si="184"/>
        <v>0</v>
      </c>
      <c r="P3923" t="s">
        <v>8271</v>
      </c>
      <c r="Q3923" t="s">
        <v>8272</v>
      </c>
      <c r="R3923" t="str">
        <f t="shared" si="185"/>
        <v>October</v>
      </c>
    </row>
    <row r="3924" spans="1:18" ht="45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s="11">
        <f t="shared" si="183"/>
        <v>42020.768634259264</v>
      </c>
      <c r="L3924" t="b">
        <v>0</v>
      </c>
      <c r="M3924">
        <v>6</v>
      </c>
      <c r="N3924" t="b">
        <v>0</v>
      </c>
      <c r="O3924" s="13">
        <f t="shared" si="184"/>
        <v>8.1333333333333327E-2</v>
      </c>
      <c r="P3924" t="s">
        <v>8271</v>
      </c>
      <c r="Q3924" t="s">
        <v>8272</v>
      </c>
      <c r="R3924" t="str">
        <f t="shared" si="185"/>
        <v>January</v>
      </c>
    </row>
    <row r="3925" spans="1:18" ht="45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s="11">
        <f t="shared" si="183"/>
        <v>42075.979988425926</v>
      </c>
      <c r="L3925" t="b">
        <v>0</v>
      </c>
      <c r="M3925">
        <v>17</v>
      </c>
      <c r="N3925" t="b">
        <v>0</v>
      </c>
      <c r="O3925" s="13">
        <f t="shared" si="184"/>
        <v>0.12034782608695652</v>
      </c>
      <c r="P3925" t="s">
        <v>8271</v>
      </c>
      <c r="Q3925" t="s">
        <v>8272</v>
      </c>
      <c r="R3925" t="str">
        <f t="shared" si="185"/>
        <v>March</v>
      </c>
    </row>
    <row r="3926" spans="1:18" ht="45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s="11">
        <f t="shared" si="183"/>
        <v>41786.959745370368</v>
      </c>
      <c r="L3926" t="b">
        <v>0</v>
      </c>
      <c r="M3926">
        <v>40</v>
      </c>
      <c r="N3926" t="b">
        <v>0</v>
      </c>
      <c r="O3926" s="13">
        <f t="shared" si="184"/>
        <v>0.15266666666666667</v>
      </c>
      <c r="P3926" t="s">
        <v>8271</v>
      </c>
      <c r="Q3926" t="s">
        <v>8272</v>
      </c>
      <c r="R3926" t="str">
        <f t="shared" si="185"/>
        <v>May</v>
      </c>
    </row>
    <row r="3927" spans="1:18" ht="45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s="11">
        <f t="shared" si="183"/>
        <v>41820.870821759258</v>
      </c>
      <c r="L3927" t="b">
        <v>0</v>
      </c>
      <c r="M3927">
        <v>3</v>
      </c>
      <c r="N3927" t="b">
        <v>0</v>
      </c>
      <c r="O3927" s="13">
        <f t="shared" si="184"/>
        <v>0.1</v>
      </c>
      <c r="P3927" t="s">
        <v>8271</v>
      </c>
      <c r="Q3927" t="s">
        <v>8272</v>
      </c>
      <c r="R3927" t="str">
        <f t="shared" si="185"/>
        <v>June</v>
      </c>
    </row>
    <row r="3928" spans="1:18" ht="30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s="11">
        <f t="shared" si="183"/>
        <v>41970.085046296299</v>
      </c>
      <c r="L3928" t="b">
        <v>0</v>
      </c>
      <c r="M3928">
        <v>1</v>
      </c>
      <c r="N3928" t="b">
        <v>0</v>
      </c>
      <c r="O3928" s="13">
        <f t="shared" si="184"/>
        <v>3.0000000000000001E-3</v>
      </c>
      <c r="P3928" t="s">
        <v>8271</v>
      </c>
      <c r="Q3928" t="s">
        <v>8272</v>
      </c>
      <c r="R3928" t="str">
        <f t="shared" si="185"/>
        <v>November</v>
      </c>
    </row>
    <row r="3929" spans="1:18" ht="45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s="11">
        <f t="shared" si="183"/>
        <v>41830.267407407409</v>
      </c>
      <c r="L3929" t="b">
        <v>0</v>
      </c>
      <c r="M3929">
        <v>2</v>
      </c>
      <c r="N3929" t="b">
        <v>0</v>
      </c>
      <c r="O3929" s="13">
        <f t="shared" si="184"/>
        <v>0.01</v>
      </c>
      <c r="P3929" t="s">
        <v>8271</v>
      </c>
      <c r="Q3929" t="s">
        <v>8272</v>
      </c>
      <c r="R3929" t="str">
        <f t="shared" si="185"/>
        <v>July</v>
      </c>
    </row>
    <row r="3930" spans="1:18" ht="45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s="11">
        <f t="shared" si="183"/>
        <v>42265.683182870373</v>
      </c>
      <c r="L3930" t="b">
        <v>0</v>
      </c>
      <c r="M3930">
        <v>7</v>
      </c>
      <c r="N3930" t="b">
        <v>0</v>
      </c>
      <c r="O3930" s="13">
        <f t="shared" si="184"/>
        <v>0.13020000000000001</v>
      </c>
      <c r="P3930" t="s">
        <v>8271</v>
      </c>
      <c r="Q3930" t="s">
        <v>8272</v>
      </c>
      <c r="R3930" t="str">
        <f t="shared" si="185"/>
        <v>September</v>
      </c>
    </row>
    <row r="3931" spans="1:18" ht="45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s="11">
        <f t="shared" si="183"/>
        <v>42601.827141203699</v>
      </c>
      <c r="L3931" t="b">
        <v>0</v>
      </c>
      <c r="M3931">
        <v>14</v>
      </c>
      <c r="N3931" t="b">
        <v>0</v>
      </c>
      <c r="O3931" s="13">
        <f t="shared" si="184"/>
        <v>2.265E-2</v>
      </c>
      <c r="P3931" t="s">
        <v>8271</v>
      </c>
      <c r="Q3931" t="s">
        <v>8272</v>
      </c>
      <c r="R3931" t="str">
        <f t="shared" si="185"/>
        <v>August</v>
      </c>
    </row>
    <row r="3932" spans="1:18" ht="45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s="11">
        <f t="shared" si="183"/>
        <v>42433.338749999995</v>
      </c>
      <c r="L3932" t="b">
        <v>0</v>
      </c>
      <c r="M3932">
        <v>0</v>
      </c>
      <c r="N3932" t="b">
        <v>0</v>
      </c>
      <c r="O3932" s="13">
        <f t="shared" si="184"/>
        <v>0</v>
      </c>
      <c r="P3932" t="s">
        <v>8271</v>
      </c>
      <c r="Q3932" t="s">
        <v>8272</v>
      </c>
      <c r="R3932" t="str">
        <f t="shared" si="185"/>
        <v>March</v>
      </c>
    </row>
    <row r="3933" spans="1:18" ht="45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s="11">
        <f t="shared" si="183"/>
        <v>42228.151701388888</v>
      </c>
      <c r="L3933" t="b">
        <v>0</v>
      </c>
      <c r="M3933">
        <v>0</v>
      </c>
      <c r="N3933" t="b">
        <v>0</v>
      </c>
      <c r="O3933" s="13">
        <f t="shared" si="184"/>
        <v>0</v>
      </c>
      <c r="P3933" t="s">
        <v>8271</v>
      </c>
      <c r="Q3933" t="s">
        <v>8272</v>
      </c>
      <c r="R3933" t="str">
        <f t="shared" si="185"/>
        <v>August</v>
      </c>
    </row>
    <row r="3934" spans="1:18" ht="45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s="11">
        <f t="shared" si="183"/>
        <v>42415.168564814812</v>
      </c>
      <c r="L3934" t="b">
        <v>0</v>
      </c>
      <c r="M3934">
        <v>1</v>
      </c>
      <c r="N3934" t="b">
        <v>0</v>
      </c>
      <c r="O3934" s="13">
        <f t="shared" si="184"/>
        <v>8.3333333333333331E-5</v>
      </c>
      <c r="P3934" t="s">
        <v>8271</v>
      </c>
      <c r="Q3934" t="s">
        <v>8272</v>
      </c>
      <c r="R3934" t="str">
        <f t="shared" si="185"/>
        <v>February</v>
      </c>
    </row>
    <row r="3935" spans="1:18" ht="45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s="11">
        <f t="shared" si="183"/>
        <v>42538.968310185184</v>
      </c>
      <c r="L3935" t="b">
        <v>0</v>
      </c>
      <c r="M3935">
        <v>12</v>
      </c>
      <c r="N3935" t="b">
        <v>0</v>
      </c>
      <c r="O3935" s="13">
        <f t="shared" si="184"/>
        <v>0.15742857142857142</v>
      </c>
      <c r="P3935" t="s">
        <v>8271</v>
      </c>
      <c r="Q3935" t="s">
        <v>8272</v>
      </c>
      <c r="R3935" t="str">
        <f t="shared" si="185"/>
        <v>June</v>
      </c>
    </row>
    <row r="3936" spans="1:18" ht="45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s="11">
        <f t="shared" si="183"/>
        <v>42233.671747685185</v>
      </c>
      <c r="L3936" t="b">
        <v>0</v>
      </c>
      <c r="M3936">
        <v>12</v>
      </c>
      <c r="N3936" t="b">
        <v>0</v>
      </c>
      <c r="O3936" s="13">
        <f t="shared" si="184"/>
        <v>0.11</v>
      </c>
      <c r="P3936" t="s">
        <v>8271</v>
      </c>
      <c r="Q3936" t="s">
        <v>8272</v>
      </c>
      <c r="R3936" t="str">
        <f t="shared" si="185"/>
        <v>August</v>
      </c>
    </row>
    <row r="3937" spans="1:18" ht="60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s="11">
        <f t="shared" si="183"/>
        <v>42221.656782407408</v>
      </c>
      <c r="L3937" t="b">
        <v>0</v>
      </c>
      <c r="M3937">
        <v>23</v>
      </c>
      <c r="N3937" t="b">
        <v>0</v>
      </c>
      <c r="O3937" s="13">
        <f t="shared" si="184"/>
        <v>0.43833333333333335</v>
      </c>
      <c r="P3937" t="s">
        <v>8271</v>
      </c>
      <c r="Q3937" t="s">
        <v>8272</v>
      </c>
      <c r="R3937" t="str">
        <f t="shared" si="185"/>
        <v>August</v>
      </c>
    </row>
    <row r="3938" spans="1:18" ht="45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s="11">
        <f t="shared" si="183"/>
        <v>42675.262962962966</v>
      </c>
      <c r="L3938" t="b">
        <v>0</v>
      </c>
      <c r="M3938">
        <v>0</v>
      </c>
      <c r="N3938" t="b">
        <v>0</v>
      </c>
      <c r="O3938" s="13">
        <f t="shared" si="184"/>
        <v>0</v>
      </c>
      <c r="P3938" t="s">
        <v>8271</v>
      </c>
      <c r="Q3938" t="s">
        <v>8272</v>
      </c>
      <c r="R3938" t="str">
        <f t="shared" si="185"/>
        <v>November</v>
      </c>
    </row>
    <row r="3939" spans="1:18" ht="45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s="11">
        <f t="shared" si="183"/>
        <v>42534.631481481483</v>
      </c>
      <c r="L3939" t="b">
        <v>0</v>
      </c>
      <c r="M3939">
        <v>10</v>
      </c>
      <c r="N3939" t="b">
        <v>0</v>
      </c>
      <c r="O3939" s="13">
        <f t="shared" si="184"/>
        <v>0.86135181975736563</v>
      </c>
      <c r="P3939" t="s">
        <v>8271</v>
      </c>
      <c r="Q3939" t="s">
        <v>8272</v>
      </c>
      <c r="R3939" t="str">
        <f t="shared" si="185"/>
        <v>June</v>
      </c>
    </row>
    <row r="3940" spans="1:18" ht="45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s="11">
        <f t="shared" si="183"/>
        <v>42151.905717592592</v>
      </c>
      <c r="L3940" t="b">
        <v>0</v>
      </c>
      <c r="M3940">
        <v>5</v>
      </c>
      <c r="N3940" t="b">
        <v>0</v>
      </c>
      <c r="O3940" s="13">
        <f t="shared" si="184"/>
        <v>0.12196620583717357</v>
      </c>
      <c r="P3940" t="s">
        <v>8271</v>
      </c>
      <c r="Q3940" t="s">
        <v>8272</v>
      </c>
      <c r="R3940" t="str">
        <f t="shared" si="185"/>
        <v>May</v>
      </c>
    </row>
    <row r="3941" spans="1:18" ht="45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s="11">
        <f t="shared" si="183"/>
        <v>41915.400219907409</v>
      </c>
      <c r="L3941" t="b">
        <v>0</v>
      </c>
      <c r="M3941">
        <v>1</v>
      </c>
      <c r="N3941" t="b">
        <v>0</v>
      </c>
      <c r="O3941" s="13">
        <f t="shared" si="184"/>
        <v>1E-3</v>
      </c>
      <c r="P3941" t="s">
        <v>8271</v>
      </c>
      <c r="Q3941" t="s">
        <v>8272</v>
      </c>
      <c r="R3941" t="str">
        <f t="shared" si="185"/>
        <v>October</v>
      </c>
    </row>
    <row r="3942" spans="1:18" ht="45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s="11">
        <f t="shared" si="183"/>
        <v>41961.492488425924</v>
      </c>
      <c r="L3942" t="b">
        <v>0</v>
      </c>
      <c r="M3942">
        <v>2</v>
      </c>
      <c r="N3942" t="b">
        <v>0</v>
      </c>
      <c r="O3942" s="13">
        <f t="shared" si="184"/>
        <v>2.2000000000000001E-3</v>
      </c>
      <c r="P3942" t="s">
        <v>8271</v>
      </c>
      <c r="Q3942" t="s">
        <v>8272</v>
      </c>
      <c r="R3942" t="str">
        <f t="shared" si="185"/>
        <v>November</v>
      </c>
    </row>
    <row r="3943" spans="1:18" ht="45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s="11">
        <f t="shared" si="183"/>
        <v>41940.587233796294</v>
      </c>
      <c r="L3943" t="b">
        <v>0</v>
      </c>
      <c r="M3943">
        <v>2</v>
      </c>
      <c r="N3943" t="b">
        <v>0</v>
      </c>
      <c r="O3943" s="13">
        <f t="shared" si="184"/>
        <v>9.0909090909090905E-3</v>
      </c>
      <c r="P3943" t="s">
        <v>8271</v>
      </c>
      <c r="Q3943" t="s">
        <v>8272</v>
      </c>
      <c r="R3943" t="str">
        <f t="shared" si="185"/>
        <v>October</v>
      </c>
    </row>
    <row r="3944" spans="1:18" ht="45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s="11">
        <f t="shared" si="183"/>
        <v>42111.904097222221</v>
      </c>
      <c r="L3944" t="b">
        <v>0</v>
      </c>
      <c r="M3944">
        <v>0</v>
      </c>
      <c r="N3944" t="b">
        <v>0</v>
      </c>
      <c r="O3944" s="13">
        <f t="shared" si="184"/>
        <v>0</v>
      </c>
      <c r="P3944" t="s">
        <v>8271</v>
      </c>
      <c r="Q3944" t="s">
        <v>8272</v>
      </c>
      <c r="R3944" t="str">
        <f t="shared" si="185"/>
        <v>April</v>
      </c>
    </row>
    <row r="3945" spans="1:18" ht="45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s="11">
        <f t="shared" si="183"/>
        <v>42279.778564814813</v>
      </c>
      <c r="L3945" t="b">
        <v>0</v>
      </c>
      <c r="M3945">
        <v>13</v>
      </c>
      <c r="N3945" t="b">
        <v>0</v>
      </c>
      <c r="O3945" s="13">
        <f t="shared" si="184"/>
        <v>0.35639999999999999</v>
      </c>
      <c r="P3945" t="s">
        <v>8271</v>
      </c>
      <c r="Q3945" t="s">
        <v>8272</v>
      </c>
      <c r="R3945" t="str">
        <f t="shared" si="185"/>
        <v>October</v>
      </c>
    </row>
    <row r="3946" spans="1:18" ht="45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s="11">
        <f t="shared" si="183"/>
        <v>42213.662905092591</v>
      </c>
      <c r="L3946" t="b">
        <v>0</v>
      </c>
      <c r="M3946">
        <v>0</v>
      </c>
      <c r="N3946" t="b">
        <v>0</v>
      </c>
      <c r="O3946" s="13">
        <f t="shared" si="184"/>
        <v>0</v>
      </c>
      <c r="P3946" t="s">
        <v>8271</v>
      </c>
      <c r="Q3946" t="s">
        <v>8272</v>
      </c>
      <c r="R3946" t="str">
        <f t="shared" si="185"/>
        <v>July</v>
      </c>
    </row>
    <row r="3947" spans="1:18" ht="45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s="11">
        <f t="shared" si="183"/>
        <v>42109.801712962959</v>
      </c>
      <c r="L3947" t="b">
        <v>0</v>
      </c>
      <c r="M3947">
        <v>1</v>
      </c>
      <c r="N3947" t="b">
        <v>0</v>
      </c>
      <c r="O3947" s="13">
        <f t="shared" si="184"/>
        <v>2.5000000000000001E-3</v>
      </c>
      <c r="P3947" t="s">
        <v>8271</v>
      </c>
      <c r="Q3947" t="s">
        <v>8272</v>
      </c>
      <c r="R3947" t="str">
        <f t="shared" si="185"/>
        <v>April</v>
      </c>
    </row>
    <row r="3948" spans="1:18" ht="30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s="11">
        <f t="shared" si="183"/>
        <v>42031.833587962959</v>
      </c>
      <c r="L3948" t="b">
        <v>0</v>
      </c>
      <c r="M3948">
        <v>5</v>
      </c>
      <c r="N3948" t="b">
        <v>0</v>
      </c>
      <c r="O3948" s="13">
        <f t="shared" si="184"/>
        <v>3.2500000000000001E-2</v>
      </c>
      <c r="P3948" t="s">
        <v>8271</v>
      </c>
      <c r="Q3948" t="s">
        <v>8272</v>
      </c>
      <c r="R3948" t="str">
        <f t="shared" si="185"/>
        <v>January</v>
      </c>
    </row>
    <row r="3949" spans="1:18" ht="45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s="11">
        <f t="shared" si="183"/>
        <v>42615.142870370371</v>
      </c>
      <c r="L3949" t="b">
        <v>0</v>
      </c>
      <c r="M3949">
        <v>2</v>
      </c>
      <c r="N3949" t="b">
        <v>0</v>
      </c>
      <c r="O3949" s="13">
        <f t="shared" si="184"/>
        <v>3.3666666666666664E-2</v>
      </c>
      <c r="P3949" t="s">
        <v>8271</v>
      </c>
      <c r="Q3949" t="s">
        <v>8272</v>
      </c>
      <c r="R3949" t="str">
        <f t="shared" si="185"/>
        <v>September</v>
      </c>
    </row>
    <row r="3950" spans="1:18" ht="45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s="11">
        <f t="shared" si="183"/>
        <v>41829.325497685189</v>
      </c>
      <c r="L3950" t="b">
        <v>0</v>
      </c>
      <c r="M3950">
        <v>0</v>
      </c>
      <c r="N3950" t="b">
        <v>0</v>
      </c>
      <c r="O3950" s="13">
        <f t="shared" si="184"/>
        <v>0</v>
      </c>
      <c r="P3950" t="s">
        <v>8271</v>
      </c>
      <c r="Q3950" t="s">
        <v>8272</v>
      </c>
      <c r="R3950" t="str">
        <f t="shared" si="185"/>
        <v>July</v>
      </c>
    </row>
    <row r="3951" spans="1:18" ht="45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s="11">
        <f t="shared" si="183"/>
        <v>42016.120613425926</v>
      </c>
      <c r="L3951" t="b">
        <v>0</v>
      </c>
      <c r="M3951">
        <v>32</v>
      </c>
      <c r="N3951" t="b">
        <v>0</v>
      </c>
      <c r="O3951" s="13">
        <f t="shared" si="184"/>
        <v>0.15770000000000001</v>
      </c>
      <c r="P3951" t="s">
        <v>8271</v>
      </c>
      <c r="Q3951" t="s">
        <v>8272</v>
      </c>
      <c r="R3951" t="str">
        <f t="shared" si="185"/>
        <v>January</v>
      </c>
    </row>
    <row r="3952" spans="1:18" ht="45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s="11">
        <f t="shared" si="183"/>
        <v>42439.702314814815</v>
      </c>
      <c r="L3952" t="b">
        <v>0</v>
      </c>
      <c r="M3952">
        <v>1</v>
      </c>
      <c r="N3952" t="b">
        <v>0</v>
      </c>
      <c r="O3952" s="13">
        <f t="shared" si="184"/>
        <v>6.2500000000000003E-3</v>
      </c>
      <c r="P3952" t="s">
        <v>8271</v>
      </c>
      <c r="Q3952" t="s">
        <v>8272</v>
      </c>
      <c r="R3952" t="str">
        <f t="shared" si="185"/>
        <v>March</v>
      </c>
    </row>
    <row r="3953" spans="1:18" ht="45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s="11">
        <f t="shared" si="183"/>
        <v>42433.825717592597</v>
      </c>
      <c r="L3953" t="b">
        <v>0</v>
      </c>
      <c r="M3953">
        <v>1</v>
      </c>
      <c r="N3953" t="b">
        <v>0</v>
      </c>
      <c r="O3953" s="13">
        <f t="shared" si="184"/>
        <v>5.0000000000000004E-6</v>
      </c>
      <c r="P3953" t="s">
        <v>8271</v>
      </c>
      <c r="Q3953" t="s">
        <v>8272</v>
      </c>
      <c r="R3953" t="str">
        <f t="shared" si="185"/>
        <v>March</v>
      </c>
    </row>
    <row r="3954" spans="1:18" ht="45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s="11">
        <f t="shared" si="183"/>
        <v>42243.790393518517</v>
      </c>
      <c r="L3954" t="b">
        <v>0</v>
      </c>
      <c r="M3954">
        <v>1</v>
      </c>
      <c r="N3954" t="b">
        <v>0</v>
      </c>
      <c r="O3954" s="13">
        <f t="shared" si="184"/>
        <v>9.6153846153846159E-4</v>
      </c>
      <c r="P3954" t="s">
        <v>8271</v>
      </c>
      <c r="Q3954" t="s">
        <v>8272</v>
      </c>
      <c r="R3954" t="str">
        <f t="shared" si="185"/>
        <v>August</v>
      </c>
    </row>
    <row r="3955" spans="1:18" ht="45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s="11">
        <f t="shared" si="183"/>
        <v>42550.048449074078</v>
      </c>
      <c r="L3955" t="b">
        <v>0</v>
      </c>
      <c r="M3955">
        <v>0</v>
      </c>
      <c r="N3955" t="b">
        <v>0</v>
      </c>
      <c r="O3955" s="13">
        <f t="shared" si="184"/>
        <v>0</v>
      </c>
      <c r="P3955" t="s">
        <v>8271</v>
      </c>
      <c r="Q3955" t="s">
        <v>8272</v>
      </c>
      <c r="R3955" t="str">
        <f t="shared" si="185"/>
        <v>June</v>
      </c>
    </row>
    <row r="3956" spans="1:18" ht="45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s="11">
        <f t="shared" si="183"/>
        <v>41774.651203703703</v>
      </c>
      <c r="L3956" t="b">
        <v>0</v>
      </c>
      <c r="M3956">
        <v>0</v>
      </c>
      <c r="N3956" t="b">
        <v>0</v>
      </c>
      <c r="O3956" s="13">
        <f t="shared" si="184"/>
        <v>0</v>
      </c>
      <c r="P3956" t="s">
        <v>8271</v>
      </c>
      <c r="Q3956" t="s">
        <v>8272</v>
      </c>
      <c r="R3956" t="str">
        <f t="shared" si="185"/>
        <v>May</v>
      </c>
    </row>
    <row r="3957" spans="1:18" ht="45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s="11">
        <f t="shared" si="183"/>
        <v>42306.848854166667</v>
      </c>
      <c r="L3957" t="b">
        <v>0</v>
      </c>
      <c r="M3957">
        <v>8</v>
      </c>
      <c r="N3957" t="b">
        <v>0</v>
      </c>
      <c r="O3957" s="13">
        <f t="shared" si="184"/>
        <v>0.24285714285714285</v>
      </c>
      <c r="P3957" t="s">
        <v>8271</v>
      </c>
      <c r="Q3957" t="s">
        <v>8272</v>
      </c>
      <c r="R3957" t="str">
        <f t="shared" si="185"/>
        <v>October</v>
      </c>
    </row>
    <row r="3958" spans="1:18" ht="45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s="11">
        <f t="shared" si="183"/>
        <v>42457.932025462964</v>
      </c>
      <c r="L3958" t="b">
        <v>0</v>
      </c>
      <c r="M3958">
        <v>0</v>
      </c>
      <c r="N3958" t="b">
        <v>0</v>
      </c>
      <c r="O3958" s="13">
        <f t="shared" si="184"/>
        <v>0</v>
      </c>
      <c r="P3958" t="s">
        <v>8271</v>
      </c>
      <c r="Q3958" t="s">
        <v>8272</v>
      </c>
      <c r="R3958" t="str">
        <f t="shared" si="185"/>
        <v>March</v>
      </c>
    </row>
    <row r="3959" spans="1:18" ht="45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s="11">
        <f t="shared" si="183"/>
        <v>42513.976319444446</v>
      </c>
      <c r="L3959" t="b">
        <v>0</v>
      </c>
      <c r="M3959">
        <v>1</v>
      </c>
      <c r="N3959" t="b">
        <v>0</v>
      </c>
      <c r="O3959" s="13">
        <f t="shared" si="184"/>
        <v>2.5000000000000001E-4</v>
      </c>
      <c r="P3959" t="s">
        <v>8271</v>
      </c>
      <c r="Q3959" t="s">
        <v>8272</v>
      </c>
      <c r="R3959" t="str">
        <f t="shared" si="185"/>
        <v>May</v>
      </c>
    </row>
    <row r="3960" spans="1:18" ht="45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s="11">
        <f t="shared" si="183"/>
        <v>41816.950370370367</v>
      </c>
      <c r="L3960" t="b">
        <v>0</v>
      </c>
      <c r="M3960">
        <v>16</v>
      </c>
      <c r="N3960" t="b">
        <v>0</v>
      </c>
      <c r="O3960" s="13">
        <f t="shared" si="184"/>
        <v>0.32050000000000001</v>
      </c>
      <c r="P3960" t="s">
        <v>8271</v>
      </c>
      <c r="Q3960" t="s">
        <v>8272</v>
      </c>
      <c r="R3960" t="str">
        <f t="shared" si="185"/>
        <v>June</v>
      </c>
    </row>
    <row r="3961" spans="1:18" ht="45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s="11">
        <f t="shared" si="183"/>
        <v>41880.788842592592</v>
      </c>
      <c r="L3961" t="b">
        <v>0</v>
      </c>
      <c r="M3961">
        <v>12</v>
      </c>
      <c r="N3961" t="b">
        <v>0</v>
      </c>
      <c r="O3961" s="13">
        <f t="shared" si="184"/>
        <v>0.24333333333333335</v>
      </c>
      <c r="P3961" t="s">
        <v>8271</v>
      </c>
      <c r="Q3961" t="s">
        <v>8272</v>
      </c>
      <c r="R3961" t="str">
        <f t="shared" si="185"/>
        <v>August</v>
      </c>
    </row>
    <row r="3962" spans="1:18" ht="45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s="11">
        <f t="shared" si="183"/>
        <v>42342.845555555556</v>
      </c>
      <c r="L3962" t="b">
        <v>0</v>
      </c>
      <c r="M3962">
        <v>4</v>
      </c>
      <c r="N3962" t="b">
        <v>0</v>
      </c>
      <c r="O3962" s="13">
        <f t="shared" si="184"/>
        <v>1.4999999999999999E-2</v>
      </c>
      <c r="P3962" t="s">
        <v>8271</v>
      </c>
      <c r="Q3962" t="s">
        <v>8272</v>
      </c>
      <c r="R3962" t="str">
        <f t="shared" si="185"/>
        <v>December</v>
      </c>
    </row>
    <row r="3963" spans="1:18" ht="45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s="11">
        <f t="shared" si="183"/>
        <v>41745.891319444447</v>
      </c>
      <c r="L3963" t="b">
        <v>0</v>
      </c>
      <c r="M3963">
        <v>2</v>
      </c>
      <c r="N3963" t="b">
        <v>0</v>
      </c>
      <c r="O3963" s="13">
        <f t="shared" si="184"/>
        <v>4.1999999999999997E-3</v>
      </c>
      <c r="P3963" t="s">
        <v>8271</v>
      </c>
      <c r="Q3963" t="s">
        <v>8272</v>
      </c>
      <c r="R3963" t="str">
        <f t="shared" si="185"/>
        <v>April</v>
      </c>
    </row>
    <row r="3964" spans="1:18" ht="45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s="11">
        <f t="shared" si="183"/>
        <v>42311.621458333335</v>
      </c>
      <c r="L3964" t="b">
        <v>0</v>
      </c>
      <c r="M3964">
        <v>3</v>
      </c>
      <c r="N3964" t="b">
        <v>0</v>
      </c>
      <c r="O3964" s="13">
        <f t="shared" si="184"/>
        <v>3.214285714285714E-2</v>
      </c>
      <c r="P3964" t="s">
        <v>8271</v>
      </c>
      <c r="Q3964" t="s">
        <v>8272</v>
      </c>
      <c r="R3964" t="str">
        <f t="shared" si="185"/>
        <v>November</v>
      </c>
    </row>
    <row r="3965" spans="1:18" ht="45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s="11">
        <f t="shared" si="183"/>
        <v>42296.154131944444</v>
      </c>
      <c r="L3965" t="b">
        <v>0</v>
      </c>
      <c r="M3965">
        <v>0</v>
      </c>
      <c r="N3965" t="b">
        <v>0</v>
      </c>
      <c r="O3965" s="13">
        <f t="shared" si="184"/>
        <v>0</v>
      </c>
      <c r="P3965" t="s">
        <v>8271</v>
      </c>
      <c r="Q3965" t="s">
        <v>8272</v>
      </c>
      <c r="R3965" t="str">
        <f t="shared" si="185"/>
        <v>October</v>
      </c>
    </row>
    <row r="3966" spans="1:18" ht="45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s="11">
        <f t="shared" si="183"/>
        <v>42053.722060185188</v>
      </c>
      <c r="L3966" t="b">
        <v>0</v>
      </c>
      <c r="M3966">
        <v>3</v>
      </c>
      <c r="N3966" t="b">
        <v>0</v>
      </c>
      <c r="O3966" s="13">
        <f t="shared" si="184"/>
        <v>6.3E-2</v>
      </c>
      <c r="P3966" t="s">
        <v>8271</v>
      </c>
      <c r="Q3966" t="s">
        <v>8272</v>
      </c>
      <c r="R3966" t="str">
        <f t="shared" si="185"/>
        <v>February</v>
      </c>
    </row>
    <row r="3967" spans="1:18" ht="45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s="11">
        <f t="shared" si="183"/>
        <v>42414.235879629632</v>
      </c>
      <c r="L3967" t="b">
        <v>0</v>
      </c>
      <c r="M3967">
        <v>4</v>
      </c>
      <c r="N3967" t="b">
        <v>0</v>
      </c>
      <c r="O3967" s="13">
        <f t="shared" si="184"/>
        <v>0.14249999999999999</v>
      </c>
      <c r="P3967" t="s">
        <v>8271</v>
      </c>
      <c r="Q3967" t="s">
        <v>8272</v>
      </c>
      <c r="R3967" t="str">
        <f t="shared" si="185"/>
        <v>February</v>
      </c>
    </row>
    <row r="3968" spans="1:18" ht="45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s="11">
        <f t="shared" si="183"/>
        <v>41801.711550925924</v>
      </c>
      <c r="L3968" t="b">
        <v>0</v>
      </c>
      <c r="M3968">
        <v>2</v>
      </c>
      <c r="N3968" t="b">
        <v>0</v>
      </c>
      <c r="O3968" s="13">
        <f t="shared" si="184"/>
        <v>6.0000000000000001E-3</v>
      </c>
      <c r="P3968" t="s">
        <v>8271</v>
      </c>
      <c r="Q3968" t="s">
        <v>8272</v>
      </c>
      <c r="R3968" t="str">
        <f t="shared" si="185"/>
        <v>June</v>
      </c>
    </row>
    <row r="3969" spans="1:18" ht="45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s="11">
        <f t="shared" si="183"/>
        <v>42770.290590277778</v>
      </c>
      <c r="L3969" t="b">
        <v>0</v>
      </c>
      <c r="M3969">
        <v>10</v>
      </c>
      <c r="N3969" t="b">
        <v>0</v>
      </c>
      <c r="O3969" s="13">
        <f t="shared" si="184"/>
        <v>0.2411764705882353</v>
      </c>
      <c r="P3969" t="s">
        <v>8271</v>
      </c>
      <c r="Q3969" t="s">
        <v>8272</v>
      </c>
      <c r="R3969" t="str">
        <f t="shared" si="185"/>
        <v>February</v>
      </c>
    </row>
    <row r="3970" spans="1:18" ht="45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s="11">
        <f t="shared" si="183"/>
        <v>42452.815659722226</v>
      </c>
      <c r="L3970" t="b">
        <v>0</v>
      </c>
      <c r="M3970">
        <v>11</v>
      </c>
      <c r="N3970" t="b">
        <v>0</v>
      </c>
      <c r="O3970" s="13">
        <f t="shared" si="184"/>
        <v>0.10539999999999999</v>
      </c>
      <c r="P3970" t="s">
        <v>8271</v>
      </c>
      <c r="Q3970" t="s">
        <v>8272</v>
      </c>
      <c r="R3970" t="str">
        <f t="shared" si="185"/>
        <v>March</v>
      </c>
    </row>
    <row r="3971" spans="1:18" ht="45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s="11">
        <f t="shared" ref="K3971:K4034" si="186">(J3971/86400)+DATE(1970,1,1)</f>
        <v>42601.854699074072</v>
      </c>
      <c r="L3971" t="b">
        <v>0</v>
      </c>
      <c r="M3971">
        <v>6</v>
      </c>
      <c r="N3971" t="b">
        <v>0</v>
      </c>
      <c r="O3971" s="13">
        <f t="shared" ref="O3971:O4034" si="187">E3971/D3971</f>
        <v>7.4690265486725665E-2</v>
      </c>
      <c r="P3971" t="s">
        <v>8271</v>
      </c>
      <c r="Q3971" t="s">
        <v>8272</v>
      </c>
      <c r="R3971" t="str">
        <f t="shared" ref="R3971:R4034" si="188">TEXT(K3971,"mmmm")</f>
        <v>August</v>
      </c>
    </row>
    <row r="3972" spans="1:18" ht="45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s="11">
        <f t="shared" si="186"/>
        <v>42447.863553240742</v>
      </c>
      <c r="L3972" t="b">
        <v>0</v>
      </c>
      <c r="M3972">
        <v>2</v>
      </c>
      <c r="N3972" t="b">
        <v>0</v>
      </c>
      <c r="O3972" s="13">
        <f t="shared" si="187"/>
        <v>7.3333333333333334E-4</v>
      </c>
      <c r="P3972" t="s">
        <v>8271</v>
      </c>
      <c r="Q3972" t="s">
        <v>8272</v>
      </c>
      <c r="R3972" t="str">
        <f t="shared" si="188"/>
        <v>March</v>
      </c>
    </row>
    <row r="3973" spans="1:18" ht="45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s="11">
        <f t="shared" si="186"/>
        <v>41811.536180555559</v>
      </c>
      <c r="L3973" t="b">
        <v>0</v>
      </c>
      <c r="M3973">
        <v>6</v>
      </c>
      <c r="N3973" t="b">
        <v>0</v>
      </c>
      <c r="O3973" s="13">
        <f t="shared" si="187"/>
        <v>9.7142857142857135E-3</v>
      </c>
      <c r="P3973" t="s">
        <v>8271</v>
      </c>
      <c r="Q3973" t="s">
        <v>8272</v>
      </c>
      <c r="R3973" t="str">
        <f t="shared" si="188"/>
        <v>June</v>
      </c>
    </row>
    <row r="3974" spans="1:18" ht="30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s="11">
        <f t="shared" si="186"/>
        <v>41981.067523148144</v>
      </c>
      <c r="L3974" t="b">
        <v>0</v>
      </c>
      <c r="M3974">
        <v>8</v>
      </c>
      <c r="N3974" t="b">
        <v>0</v>
      </c>
      <c r="O3974" s="13">
        <f t="shared" si="187"/>
        <v>0.21099999999999999</v>
      </c>
      <c r="P3974" t="s">
        <v>8271</v>
      </c>
      <c r="Q3974" t="s">
        <v>8272</v>
      </c>
      <c r="R3974" t="str">
        <f t="shared" si="188"/>
        <v>December</v>
      </c>
    </row>
    <row r="3975" spans="1:18" ht="45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s="11">
        <f t="shared" si="186"/>
        <v>42469.68414351852</v>
      </c>
      <c r="L3975" t="b">
        <v>0</v>
      </c>
      <c r="M3975">
        <v>37</v>
      </c>
      <c r="N3975" t="b">
        <v>0</v>
      </c>
      <c r="O3975" s="13">
        <f t="shared" si="187"/>
        <v>0.78100000000000003</v>
      </c>
      <c r="P3975" t="s">
        <v>8271</v>
      </c>
      <c r="Q3975" t="s">
        <v>8272</v>
      </c>
      <c r="R3975" t="str">
        <f t="shared" si="188"/>
        <v>April</v>
      </c>
    </row>
    <row r="3976" spans="1:18" ht="45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s="11">
        <f t="shared" si="186"/>
        <v>42493.546851851846</v>
      </c>
      <c r="L3976" t="b">
        <v>0</v>
      </c>
      <c r="M3976">
        <v>11</v>
      </c>
      <c r="N3976" t="b">
        <v>0</v>
      </c>
      <c r="O3976" s="13">
        <f t="shared" si="187"/>
        <v>0.32</v>
      </c>
      <c r="P3976" t="s">
        <v>8271</v>
      </c>
      <c r="Q3976" t="s">
        <v>8272</v>
      </c>
      <c r="R3976" t="str">
        <f t="shared" si="188"/>
        <v>May</v>
      </c>
    </row>
    <row r="3977" spans="1:18" ht="45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s="11">
        <f t="shared" si="186"/>
        <v>42534.866875</v>
      </c>
      <c r="L3977" t="b">
        <v>0</v>
      </c>
      <c r="M3977">
        <v>0</v>
      </c>
      <c r="N3977" t="b">
        <v>0</v>
      </c>
      <c r="O3977" s="13">
        <f t="shared" si="187"/>
        <v>0</v>
      </c>
      <c r="P3977" t="s">
        <v>8271</v>
      </c>
      <c r="Q3977" t="s">
        <v>8272</v>
      </c>
      <c r="R3977" t="str">
        <f t="shared" si="188"/>
        <v>June</v>
      </c>
    </row>
    <row r="3978" spans="1:18" ht="45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s="11">
        <f t="shared" si="186"/>
        <v>41830.858344907407</v>
      </c>
      <c r="L3978" t="b">
        <v>0</v>
      </c>
      <c r="M3978">
        <v>10</v>
      </c>
      <c r="N3978" t="b">
        <v>0</v>
      </c>
      <c r="O3978" s="13">
        <f t="shared" si="187"/>
        <v>0.47692307692307695</v>
      </c>
      <c r="P3978" t="s">
        <v>8271</v>
      </c>
      <c r="Q3978" t="s">
        <v>8272</v>
      </c>
      <c r="R3978" t="str">
        <f t="shared" si="188"/>
        <v>July</v>
      </c>
    </row>
    <row r="3979" spans="1:18" ht="45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s="11">
        <f t="shared" si="186"/>
        <v>42543.788564814815</v>
      </c>
      <c r="L3979" t="b">
        <v>0</v>
      </c>
      <c r="M3979">
        <v>6</v>
      </c>
      <c r="N3979" t="b">
        <v>0</v>
      </c>
      <c r="O3979" s="13">
        <f t="shared" si="187"/>
        <v>1.4500000000000001E-2</v>
      </c>
      <c r="P3979" t="s">
        <v>8271</v>
      </c>
      <c r="Q3979" t="s">
        <v>8272</v>
      </c>
      <c r="R3979" t="str">
        <f t="shared" si="188"/>
        <v>June</v>
      </c>
    </row>
    <row r="3980" spans="1:18" ht="45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s="11">
        <f t="shared" si="186"/>
        <v>41975.642974537041</v>
      </c>
      <c r="L3980" t="b">
        <v>0</v>
      </c>
      <c r="M3980">
        <v>8</v>
      </c>
      <c r="N3980" t="b">
        <v>0</v>
      </c>
      <c r="O3980" s="13">
        <f t="shared" si="187"/>
        <v>0.107</v>
      </c>
      <c r="P3980" t="s">
        <v>8271</v>
      </c>
      <c r="Q3980" t="s">
        <v>8272</v>
      </c>
      <c r="R3980" t="str">
        <f t="shared" si="188"/>
        <v>December</v>
      </c>
    </row>
    <row r="3981" spans="1:18" ht="45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s="11">
        <f t="shared" si="186"/>
        <v>42069.903437500005</v>
      </c>
      <c r="L3981" t="b">
        <v>0</v>
      </c>
      <c r="M3981">
        <v>6</v>
      </c>
      <c r="N3981" t="b">
        <v>0</v>
      </c>
      <c r="O3981" s="13">
        <f t="shared" si="187"/>
        <v>1.8333333333333333E-2</v>
      </c>
      <c r="P3981" t="s">
        <v>8271</v>
      </c>
      <c r="Q3981" t="s">
        <v>8272</v>
      </c>
      <c r="R3981" t="str">
        <f t="shared" si="188"/>
        <v>March</v>
      </c>
    </row>
    <row r="3982" spans="1:18" ht="45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s="11">
        <f t="shared" si="186"/>
        <v>41795.598923611113</v>
      </c>
      <c r="L3982" t="b">
        <v>0</v>
      </c>
      <c r="M3982">
        <v>7</v>
      </c>
      <c r="N3982" t="b">
        <v>0</v>
      </c>
      <c r="O3982" s="13">
        <f t="shared" si="187"/>
        <v>0.18</v>
      </c>
      <c r="P3982" t="s">
        <v>8271</v>
      </c>
      <c r="Q3982" t="s">
        <v>8272</v>
      </c>
      <c r="R3982" t="str">
        <f t="shared" si="188"/>
        <v>June</v>
      </c>
    </row>
    <row r="3983" spans="1:18" ht="30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s="11">
        <f t="shared" si="186"/>
        <v>42508.179965277777</v>
      </c>
      <c r="L3983" t="b">
        <v>0</v>
      </c>
      <c r="M3983">
        <v>7</v>
      </c>
      <c r="N3983" t="b">
        <v>0</v>
      </c>
      <c r="O3983" s="13">
        <f t="shared" si="187"/>
        <v>4.0833333333333333E-2</v>
      </c>
      <c r="P3983" t="s">
        <v>8271</v>
      </c>
      <c r="Q3983" t="s">
        <v>8272</v>
      </c>
      <c r="R3983" t="str">
        <f t="shared" si="188"/>
        <v>May</v>
      </c>
    </row>
    <row r="3984" spans="1:18" ht="60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s="11">
        <f t="shared" si="186"/>
        <v>42132.809953703705</v>
      </c>
      <c r="L3984" t="b">
        <v>0</v>
      </c>
      <c r="M3984">
        <v>5</v>
      </c>
      <c r="N3984" t="b">
        <v>0</v>
      </c>
      <c r="O3984" s="13">
        <f t="shared" si="187"/>
        <v>0.2</v>
      </c>
      <c r="P3984" t="s">
        <v>8271</v>
      </c>
      <c r="Q3984" t="s">
        <v>8272</v>
      </c>
      <c r="R3984" t="str">
        <f t="shared" si="188"/>
        <v>May</v>
      </c>
    </row>
    <row r="3985" spans="1:18" ht="45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s="11">
        <f t="shared" si="186"/>
        <v>41747.86986111111</v>
      </c>
      <c r="L3985" t="b">
        <v>0</v>
      </c>
      <c r="M3985">
        <v>46</v>
      </c>
      <c r="N3985" t="b">
        <v>0</v>
      </c>
      <c r="O3985" s="13">
        <f t="shared" si="187"/>
        <v>0.34802513464991025</v>
      </c>
      <c r="P3985" t="s">
        <v>8271</v>
      </c>
      <c r="Q3985" t="s">
        <v>8272</v>
      </c>
      <c r="R3985" t="str">
        <f t="shared" si="188"/>
        <v>April</v>
      </c>
    </row>
    <row r="3986" spans="1:18" ht="45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s="11">
        <f t="shared" si="186"/>
        <v>41920.963472222225</v>
      </c>
      <c r="L3986" t="b">
        <v>0</v>
      </c>
      <c r="M3986">
        <v>10</v>
      </c>
      <c r="N3986" t="b">
        <v>0</v>
      </c>
      <c r="O3986" s="13">
        <f t="shared" si="187"/>
        <v>6.3333333333333339E-2</v>
      </c>
      <c r="P3986" t="s">
        <v>8271</v>
      </c>
      <c r="Q3986" t="s">
        <v>8272</v>
      </c>
      <c r="R3986" t="str">
        <f t="shared" si="188"/>
        <v>October</v>
      </c>
    </row>
    <row r="3987" spans="1:18" ht="45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s="11">
        <f t="shared" si="186"/>
        <v>42399.707407407404</v>
      </c>
      <c r="L3987" t="b">
        <v>0</v>
      </c>
      <c r="M3987">
        <v>19</v>
      </c>
      <c r="N3987" t="b">
        <v>0</v>
      </c>
      <c r="O3987" s="13">
        <f t="shared" si="187"/>
        <v>0.32050000000000001</v>
      </c>
      <c r="P3987" t="s">
        <v>8271</v>
      </c>
      <c r="Q3987" t="s">
        <v>8272</v>
      </c>
      <c r="R3987" t="str">
        <f t="shared" si="188"/>
        <v>January</v>
      </c>
    </row>
    <row r="3988" spans="1:18" ht="45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s="11">
        <f t="shared" si="186"/>
        <v>42467.548541666663</v>
      </c>
      <c r="L3988" t="b">
        <v>0</v>
      </c>
      <c r="M3988">
        <v>13</v>
      </c>
      <c r="N3988" t="b">
        <v>0</v>
      </c>
      <c r="O3988" s="13">
        <f t="shared" si="187"/>
        <v>9.7600000000000006E-2</v>
      </c>
      <c r="P3988" t="s">
        <v>8271</v>
      </c>
      <c r="Q3988" t="s">
        <v>8272</v>
      </c>
      <c r="R3988" t="str">
        <f t="shared" si="188"/>
        <v>April</v>
      </c>
    </row>
    <row r="3989" spans="1:18" ht="45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s="11">
        <f t="shared" si="186"/>
        <v>41765.92465277778</v>
      </c>
      <c r="L3989" t="b">
        <v>0</v>
      </c>
      <c r="M3989">
        <v>13</v>
      </c>
      <c r="N3989" t="b">
        <v>0</v>
      </c>
      <c r="O3989" s="13">
        <f t="shared" si="187"/>
        <v>0.3775</v>
      </c>
      <c r="P3989" t="s">
        <v>8271</v>
      </c>
      <c r="Q3989" t="s">
        <v>8272</v>
      </c>
      <c r="R3989" t="str">
        <f t="shared" si="188"/>
        <v>May</v>
      </c>
    </row>
    <row r="3990" spans="1:18" ht="30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s="11">
        <f t="shared" si="186"/>
        <v>42230.08116898148</v>
      </c>
      <c r="L3990" t="b">
        <v>0</v>
      </c>
      <c r="M3990">
        <v>4</v>
      </c>
      <c r="N3990" t="b">
        <v>0</v>
      </c>
      <c r="O3990" s="13">
        <f t="shared" si="187"/>
        <v>2.1333333333333333E-2</v>
      </c>
      <c r="P3990" t="s">
        <v>8271</v>
      </c>
      <c r="Q3990" t="s">
        <v>8272</v>
      </c>
      <c r="R3990" t="str">
        <f t="shared" si="188"/>
        <v>August</v>
      </c>
    </row>
    <row r="3991" spans="1:18" ht="45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s="11">
        <f t="shared" si="186"/>
        <v>42286.749780092592</v>
      </c>
      <c r="L3991" t="b">
        <v>0</v>
      </c>
      <c r="M3991">
        <v>0</v>
      </c>
      <c r="N3991" t="b">
        <v>0</v>
      </c>
      <c r="O3991" s="13">
        <f t="shared" si="187"/>
        <v>0</v>
      </c>
      <c r="P3991" t="s">
        <v>8271</v>
      </c>
      <c r="Q3991" t="s">
        <v>8272</v>
      </c>
      <c r="R3991" t="str">
        <f t="shared" si="188"/>
        <v>October</v>
      </c>
    </row>
    <row r="3992" spans="1:18" ht="45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s="11">
        <f t="shared" si="186"/>
        <v>42401.672372685185</v>
      </c>
      <c r="L3992" t="b">
        <v>0</v>
      </c>
      <c r="M3992">
        <v>3</v>
      </c>
      <c r="N3992" t="b">
        <v>0</v>
      </c>
      <c r="O3992" s="13">
        <f t="shared" si="187"/>
        <v>4.1818181818181817E-2</v>
      </c>
      <c r="P3992" t="s">
        <v>8271</v>
      </c>
      <c r="Q3992" t="s">
        <v>8272</v>
      </c>
      <c r="R3992" t="str">
        <f t="shared" si="188"/>
        <v>February</v>
      </c>
    </row>
    <row r="3993" spans="1:18" ht="30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s="11">
        <f t="shared" si="186"/>
        <v>42125.644467592589</v>
      </c>
      <c r="L3993" t="b">
        <v>0</v>
      </c>
      <c r="M3993">
        <v>1</v>
      </c>
      <c r="N3993" t="b">
        <v>0</v>
      </c>
      <c r="O3993" s="13">
        <f t="shared" si="187"/>
        <v>0.2</v>
      </c>
      <c r="P3993" t="s">
        <v>8271</v>
      </c>
      <c r="Q3993" t="s">
        <v>8272</v>
      </c>
      <c r="R3993" t="str">
        <f t="shared" si="188"/>
        <v>May</v>
      </c>
    </row>
    <row r="3994" spans="1:18" ht="30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s="11">
        <f t="shared" si="186"/>
        <v>42289.94049768518</v>
      </c>
      <c r="L3994" t="b">
        <v>0</v>
      </c>
      <c r="M3994">
        <v>9</v>
      </c>
      <c r="N3994" t="b">
        <v>0</v>
      </c>
      <c r="O3994" s="13">
        <f t="shared" si="187"/>
        <v>5.4100000000000002E-2</v>
      </c>
      <c r="P3994" t="s">
        <v>8271</v>
      </c>
      <c r="Q3994" t="s">
        <v>8272</v>
      </c>
      <c r="R3994" t="str">
        <f t="shared" si="188"/>
        <v>October</v>
      </c>
    </row>
    <row r="3995" spans="1:18" ht="45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s="11">
        <f t="shared" si="186"/>
        <v>42107.864722222221</v>
      </c>
      <c r="L3995" t="b">
        <v>0</v>
      </c>
      <c r="M3995">
        <v>1</v>
      </c>
      <c r="N3995" t="b">
        <v>0</v>
      </c>
      <c r="O3995" s="13">
        <f t="shared" si="187"/>
        <v>6.0000000000000002E-5</v>
      </c>
      <c r="P3995" t="s">
        <v>8271</v>
      </c>
      <c r="Q3995" t="s">
        <v>8272</v>
      </c>
      <c r="R3995" t="str">
        <f t="shared" si="188"/>
        <v>April</v>
      </c>
    </row>
    <row r="3996" spans="1:18" ht="30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s="11">
        <f t="shared" si="186"/>
        <v>41809.389930555553</v>
      </c>
      <c r="L3996" t="b">
        <v>0</v>
      </c>
      <c r="M3996">
        <v>1</v>
      </c>
      <c r="N3996" t="b">
        <v>0</v>
      </c>
      <c r="O3996" s="13">
        <f t="shared" si="187"/>
        <v>2.5000000000000001E-3</v>
      </c>
      <c r="P3996" t="s">
        <v>8271</v>
      </c>
      <c r="Q3996" t="s">
        <v>8272</v>
      </c>
      <c r="R3996" t="str">
        <f t="shared" si="188"/>
        <v>June</v>
      </c>
    </row>
    <row r="3997" spans="1:18" ht="45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s="11">
        <f t="shared" si="186"/>
        <v>42019.683761574073</v>
      </c>
      <c r="L3997" t="b">
        <v>0</v>
      </c>
      <c r="M3997">
        <v>4</v>
      </c>
      <c r="N3997" t="b">
        <v>0</v>
      </c>
      <c r="O3997" s="13">
        <f t="shared" si="187"/>
        <v>0.35</v>
      </c>
      <c r="P3997" t="s">
        <v>8271</v>
      </c>
      <c r="Q3997" t="s">
        <v>8272</v>
      </c>
      <c r="R3997" t="str">
        <f t="shared" si="188"/>
        <v>January</v>
      </c>
    </row>
    <row r="3998" spans="1:18" ht="45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s="11">
        <f t="shared" si="186"/>
        <v>41950.266944444447</v>
      </c>
      <c r="L3998" t="b">
        <v>0</v>
      </c>
      <c r="M3998">
        <v>17</v>
      </c>
      <c r="N3998" t="b">
        <v>0</v>
      </c>
      <c r="O3998" s="13">
        <f t="shared" si="187"/>
        <v>0.16566666666666666</v>
      </c>
      <c r="P3998" t="s">
        <v>8271</v>
      </c>
      <c r="Q3998" t="s">
        <v>8272</v>
      </c>
      <c r="R3998" t="str">
        <f t="shared" si="188"/>
        <v>November</v>
      </c>
    </row>
    <row r="3999" spans="1:18" ht="45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s="11">
        <f t="shared" si="186"/>
        <v>42069.391446759255</v>
      </c>
      <c r="L3999" t="b">
        <v>0</v>
      </c>
      <c r="M3999">
        <v>0</v>
      </c>
      <c r="N3999" t="b">
        <v>0</v>
      </c>
      <c r="O3999" s="13">
        <f t="shared" si="187"/>
        <v>0</v>
      </c>
      <c r="P3999" t="s">
        <v>8271</v>
      </c>
      <c r="Q3999" t="s">
        <v>8272</v>
      </c>
      <c r="R3999" t="str">
        <f t="shared" si="188"/>
        <v>March</v>
      </c>
    </row>
    <row r="4000" spans="1:18" ht="45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s="11">
        <f t="shared" si="186"/>
        <v>42061.963263888887</v>
      </c>
      <c r="L4000" t="b">
        <v>0</v>
      </c>
      <c r="M4000">
        <v>12</v>
      </c>
      <c r="N4000" t="b">
        <v>0</v>
      </c>
      <c r="O4000" s="13">
        <f t="shared" si="187"/>
        <v>0.57199999999999995</v>
      </c>
      <c r="P4000" t="s">
        <v>8271</v>
      </c>
      <c r="Q4000" t="s">
        <v>8272</v>
      </c>
      <c r="R4000" t="str">
        <f t="shared" si="188"/>
        <v>February</v>
      </c>
    </row>
    <row r="4001" spans="1:18" ht="45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s="11">
        <f t="shared" si="186"/>
        <v>41842.828680555554</v>
      </c>
      <c r="L4001" t="b">
        <v>0</v>
      </c>
      <c r="M4001">
        <v>14</v>
      </c>
      <c r="N4001" t="b">
        <v>0</v>
      </c>
      <c r="O4001" s="13">
        <f t="shared" si="187"/>
        <v>0.16514285714285715</v>
      </c>
      <c r="P4001" t="s">
        <v>8271</v>
      </c>
      <c r="Q4001" t="s">
        <v>8272</v>
      </c>
      <c r="R4001" t="str">
        <f t="shared" si="188"/>
        <v>July</v>
      </c>
    </row>
    <row r="4002" spans="1:18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s="11">
        <f t="shared" si="186"/>
        <v>42437.64534722222</v>
      </c>
      <c r="L4002" t="b">
        <v>0</v>
      </c>
      <c r="M4002">
        <v>1</v>
      </c>
      <c r="N4002" t="b">
        <v>0</v>
      </c>
      <c r="O4002" s="13">
        <f t="shared" si="187"/>
        <v>1.25E-3</v>
      </c>
      <c r="P4002" t="s">
        <v>8271</v>
      </c>
      <c r="Q4002" t="s">
        <v>8272</v>
      </c>
      <c r="R4002" t="str">
        <f t="shared" si="188"/>
        <v>March</v>
      </c>
    </row>
    <row r="4003" spans="1:18" ht="45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s="11">
        <f t="shared" si="186"/>
        <v>42775.964212962965</v>
      </c>
      <c r="L4003" t="b">
        <v>0</v>
      </c>
      <c r="M4003">
        <v>14</v>
      </c>
      <c r="N4003" t="b">
        <v>0</v>
      </c>
      <c r="O4003" s="13">
        <f t="shared" si="187"/>
        <v>0.3775</v>
      </c>
      <c r="P4003" t="s">
        <v>8271</v>
      </c>
      <c r="Q4003" t="s">
        <v>8272</v>
      </c>
      <c r="R4003" t="str">
        <f t="shared" si="188"/>
        <v>February</v>
      </c>
    </row>
    <row r="4004" spans="1:18" ht="45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s="11">
        <f t="shared" si="186"/>
        <v>41879.043530092589</v>
      </c>
      <c r="L4004" t="b">
        <v>0</v>
      </c>
      <c r="M4004">
        <v>4</v>
      </c>
      <c r="N4004" t="b">
        <v>0</v>
      </c>
      <c r="O4004" s="13">
        <f t="shared" si="187"/>
        <v>1.84E-2</v>
      </c>
      <c r="P4004" t="s">
        <v>8271</v>
      </c>
      <c r="Q4004" t="s">
        <v>8272</v>
      </c>
      <c r="R4004" t="str">
        <f t="shared" si="188"/>
        <v>August</v>
      </c>
    </row>
    <row r="4005" spans="1:18" ht="45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s="11">
        <f t="shared" si="186"/>
        <v>42020.587349537032</v>
      </c>
      <c r="L4005" t="b">
        <v>0</v>
      </c>
      <c r="M4005">
        <v>2</v>
      </c>
      <c r="N4005" t="b">
        <v>0</v>
      </c>
      <c r="O4005" s="13">
        <f t="shared" si="187"/>
        <v>0.10050000000000001</v>
      </c>
      <c r="P4005" t="s">
        <v>8271</v>
      </c>
      <c r="Q4005" t="s">
        <v>8272</v>
      </c>
      <c r="R4005" t="str">
        <f t="shared" si="188"/>
        <v>January</v>
      </c>
    </row>
    <row r="4006" spans="1:18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s="11">
        <f t="shared" si="186"/>
        <v>41890.16269675926</v>
      </c>
      <c r="L4006" t="b">
        <v>0</v>
      </c>
      <c r="M4006">
        <v>1</v>
      </c>
      <c r="N4006" t="b">
        <v>0</v>
      </c>
      <c r="O4006" s="13">
        <f t="shared" si="187"/>
        <v>2E-3</v>
      </c>
      <c r="P4006" t="s">
        <v>8271</v>
      </c>
      <c r="Q4006" t="s">
        <v>8272</v>
      </c>
      <c r="R4006" t="str">
        <f t="shared" si="188"/>
        <v>September</v>
      </c>
    </row>
    <row r="4007" spans="1:18" ht="45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s="11">
        <f t="shared" si="186"/>
        <v>41872.807696759257</v>
      </c>
      <c r="L4007" t="b">
        <v>0</v>
      </c>
      <c r="M4007">
        <v>2</v>
      </c>
      <c r="N4007" t="b">
        <v>0</v>
      </c>
      <c r="O4007" s="13">
        <f t="shared" si="187"/>
        <v>1.3333333333333334E-2</v>
      </c>
      <c r="P4007" t="s">
        <v>8271</v>
      </c>
      <c r="Q4007" t="s">
        <v>8272</v>
      </c>
      <c r="R4007" t="str">
        <f t="shared" si="188"/>
        <v>August</v>
      </c>
    </row>
    <row r="4008" spans="1:18" ht="45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s="11">
        <f t="shared" si="186"/>
        <v>42391.772997685184</v>
      </c>
      <c r="L4008" t="b">
        <v>0</v>
      </c>
      <c r="M4008">
        <v>1</v>
      </c>
      <c r="N4008" t="b">
        <v>0</v>
      </c>
      <c r="O4008" s="13">
        <f t="shared" si="187"/>
        <v>6.666666666666667E-5</v>
      </c>
      <c r="P4008" t="s">
        <v>8271</v>
      </c>
      <c r="Q4008" t="s">
        <v>8272</v>
      </c>
      <c r="R4008" t="str">
        <f t="shared" si="188"/>
        <v>January</v>
      </c>
    </row>
    <row r="4009" spans="1:18" ht="45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s="11">
        <f t="shared" si="186"/>
        <v>41848.772928240738</v>
      </c>
      <c r="L4009" t="b">
        <v>0</v>
      </c>
      <c r="M4009">
        <v>1</v>
      </c>
      <c r="N4009" t="b">
        <v>0</v>
      </c>
      <c r="O4009" s="13">
        <f t="shared" si="187"/>
        <v>2.5000000000000001E-3</v>
      </c>
      <c r="P4009" t="s">
        <v>8271</v>
      </c>
      <c r="Q4009" t="s">
        <v>8272</v>
      </c>
      <c r="R4009" t="str">
        <f t="shared" si="188"/>
        <v>July</v>
      </c>
    </row>
    <row r="4010" spans="1:18" ht="45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s="11">
        <f t="shared" si="186"/>
        <v>42177.964201388888</v>
      </c>
      <c r="L4010" t="b">
        <v>0</v>
      </c>
      <c r="M4010">
        <v>4</v>
      </c>
      <c r="N4010" t="b">
        <v>0</v>
      </c>
      <c r="O4010" s="13">
        <f t="shared" si="187"/>
        <v>0.06</v>
      </c>
      <c r="P4010" t="s">
        <v>8271</v>
      </c>
      <c r="Q4010" t="s">
        <v>8272</v>
      </c>
      <c r="R4010" t="str">
        <f t="shared" si="188"/>
        <v>June</v>
      </c>
    </row>
    <row r="4011" spans="1:18" ht="45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s="11">
        <f t="shared" si="186"/>
        <v>41851.700925925928</v>
      </c>
      <c r="L4011" t="b">
        <v>0</v>
      </c>
      <c r="M4011">
        <v>3</v>
      </c>
      <c r="N4011" t="b">
        <v>0</v>
      </c>
      <c r="O4011" s="13">
        <f t="shared" si="187"/>
        <v>3.8860103626943004E-2</v>
      </c>
      <c r="P4011" t="s">
        <v>8271</v>
      </c>
      <c r="Q4011" t="s">
        <v>8272</v>
      </c>
      <c r="R4011" t="str">
        <f t="shared" si="188"/>
        <v>July</v>
      </c>
    </row>
    <row r="4012" spans="1:18" ht="45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s="11">
        <f t="shared" si="186"/>
        <v>41921.770439814813</v>
      </c>
      <c r="L4012" t="b">
        <v>0</v>
      </c>
      <c r="M4012">
        <v>38</v>
      </c>
      <c r="N4012" t="b">
        <v>0</v>
      </c>
      <c r="O4012" s="13">
        <f t="shared" si="187"/>
        <v>0.24194444444444443</v>
      </c>
      <c r="P4012" t="s">
        <v>8271</v>
      </c>
      <c r="Q4012" t="s">
        <v>8272</v>
      </c>
      <c r="R4012" t="str">
        <f t="shared" si="188"/>
        <v>October</v>
      </c>
    </row>
    <row r="4013" spans="1:18" ht="45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s="11">
        <f t="shared" si="186"/>
        <v>42002.54488425926</v>
      </c>
      <c r="L4013" t="b">
        <v>0</v>
      </c>
      <c r="M4013">
        <v>4</v>
      </c>
      <c r="N4013" t="b">
        <v>0</v>
      </c>
      <c r="O4013" s="13">
        <f t="shared" si="187"/>
        <v>7.5999999999999998E-2</v>
      </c>
      <c r="P4013" t="s">
        <v>8271</v>
      </c>
      <c r="Q4013" t="s">
        <v>8272</v>
      </c>
      <c r="R4013" t="str">
        <f t="shared" si="188"/>
        <v>December</v>
      </c>
    </row>
    <row r="4014" spans="1:18" ht="45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s="11">
        <f t="shared" si="186"/>
        <v>42096.544548611113</v>
      </c>
      <c r="L4014" t="b">
        <v>0</v>
      </c>
      <c r="M4014">
        <v>0</v>
      </c>
      <c r="N4014" t="b">
        <v>0</v>
      </c>
      <c r="O4014" s="13">
        <f t="shared" si="187"/>
        <v>0</v>
      </c>
      <c r="P4014" t="s">
        <v>8271</v>
      </c>
      <c r="Q4014" t="s">
        <v>8272</v>
      </c>
      <c r="R4014" t="str">
        <f t="shared" si="188"/>
        <v>April</v>
      </c>
    </row>
    <row r="4015" spans="1:18" ht="45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s="11">
        <f t="shared" si="186"/>
        <v>42021.301192129627</v>
      </c>
      <c r="L4015" t="b">
        <v>0</v>
      </c>
      <c r="M4015">
        <v>2</v>
      </c>
      <c r="N4015" t="b">
        <v>0</v>
      </c>
      <c r="O4015" s="13">
        <f t="shared" si="187"/>
        <v>1.2999999999999999E-2</v>
      </c>
      <c r="P4015" t="s">
        <v>8271</v>
      </c>
      <c r="Q4015" t="s">
        <v>8272</v>
      </c>
      <c r="R4015" t="str">
        <f t="shared" si="188"/>
        <v>January</v>
      </c>
    </row>
    <row r="4016" spans="1:18" ht="45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s="11">
        <f t="shared" si="186"/>
        <v>42419.246168981481</v>
      </c>
      <c r="L4016" t="b">
        <v>0</v>
      </c>
      <c r="M4016">
        <v>0</v>
      </c>
      <c r="N4016" t="b">
        <v>0</v>
      </c>
      <c r="O4016" s="13">
        <f t="shared" si="187"/>
        <v>0</v>
      </c>
      <c r="P4016" t="s">
        <v>8271</v>
      </c>
      <c r="Q4016" t="s">
        <v>8272</v>
      </c>
      <c r="R4016" t="str">
        <f t="shared" si="188"/>
        <v>February</v>
      </c>
    </row>
    <row r="4017" spans="1:18" ht="45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s="11">
        <f t="shared" si="186"/>
        <v>42174.780821759261</v>
      </c>
      <c r="L4017" t="b">
        <v>0</v>
      </c>
      <c r="M4017">
        <v>1</v>
      </c>
      <c r="N4017" t="b">
        <v>0</v>
      </c>
      <c r="O4017" s="13">
        <f t="shared" si="187"/>
        <v>1.4285714285714287E-4</v>
      </c>
      <c r="P4017" t="s">
        <v>8271</v>
      </c>
      <c r="Q4017" t="s">
        <v>8272</v>
      </c>
      <c r="R4017" t="str">
        <f t="shared" si="188"/>
        <v>June</v>
      </c>
    </row>
    <row r="4018" spans="1:18" ht="45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s="11">
        <f t="shared" si="186"/>
        <v>41869.872685185182</v>
      </c>
      <c r="L4018" t="b">
        <v>0</v>
      </c>
      <c r="M4018">
        <v>7</v>
      </c>
      <c r="N4018" t="b">
        <v>0</v>
      </c>
      <c r="O4018" s="13">
        <f t="shared" si="187"/>
        <v>0.14000000000000001</v>
      </c>
      <c r="P4018" t="s">
        <v>8271</v>
      </c>
      <c r="Q4018" t="s">
        <v>8272</v>
      </c>
      <c r="R4018" t="str">
        <f t="shared" si="188"/>
        <v>August</v>
      </c>
    </row>
    <row r="4019" spans="1:18" ht="45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s="11">
        <f t="shared" si="186"/>
        <v>41856.672152777777</v>
      </c>
      <c r="L4019" t="b">
        <v>0</v>
      </c>
      <c r="M4019">
        <v>2</v>
      </c>
      <c r="N4019" t="b">
        <v>0</v>
      </c>
      <c r="O4019" s="13">
        <f t="shared" si="187"/>
        <v>1.0500000000000001E-2</v>
      </c>
      <c r="P4019" t="s">
        <v>8271</v>
      </c>
      <c r="Q4019" t="s">
        <v>8272</v>
      </c>
      <c r="R4019" t="str">
        <f t="shared" si="188"/>
        <v>August</v>
      </c>
    </row>
    <row r="4020" spans="1:18" ht="30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s="11">
        <f t="shared" si="186"/>
        <v>42620.91097222222</v>
      </c>
      <c r="L4020" t="b">
        <v>0</v>
      </c>
      <c r="M4020">
        <v>4</v>
      </c>
      <c r="N4020" t="b">
        <v>0</v>
      </c>
      <c r="O4020" s="13">
        <f t="shared" si="187"/>
        <v>8.666666666666667E-2</v>
      </c>
      <c r="P4020" t="s">
        <v>8271</v>
      </c>
      <c r="Q4020" t="s">
        <v>8272</v>
      </c>
      <c r="R4020" t="str">
        <f t="shared" si="188"/>
        <v>September</v>
      </c>
    </row>
    <row r="4021" spans="1:18" ht="45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s="11">
        <f t="shared" si="186"/>
        <v>42417.675879629634</v>
      </c>
      <c r="L4021" t="b">
        <v>0</v>
      </c>
      <c r="M4021">
        <v>4</v>
      </c>
      <c r="N4021" t="b">
        <v>0</v>
      </c>
      <c r="O4021" s="13">
        <f t="shared" si="187"/>
        <v>8.2857142857142851E-3</v>
      </c>
      <c r="P4021" t="s">
        <v>8271</v>
      </c>
      <c r="Q4021" t="s">
        <v>8272</v>
      </c>
      <c r="R4021" t="str">
        <f t="shared" si="188"/>
        <v>February</v>
      </c>
    </row>
    <row r="4022" spans="1:18" ht="45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s="11">
        <f t="shared" si="186"/>
        <v>42057.190960648149</v>
      </c>
      <c r="L4022" t="b">
        <v>0</v>
      </c>
      <c r="M4022">
        <v>3</v>
      </c>
      <c r="N4022" t="b">
        <v>0</v>
      </c>
      <c r="O4022" s="13">
        <f t="shared" si="187"/>
        <v>0.16666666666666666</v>
      </c>
      <c r="P4022" t="s">
        <v>8271</v>
      </c>
      <c r="Q4022" t="s">
        <v>8272</v>
      </c>
      <c r="R4022" t="str">
        <f t="shared" si="188"/>
        <v>February</v>
      </c>
    </row>
    <row r="4023" spans="1:18" ht="30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s="11">
        <f t="shared" si="186"/>
        <v>41878.911550925928</v>
      </c>
      <c r="L4023" t="b">
        <v>0</v>
      </c>
      <c r="M4023">
        <v>2</v>
      </c>
      <c r="N4023" t="b">
        <v>0</v>
      </c>
      <c r="O4023" s="13">
        <f t="shared" si="187"/>
        <v>8.3333333333333332E-3</v>
      </c>
      <c r="P4023" t="s">
        <v>8271</v>
      </c>
      <c r="Q4023" t="s">
        <v>8272</v>
      </c>
      <c r="R4023" t="str">
        <f t="shared" si="188"/>
        <v>August</v>
      </c>
    </row>
    <row r="4024" spans="1:18" ht="30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s="11">
        <f t="shared" si="186"/>
        <v>41990.584108796298</v>
      </c>
      <c r="L4024" t="b">
        <v>0</v>
      </c>
      <c r="M4024">
        <v>197</v>
      </c>
      <c r="N4024" t="b">
        <v>0</v>
      </c>
      <c r="O4024" s="13">
        <f t="shared" si="187"/>
        <v>0.69561111111111107</v>
      </c>
      <c r="P4024" t="s">
        <v>8271</v>
      </c>
      <c r="Q4024" t="s">
        <v>8272</v>
      </c>
      <c r="R4024" t="str">
        <f t="shared" si="188"/>
        <v>December</v>
      </c>
    </row>
    <row r="4025" spans="1:18" ht="45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s="11">
        <f t="shared" si="186"/>
        <v>42408.999571759261</v>
      </c>
      <c r="L4025" t="b">
        <v>0</v>
      </c>
      <c r="M4025">
        <v>0</v>
      </c>
      <c r="N4025" t="b">
        <v>0</v>
      </c>
      <c r="O4025" s="13">
        <f t="shared" si="187"/>
        <v>0</v>
      </c>
      <c r="P4025" t="s">
        <v>8271</v>
      </c>
      <c r="Q4025" t="s">
        <v>8272</v>
      </c>
      <c r="R4025" t="str">
        <f t="shared" si="188"/>
        <v>February</v>
      </c>
    </row>
    <row r="4026" spans="1:18" ht="45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s="11">
        <f t="shared" si="186"/>
        <v>42217.670104166667</v>
      </c>
      <c r="L4026" t="b">
        <v>0</v>
      </c>
      <c r="M4026">
        <v>1</v>
      </c>
      <c r="N4026" t="b">
        <v>0</v>
      </c>
      <c r="O4026" s="13">
        <f t="shared" si="187"/>
        <v>1.2500000000000001E-2</v>
      </c>
      <c r="P4026" t="s">
        <v>8271</v>
      </c>
      <c r="Q4026" t="s">
        <v>8272</v>
      </c>
      <c r="R4026" t="str">
        <f t="shared" si="188"/>
        <v>August</v>
      </c>
    </row>
    <row r="4027" spans="1:18" ht="45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s="11">
        <f t="shared" si="186"/>
        <v>42151.237685185188</v>
      </c>
      <c r="L4027" t="b">
        <v>0</v>
      </c>
      <c r="M4027">
        <v>4</v>
      </c>
      <c r="N4027" t="b">
        <v>0</v>
      </c>
      <c r="O4027" s="13">
        <f t="shared" si="187"/>
        <v>0.05</v>
      </c>
      <c r="P4027" t="s">
        <v>8271</v>
      </c>
      <c r="Q4027" t="s">
        <v>8272</v>
      </c>
      <c r="R4027" t="str">
        <f t="shared" si="188"/>
        <v>May</v>
      </c>
    </row>
    <row r="4028" spans="1:18" ht="45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s="11">
        <f t="shared" si="186"/>
        <v>42282.655543981484</v>
      </c>
      <c r="L4028" t="b">
        <v>0</v>
      </c>
      <c r="M4028">
        <v>0</v>
      </c>
      <c r="N4028" t="b">
        <v>0</v>
      </c>
      <c r="O4028" s="13">
        <f t="shared" si="187"/>
        <v>0</v>
      </c>
      <c r="P4028" t="s">
        <v>8271</v>
      </c>
      <c r="Q4028" t="s">
        <v>8272</v>
      </c>
      <c r="R4028" t="str">
        <f t="shared" si="188"/>
        <v>October</v>
      </c>
    </row>
    <row r="4029" spans="1:18" ht="45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s="11">
        <f t="shared" si="186"/>
        <v>42768.97084490741</v>
      </c>
      <c r="L4029" t="b">
        <v>0</v>
      </c>
      <c r="M4029">
        <v>7</v>
      </c>
      <c r="N4029" t="b">
        <v>0</v>
      </c>
      <c r="O4029" s="13">
        <f t="shared" si="187"/>
        <v>7.166666666666667E-2</v>
      </c>
      <c r="P4029" t="s">
        <v>8271</v>
      </c>
      <c r="Q4029" t="s">
        <v>8272</v>
      </c>
      <c r="R4029" t="str">
        <f t="shared" si="188"/>
        <v>February</v>
      </c>
    </row>
    <row r="4030" spans="1:18" ht="45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s="11">
        <f t="shared" si="186"/>
        <v>41765.938657407409</v>
      </c>
      <c r="L4030" t="b">
        <v>0</v>
      </c>
      <c r="M4030">
        <v>11</v>
      </c>
      <c r="N4030" t="b">
        <v>0</v>
      </c>
      <c r="O4030" s="13">
        <f t="shared" si="187"/>
        <v>0.28050000000000003</v>
      </c>
      <c r="P4030" t="s">
        <v>8271</v>
      </c>
      <c r="Q4030" t="s">
        <v>8272</v>
      </c>
      <c r="R4030" t="str">
        <f t="shared" si="188"/>
        <v>May</v>
      </c>
    </row>
    <row r="4031" spans="1:18" ht="45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s="11">
        <f t="shared" si="186"/>
        <v>42322.02511574074</v>
      </c>
      <c r="L4031" t="b">
        <v>0</v>
      </c>
      <c r="M4031">
        <v>0</v>
      </c>
      <c r="N4031" t="b">
        <v>0</v>
      </c>
      <c r="O4031" s="13">
        <f t="shared" si="187"/>
        <v>0</v>
      </c>
      <c r="P4031" t="s">
        <v>8271</v>
      </c>
      <c r="Q4031" t="s">
        <v>8272</v>
      </c>
      <c r="R4031" t="str">
        <f t="shared" si="188"/>
        <v>November</v>
      </c>
    </row>
    <row r="4032" spans="1:18" ht="45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s="11">
        <f t="shared" si="186"/>
        <v>42374.655081018514</v>
      </c>
      <c r="L4032" t="b">
        <v>0</v>
      </c>
      <c r="M4032">
        <v>6</v>
      </c>
      <c r="N4032" t="b">
        <v>0</v>
      </c>
      <c r="O4032" s="13">
        <f t="shared" si="187"/>
        <v>0.16</v>
      </c>
      <c r="P4032" t="s">
        <v>8271</v>
      </c>
      <c r="Q4032" t="s">
        <v>8272</v>
      </c>
      <c r="R4032" t="str">
        <f t="shared" si="188"/>
        <v>January</v>
      </c>
    </row>
    <row r="4033" spans="1:18" ht="45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s="11">
        <f t="shared" si="186"/>
        <v>41941.585231481484</v>
      </c>
      <c r="L4033" t="b">
        <v>0</v>
      </c>
      <c r="M4033">
        <v>0</v>
      </c>
      <c r="N4033" t="b">
        <v>0</v>
      </c>
      <c r="O4033" s="13">
        <f t="shared" si="187"/>
        <v>0</v>
      </c>
      <c r="P4033" t="s">
        <v>8271</v>
      </c>
      <c r="Q4033" t="s">
        <v>8272</v>
      </c>
      <c r="R4033" t="str">
        <f t="shared" si="188"/>
        <v>October</v>
      </c>
    </row>
    <row r="4034" spans="1:18" ht="45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s="11">
        <f t="shared" si="186"/>
        <v>42293.809212962966</v>
      </c>
      <c r="L4034" t="b">
        <v>0</v>
      </c>
      <c r="M4034">
        <v>7</v>
      </c>
      <c r="N4034" t="b">
        <v>0</v>
      </c>
      <c r="O4034" s="13">
        <f t="shared" si="187"/>
        <v>6.8287037037037035E-2</v>
      </c>
      <c r="P4034" t="s">
        <v>8271</v>
      </c>
      <c r="Q4034" t="s">
        <v>8272</v>
      </c>
      <c r="R4034" t="str">
        <f t="shared" si="188"/>
        <v>October</v>
      </c>
    </row>
    <row r="4035" spans="1:18" ht="45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s="11">
        <f t="shared" ref="K4035:K4098" si="189">(J4035/86400)+DATE(1970,1,1)</f>
        <v>42614.268796296295</v>
      </c>
      <c r="L4035" t="b">
        <v>0</v>
      </c>
      <c r="M4035">
        <v>94</v>
      </c>
      <c r="N4035" t="b">
        <v>0</v>
      </c>
      <c r="O4035" s="13">
        <f t="shared" ref="O4035:O4098" si="190">E4035/D4035</f>
        <v>0.25698702928870293</v>
      </c>
      <c r="P4035" t="s">
        <v>8271</v>
      </c>
      <c r="Q4035" t="s">
        <v>8272</v>
      </c>
      <c r="R4035" t="str">
        <f t="shared" ref="R4035:R4098" si="191">TEXT(K4035,"mmmm")</f>
        <v>September</v>
      </c>
    </row>
    <row r="4036" spans="1:18" ht="45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s="11">
        <f t="shared" si="189"/>
        <v>42067.947337962964</v>
      </c>
      <c r="L4036" t="b">
        <v>0</v>
      </c>
      <c r="M4036">
        <v>2</v>
      </c>
      <c r="N4036" t="b">
        <v>0</v>
      </c>
      <c r="O4036" s="13">
        <f t="shared" si="190"/>
        <v>1.4814814814814815E-2</v>
      </c>
      <c r="P4036" t="s">
        <v>8271</v>
      </c>
      <c r="Q4036" t="s">
        <v>8272</v>
      </c>
      <c r="R4036" t="str">
        <f t="shared" si="191"/>
        <v>March</v>
      </c>
    </row>
    <row r="4037" spans="1:18" ht="30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s="11">
        <f t="shared" si="189"/>
        <v>41903.882951388892</v>
      </c>
      <c r="L4037" t="b">
        <v>0</v>
      </c>
      <c r="M4037">
        <v>25</v>
      </c>
      <c r="N4037" t="b">
        <v>0</v>
      </c>
      <c r="O4037" s="13">
        <f t="shared" si="190"/>
        <v>0.36849999999999999</v>
      </c>
      <c r="P4037" t="s">
        <v>8271</v>
      </c>
      <c r="Q4037" t="s">
        <v>8272</v>
      </c>
      <c r="R4037" t="str">
        <f t="shared" si="191"/>
        <v>September</v>
      </c>
    </row>
    <row r="4038" spans="1:18" ht="45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s="11">
        <f t="shared" si="189"/>
        <v>41804.937083333338</v>
      </c>
      <c r="L4038" t="b">
        <v>0</v>
      </c>
      <c r="M4038">
        <v>17</v>
      </c>
      <c r="N4038" t="b">
        <v>0</v>
      </c>
      <c r="O4038" s="13">
        <f t="shared" si="190"/>
        <v>0.47049999999999997</v>
      </c>
      <c r="P4038" t="s">
        <v>8271</v>
      </c>
      <c r="Q4038" t="s">
        <v>8272</v>
      </c>
      <c r="R4038" t="str">
        <f t="shared" si="191"/>
        <v>June</v>
      </c>
    </row>
    <row r="4039" spans="1:18" ht="45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s="11">
        <f t="shared" si="189"/>
        <v>42497.070775462962</v>
      </c>
      <c r="L4039" t="b">
        <v>0</v>
      </c>
      <c r="M4039">
        <v>2</v>
      </c>
      <c r="N4039" t="b">
        <v>0</v>
      </c>
      <c r="O4039" s="13">
        <f t="shared" si="190"/>
        <v>0.11428571428571428</v>
      </c>
      <c r="P4039" t="s">
        <v>8271</v>
      </c>
      <c r="Q4039" t="s">
        <v>8272</v>
      </c>
      <c r="R4039" t="str">
        <f t="shared" si="191"/>
        <v>May</v>
      </c>
    </row>
    <row r="4040" spans="1:18" ht="45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s="11">
        <f t="shared" si="189"/>
        <v>41869.798726851848</v>
      </c>
      <c r="L4040" t="b">
        <v>0</v>
      </c>
      <c r="M4040">
        <v>4</v>
      </c>
      <c r="N4040" t="b">
        <v>0</v>
      </c>
      <c r="O4040" s="13">
        <f t="shared" si="190"/>
        <v>0.12039999999999999</v>
      </c>
      <c r="P4040" t="s">
        <v>8271</v>
      </c>
      <c r="Q4040" t="s">
        <v>8272</v>
      </c>
      <c r="R4040" t="str">
        <f t="shared" si="191"/>
        <v>August</v>
      </c>
    </row>
    <row r="4041" spans="1:18" ht="30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s="11">
        <f t="shared" si="189"/>
        <v>42305.670914351853</v>
      </c>
      <c r="L4041" t="b">
        <v>0</v>
      </c>
      <c r="M4041">
        <v>5</v>
      </c>
      <c r="N4041" t="b">
        <v>0</v>
      </c>
      <c r="O4041" s="13">
        <f t="shared" si="190"/>
        <v>0.6</v>
      </c>
      <c r="P4041" t="s">
        <v>8271</v>
      </c>
      <c r="Q4041" t="s">
        <v>8272</v>
      </c>
      <c r="R4041" t="str">
        <f t="shared" si="191"/>
        <v>October</v>
      </c>
    </row>
    <row r="4042" spans="1:18" ht="45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s="11">
        <f t="shared" si="189"/>
        <v>42144.231527777782</v>
      </c>
      <c r="L4042" t="b">
        <v>0</v>
      </c>
      <c r="M4042">
        <v>2</v>
      </c>
      <c r="N4042" t="b">
        <v>0</v>
      </c>
      <c r="O4042" s="13">
        <f t="shared" si="190"/>
        <v>0.3125</v>
      </c>
      <c r="P4042" t="s">
        <v>8271</v>
      </c>
      <c r="Q4042" t="s">
        <v>8272</v>
      </c>
      <c r="R4042" t="str">
        <f t="shared" si="191"/>
        <v>May</v>
      </c>
    </row>
    <row r="4043" spans="1:18" ht="30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s="11">
        <f t="shared" si="189"/>
        <v>42559.474004629628</v>
      </c>
      <c r="L4043" t="b">
        <v>0</v>
      </c>
      <c r="M4043">
        <v>2</v>
      </c>
      <c r="N4043" t="b">
        <v>0</v>
      </c>
      <c r="O4043" s="13">
        <f t="shared" si="190"/>
        <v>4.1999999999999997E-3</v>
      </c>
      <c r="P4043" t="s">
        <v>8271</v>
      </c>
      <c r="Q4043" t="s">
        <v>8272</v>
      </c>
      <c r="R4043" t="str">
        <f t="shared" si="191"/>
        <v>July</v>
      </c>
    </row>
    <row r="4044" spans="1:18" ht="45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s="11">
        <f t="shared" si="189"/>
        <v>41995.084074074075</v>
      </c>
      <c r="L4044" t="b">
        <v>0</v>
      </c>
      <c r="M4044">
        <v>3</v>
      </c>
      <c r="N4044" t="b">
        <v>0</v>
      </c>
      <c r="O4044" s="13">
        <f t="shared" si="190"/>
        <v>2.0999999999999999E-3</v>
      </c>
      <c r="P4044" t="s">
        <v>8271</v>
      </c>
      <c r="Q4044" t="s">
        <v>8272</v>
      </c>
      <c r="R4044" t="str">
        <f t="shared" si="191"/>
        <v>December</v>
      </c>
    </row>
    <row r="4045" spans="1:18" ht="45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s="11">
        <f t="shared" si="189"/>
        <v>41948.957465277781</v>
      </c>
      <c r="L4045" t="b">
        <v>0</v>
      </c>
      <c r="M4045">
        <v>0</v>
      </c>
      <c r="N4045" t="b">
        <v>0</v>
      </c>
      <c r="O4045" s="13">
        <f t="shared" si="190"/>
        <v>0</v>
      </c>
      <c r="P4045" t="s">
        <v>8271</v>
      </c>
      <c r="Q4045" t="s">
        <v>8272</v>
      </c>
      <c r="R4045" t="str">
        <f t="shared" si="191"/>
        <v>November</v>
      </c>
    </row>
    <row r="4046" spans="1:18" ht="45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s="11">
        <f t="shared" si="189"/>
        <v>42074.219699074078</v>
      </c>
      <c r="L4046" t="b">
        <v>0</v>
      </c>
      <c r="M4046">
        <v>4</v>
      </c>
      <c r="N4046" t="b">
        <v>0</v>
      </c>
      <c r="O4046" s="13">
        <f t="shared" si="190"/>
        <v>0.375</v>
      </c>
      <c r="P4046" t="s">
        <v>8271</v>
      </c>
      <c r="Q4046" t="s">
        <v>8272</v>
      </c>
      <c r="R4046" t="str">
        <f t="shared" si="191"/>
        <v>March</v>
      </c>
    </row>
    <row r="4047" spans="1:18" ht="45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s="11">
        <f t="shared" si="189"/>
        <v>41842.201261574075</v>
      </c>
      <c r="L4047" t="b">
        <v>0</v>
      </c>
      <c r="M4047">
        <v>1</v>
      </c>
      <c r="N4047" t="b">
        <v>0</v>
      </c>
      <c r="O4047" s="13">
        <f t="shared" si="190"/>
        <v>2.0000000000000001E-4</v>
      </c>
      <c r="P4047" t="s">
        <v>8271</v>
      </c>
      <c r="Q4047" t="s">
        <v>8272</v>
      </c>
      <c r="R4047" t="str">
        <f t="shared" si="191"/>
        <v>July</v>
      </c>
    </row>
    <row r="4048" spans="1:18" ht="45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s="11">
        <f t="shared" si="189"/>
        <v>41904.650578703702</v>
      </c>
      <c r="L4048" t="b">
        <v>0</v>
      </c>
      <c r="M4048">
        <v>12</v>
      </c>
      <c r="N4048" t="b">
        <v>0</v>
      </c>
      <c r="O4048" s="13">
        <f t="shared" si="190"/>
        <v>8.2142857142857142E-2</v>
      </c>
      <c r="P4048" t="s">
        <v>8271</v>
      </c>
      <c r="Q4048" t="s">
        <v>8272</v>
      </c>
      <c r="R4048" t="str">
        <f t="shared" si="191"/>
        <v>September</v>
      </c>
    </row>
    <row r="4049" spans="1:18" ht="45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s="11">
        <f t="shared" si="189"/>
        <v>41991.022488425922</v>
      </c>
      <c r="L4049" t="b">
        <v>0</v>
      </c>
      <c r="M4049">
        <v>4</v>
      </c>
      <c r="N4049" t="b">
        <v>0</v>
      </c>
      <c r="O4049" s="13">
        <f t="shared" si="190"/>
        <v>2.1999999999999999E-2</v>
      </c>
      <c r="P4049" t="s">
        <v>8271</v>
      </c>
      <c r="Q4049" t="s">
        <v>8272</v>
      </c>
      <c r="R4049" t="str">
        <f t="shared" si="191"/>
        <v>December</v>
      </c>
    </row>
    <row r="4050" spans="1:18" ht="45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s="11">
        <f t="shared" si="189"/>
        <v>42436.509108796294</v>
      </c>
      <c r="L4050" t="b">
        <v>0</v>
      </c>
      <c r="M4050">
        <v>91</v>
      </c>
      <c r="N4050" t="b">
        <v>0</v>
      </c>
      <c r="O4050" s="13">
        <f t="shared" si="190"/>
        <v>0.17652941176470588</v>
      </c>
      <c r="P4050" t="s">
        <v>8271</v>
      </c>
      <c r="Q4050" t="s">
        <v>8272</v>
      </c>
      <c r="R4050" t="str">
        <f t="shared" si="191"/>
        <v>March</v>
      </c>
    </row>
    <row r="4051" spans="1:18" ht="45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s="11">
        <f t="shared" si="189"/>
        <v>42169.958506944444</v>
      </c>
      <c r="L4051" t="b">
        <v>0</v>
      </c>
      <c r="M4051">
        <v>1</v>
      </c>
      <c r="N4051" t="b">
        <v>0</v>
      </c>
      <c r="O4051" s="13">
        <f t="shared" si="190"/>
        <v>8.0000000000000004E-4</v>
      </c>
      <c r="P4051" t="s">
        <v>8271</v>
      </c>
      <c r="Q4051" t="s">
        <v>8272</v>
      </c>
      <c r="R4051" t="str">
        <f t="shared" si="191"/>
        <v>June</v>
      </c>
    </row>
    <row r="4052" spans="1:18" ht="45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s="11">
        <f t="shared" si="189"/>
        <v>41905.636469907404</v>
      </c>
      <c r="L4052" t="b">
        <v>0</v>
      </c>
      <c r="M4052">
        <v>1</v>
      </c>
      <c r="N4052" t="b">
        <v>0</v>
      </c>
      <c r="O4052" s="13">
        <f t="shared" si="190"/>
        <v>6.6666666666666664E-4</v>
      </c>
      <c r="P4052" t="s">
        <v>8271</v>
      </c>
      <c r="Q4052" t="s">
        <v>8272</v>
      </c>
      <c r="R4052" t="str">
        <f t="shared" si="191"/>
        <v>September</v>
      </c>
    </row>
    <row r="4053" spans="1:18" ht="45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s="11">
        <f t="shared" si="189"/>
        <v>41761.810150462959</v>
      </c>
      <c r="L4053" t="b">
        <v>0</v>
      </c>
      <c r="M4053">
        <v>0</v>
      </c>
      <c r="N4053" t="b">
        <v>0</v>
      </c>
      <c r="O4053" s="13">
        <f t="shared" si="190"/>
        <v>0</v>
      </c>
      <c r="P4053" t="s">
        <v>8271</v>
      </c>
      <c r="Q4053" t="s">
        <v>8272</v>
      </c>
      <c r="R4053" t="str">
        <f t="shared" si="191"/>
        <v>May</v>
      </c>
    </row>
    <row r="4054" spans="1:18" ht="60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s="11">
        <f t="shared" si="189"/>
        <v>41865.878657407404</v>
      </c>
      <c r="L4054" t="b">
        <v>0</v>
      </c>
      <c r="M4054">
        <v>13</v>
      </c>
      <c r="N4054" t="b">
        <v>0</v>
      </c>
      <c r="O4054" s="13">
        <f t="shared" si="190"/>
        <v>0.37533333333333335</v>
      </c>
      <c r="P4054" t="s">
        <v>8271</v>
      </c>
      <c r="Q4054" t="s">
        <v>8272</v>
      </c>
      <c r="R4054" t="str">
        <f t="shared" si="191"/>
        <v>August</v>
      </c>
    </row>
    <row r="4055" spans="1:18" ht="45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s="11">
        <f t="shared" si="189"/>
        <v>41928.690138888887</v>
      </c>
      <c r="L4055" t="b">
        <v>0</v>
      </c>
      <c r="M4055">
        <v>2</v>
      </c>
      <c r="N4055" t="b">
        <v>0</v>
      </c>
      <c r="O4055" s="13">
        <f t="shared" si="190"/>
        <v>0.22</v>
      </c>
      <c r="P4055" t="s">
        <v>8271</v>
      </c>
      <c r="Q4055" t="s">
        <v>8272</v>
      </c>
      <c r="R4055" t="str">
        <f t="shared" si="191"/>
        <v>October</v>
      </c>
    </row>
    <row r="4056" spans="1:18" ht="45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s="11">
        <f t="shared" si="189"/>
        <v>42613.841261574074</v>
      </c>
      <c r="L4056" t="b">
        <v>0</v>
      </c>
      <c r="M4056">
        <v>0</v>
      </c>
      <c r="N4056" t="b">
        <v>0</v>
      </c>
      <c r="O4056" s="13">
        <f t="shared" si="190"/>
        <v>0</v>
      </c>
      <c r="P4056" t="s">
        <v>8271</v>
      </c>
      <c r="Q4056" t="s">
        <v>8272</v>
      </c>
      <c r="R4056" t="str">
        <f t="shared" si="191"/>
        <v>August</v>
      </c>
    </row>
    <row r="4057" spans="1:18" ht="45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s="11">
        <f t="shared" si="189"/>
        <v>41779.648506944446</v>
      </c>
      <c r="L4057" t="b">
        <v>0</v>
      </c>
      <c r="M4057">
        <v>21</v>
      </c>
      <c r="N4057" t="b">
        <v>0</v>
      </c>
      <c r="O4057" s="13">
        <f t="shared" si="190"/>
        <v>0.1762</v>
      </c>
      <c r="P4057" t="s">
        <v>8271</v>
      </c>
      <c r="Q4057" t="s">
        <v>8272</v>
      </c>
      <c r="R4057" t="str">
        <f t="shared" si="191"/>
        <v>May</v>
      </c>
    </row>
    <row r="4058" spans="1:18" ht="45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s="11">
        <f t="shared" si="189"/>
        <v>42534.933321759258</v>
      </c>
      <c r="L4058" t="b">
        <v>0</v>
      </c>
      <c r="M4058">
        <v>9</v>
      </c>
      <c r="N4058" t="b">
        <v>0</v>
      </c>
      <c r="O4058" s="13">
        <f t="shared" si="190"/>
        <v>0.53</v>
      </c>
      <c r="P4058" t="s">
        <v>8271</v>
      </c>
      <c r="Q4058" t="s">
        <v>8272</v>
      </c>
      <c r="R4058" t="str">
        <f t="shared" si="191"/>
        <v>June</v>
      </c>
    </row>
    <row r="4059" spans="1:18" ht="45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s="11">
        <f t="shared" si="189"/>
        <v>42310.968518518523</v>
      </c>
      <c r="L4059" t="b">
        <v>0</v>
      </c>
      <c r="M4059">
        <v>6</v>
      </c>
      <c r="N4059" t="b">
        <v>0</v>
      </c>
      <c r="O4059" s="13">
        <f t="shared" si="190"/>
        <v>0.22142857142857142</v>
      </c>
      <c r="P4059" t="s">
        <v>8271</v>
      </c>
      <c r="Q4059" t="s">
        <v>8272</v>
      </c>
      <c r="R4059" t="str">
        <f t="shared" si="191"/>
        <v>November</v>
      </c>
    </row>
    <row r="4060" spans="1:18" ht="45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s="11">
        <f t="shared" si="189"/>
        <v>42446.060694444444</v>
      </c>
      <c r="L4060" t="b">
        <v>0</v>
      </c>
      <c r="M4060">
        <v>4</v>
      </c>
      <c r="N4060" t="b">
        <v>0</v>
      </c>
      <c r="O4060" s="13">
        <f t="shared" si="190"/>
        <v>2.5333333333333333E-2</v>
      </c>
      <c r="P4060" t="s">
        <v>8271</v>
      </c>
      <c r="Q4060" t="s">
        <v>8272</v>
      </c>
      <c r="R4060" t="str">
        <f t="shared" si="191"/>
        <v>March</v>
      </c>
    </row>
    <row r="4061" spans="1:18" ht="45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s="11">
        <f t="shared" si="189"/>
        <v>41866.640648148146</v>
      </c>
      <c r="L4061" t="b">
        <v>0</v>
      </c>
      <c r="M4061">
        <v>7</v>
      </c>
      <c r="N4061" t="b">
        <v>0</v>
      </c>
      <c r="O4061" s="13">
        <f t="shared" si="190"/>
        <v>2.5000000000000001E-2</v>
      </c>
      <c r="P4061" t="s">
        <v>8271</v>
      </c>
      <c r="Q4061" t="s">
        <v>8272</v>
      </c>
      <c r="R4061" t="str">
        <f t="shared" si="191"/>
        <v>August</v>
      </c>
    </row>
    <row r="4062" spans="1:18" ht="45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s="11">
        <f t="shared" si="189"/>
        <v>41779.695092592592</v>
      </c>
      <c r="L4062" t="b">
        <v>0</v>
      </c>
      <c r="M4062">
        <v>5</v>
      </c>
      <c r="N4062" t="b">
        <v>0</v>
      </c>
      <c r="O4062" s="13">
        <f t="shared" si="190"/>
        <v>2.8500000000000001E-2</v>
      </c>
      <c r="P4062" t="s">
        <v>8271</v>
      </c>
      <c r="Q4062" t="s">
        <v>8272</v>
      </c>
      <c r="R4062" t="str">
        <f t="shared" si="191"/>
        <v>May</v>
      </c>
    </row>
    <row r="4063" spans="1:18" ht="30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s="11">
        <f t="shared" si="189"/>
        <v>42421.141469907408</v>
      </c>
      <c r="L4063" t="b">
        <v>0</v>
      </c>
      <c r="M4063">
        <v>0</v>
      </c>
      <c r="N4063" t="b">
        <v>0</v>
      </c>
      <c r="O4063" s="13">
        <f t="shared" si="190"/>
        <v>0</v>
      </c>
      <c r="P4063" t="s">
        <v>8271</v>
      </c>
      <c r="Q4063" t="s">
        <v>8272</v>
      </c>
      <c r="R4063" t="str">
        <f t="shared" si="191"/>
        <v>February</v>
      </c>
    </row>
    <row r="4064" spans="1:18" ht="45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s="11">
        <f t="shared" si="189"/>
        <v>42523.739212962959</v>
      </c>
      <c r="L4064" t="b">
        <v>0</v>
      </c>
      <c r="M4064">
        <v>3</v>
      </c>
      <c r="N4064" t="b">
        <v>0</v>
      </c>
      <c r="O4064" s="13">
        <f t="shared" si="190"/>
        <v>2.4500000000000001E-2</v>
      </c>
      <c r="P4064" t="s">
        <v>8271</v>
      </c>
      <c r="Q4064" t="s">
        <v>8272</v>
      </c>
      <c r="R4064" t="str">
        <f t="shared" si="191"/>
        <v>June</v>
      </c>
    </row>
    <row r="4065" spans="1:18" ht="45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s="11">
        <f t="shared" si="189"/>
        <v>41787.681527777779</v>
      </c>
      <c r="L4065" t="b">
        <v>0</v>
      </c>
      <c r="M4065">
        <v>9</v>
      </c>
      <c r="N4065" t="b">
        <v>0</v>
      </c>
      <c r="O4065" s="13">
        <f t="shared" si="190"/>
        <v>1.4210526315789474E-2</v>
      </c>
      <c r="P4065" t="s">
        <v>8271</v>
      </c>
      <c r="Q4065" t="s">
        <v>8272</v>
      </c>
      <c r="R4065" t="str">
        <f t="shared" si="191"/>
        <v>May</v>
      </c>
    </row>
    <row r="4066" spans="1:18" ht="45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s="11">
        <f t="shared" si="189"/>
        <v>42093.588263888887</v>
      </c>
      <c r="L4066" t="b">
        <v>0</v>
      </c>
      <c r="M4066">
        <v>6</v>
      </c>
      <c r="N4066" t="b">
        <v>0</v>
      </c>
      <c r="O4066" s="13">
        <f t="shared" si="190"/>
        <v>0.1925</v>
      </c>
      <c r="P4066" t="s">
        <v>8271</v>
      </c>
      <c r="Q4066" t="s">
        <v>8272</v>
      </c>
      <c r="R4066" t="str">
        <f t="shared" si="191"/>
        <v>March</v>
      </c>
    </row>
    <row r="4067" spans="1:18" ht="30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s="11">
        <f t="shared" si="189"/>
        <v>41833.951516203706</v>
      </c>
      <c r="L4067" t="b">
        <v>0</v>
      </c>
      <c r="M4067">
        <v>4</v>
      </c>
      <c r="N4067" t="b">
        <v>0</v>
      </c>
      <c r="O4067" s="13">
        <f t="shared" si="190"/>
        <v>6.7499999999999999E-3</v>
      </c>
      <c r="P4067" t="s">
        <v>8271</v>
      </c>
      <c r="Q4067" t="s">
        <v>8272</v>
      </c>
      <c r="R4067" t="str">
        <f t="shared" si="191"/>
        <v>July</v>
      </c>
    </row>
    <row r="4068" spans="1:18" ht="45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s="11">
        <f t="shared" si="189"/>
        <v>42479.039212962962</v>
      </c>
      <c r="L4068" t="b">
        <v>0</v>
      </c>
      <c r="M4068">
        <v>1</v>
      </c>
      <c r="N4068" t="b">
        <v>0</v>
      </c>
      <c r="O4068" s="13">
        <f t="shared" si="190"/>
        <v>1.6666666666666668E-3</v>
      </c>
      <c r="P4068" t="s">
        <v>8271</v>
      </c>
      <c r="Q4068" t="s">
        <v>8272</v>
      </c>
      <c r="R4068" t="str">
        <f t="shared" si="191"/>
        <v>April</v>
      </c>
    </row>
    <row r="4069" spans="1:18" ht="45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s="11">
        <f t="shared" si="189"/>
        <v>42235.117476851854</v>
      </c>
      <c r="L4069" t="b">
        <v>0</v>
      </c>
      <c r="M4069">
        <v>17</v>
      </c>
      <c r="N4069" t="b">
        <v>0</v>
      </c>
      <c r="O4069" s="13">
        <f t="shared" si="190"/>
        <v>0.60899999999999999</v>
      </c>
      <c r="P4069" t="s">
        <v>8271</v>
      </c>
      <c r="Q4069" t="s">
        <v>8272</v>
      </c>
      <c r="R4069" t="str">
        <f t="shared" si="191"/>
        <v>August</v>
      </c>
    </row>
    <row r="4070" spans="1:18" ht="30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s="11">
        <f t="shared" si="189"/>
        <v>42718.963599537034</v>
      </c>
      <c r="L4070" t="b">
        <v>0</v>
      </c>
      <c r="M4070">
        <v>1</v>
      </c>
      <c r="N4070" t="b">
        <v>0</v>
      </c>
      <c r="O4070" s="13">
        <f t="shared" si="190"/>
        <v>0.01</v>
      </c>
      <c r="P4070" t="s">
        <v>8271</v>
      </c>
      <c r="Q4070" t="s">
        <v>8272</v>
      </c>
      <c r="R4070" t="str">
        <f t="shared" si="191"/>
        <v>December</v>
      </c>
    </row>
    <row r="4071" spans="1:18" ht="45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s="11">
        <f t="shared" si="189"/>
        <v>42022.661527777775</v>
      </c>
      <c r="L4071" t="b">
        <v>0</v>
      </c>
      <c r="M4071">
        <v>13</v>
      </c>
      <c r="N4071" t="b">
        <v>0</v>
      </c>
      <c r="O4071" s="13">
        <f t="shared" si="190"/>
        <v>0.34399999999999997</v>
      </c>
      <c r="P4071" t="s">
        <v>8271</v>
      </c>
      <c r="Q4071" t="s">
        <v>8272</v>
      </c>
      <c r="R4071" t="str">
        <f t="shared" si="191"/>
        <v>January</v>
      </c>
    </row>
    <row r="4072" spans="1:18" ht="30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s="11">
        <f t="shared" si="189"/>
        <v>42031.666898148149</v>
      </c>
      <c r="L4072" t="b">
        <v>0</v>
      </c>
      <c r="M4072">
        <v>6</v>
      </c>
      <c r="N4072" t="b">
        <v>0</v>
      </c>
      <c r="O4072" s="13">
        <f t="shared" si="190"/>
        <v>0.16500000000000001</v>
      </c>
      <c r="P4072" t="s">
        <v>8271</v>
      </c>
      <c r="Q4072" t="s">
        <v>8272</v>
      </c>
      <c r="R4072" t="str">
        <f t="shared" si="191"/>
        <v>January</v>
      </c>
    </row>
    <row r="4073" spans="1:18" ht="45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s="11">
        <f t="shared" si="189"/>
        <v>42700.804756944446</v>
      </c>
      <c r="L4073" t="b">
        <v>0</v>
      </c>
      <c r="M4073">
        <v>0</v>
      </c>
      <c r="N4073" t="b">
        <v>0</v>
      </c>
      <c r="O4073" s="13">
        <f t="shared" si="190"/>
        <v>0</v>
      </c>
      <c r="P4073" t="s">
        <v>8271</v>
      </c>
      <c r="Q4073" t="s">
        <v>8272</v>
      </c>
      <c r="R4073" t="str">
        <f t="shared" si="191"/>
        <v>November</v>
      </c>
    </row>
    <row r="4074" spans="1:18" ht="45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s="11">
        <f t="shared" si="189"/>
        <v>41812.77443287037</v>
      </c>
      <c r="L4074" t="b">
        <v>0</v>
      </c>
      <c r="M4074">
        <v>2</v>
      </c>
      <c r="N4074" t="b">
        <v>0</v>
      </c>
      <c r="O4074" s="13">
        <f t="shared" si="190"/>
        <v>4.0000000000000001E-3</v>
      </c>
      <c r="P4074" t="s">
        <v>8271</v>
      </c>
      <c r="Q4074" t="s">
        <v>8272</v>
      </c>
      <c r="R4074" t="str">
        <f t="shared" si="191"/>
        <v>June</v>
      </c>
    </row>
    <row r="4075" spans="1:18" ht="45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s="11">
        <f t="shared" si="189"/>
        <v>42078.345208333332</v>
      </c>
      <c r="L4075" t="b">
        <v>0</v>
      </c>
      <c r="M4075">
        <v>2</v>
      </c>
      <c r="N4075" t="b">
        <v>0</v>
      </c>
      <c r="O4075" s="13">
        <f t="shared" si="190"/>
        <v>1.0571428571428572E-2</v>
      </c>
      <c r="P4075" t="s">
        <v>8271</v>
      </c>
      <c r="Q4075" t="s">
        <v>8272</v>
      </c>
      <c r="R4075" t="str">
        <f t="shared" si="191"/>
        <v>March</v>
      </c>
    </row>
    <row r="4076" spans="1:18" ht="45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s="11">
        <f t="shared" si="189"/>
        <v>42283.552951388891</v>
      </c>
      <c r="L4076" t="b">
        <v>0</v>
      </c>
      <c r="M4076">
        <v>21</v>
      </c>
      <c r="N4076" t="b">
        <v>0</v>
      </c>
      <c r="O4076" s="13">
        <f t="shared" si="190"/>
        <v>0.26727272727272727</v>
      </c>
      <c r="P4076" t="s">
        <v>8271</v>
      </c>
      <c r="Q4076" t="s">
        <v>8272</v>
      </c>
      <c r="R4076" t="str">
        <f t="shared" si="191"/>
        <v>October</v>
      </c>
    </row>
    <row r="4077" spans="1:18" ht="45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s="11">
        <f t="shared" si="189"/>
        <v>41779.045937499999</v>
      </c>
      <c r="L4077" t="b">
        <v>0</v>
      </c>
      <c r="M4077">
        <v>13</v>
      </c>
      <c r="N4077" t="b">
        <v>0</v>
      </c>
      <c r="O4077" s="13">
        <f t="shared" si="190"/>
        <v>0.28799999999999998</v>
      </c>
      <c r="P4077" t="s">
        <v>8271</v>
      </c>
      <c r="Q4077" t="s">
        <v>8272</v>
      </c>
      <c r="R4077" t="str">
        <f t="shared" si="191"/>
        <v>May</v>
      </c>
    </row>
    <row r="4078" spans="1:18" ht="45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s="11">
        <f t="shared" si="189"/>
        <v>41905.795706018514</v>
      </c>
      <c r="L4078" t="b">
        <v>0</v>
      </c>
      <c r="M4078">
        <v>0</v>
      </c>
      <c r="N4078" t="b">
        <v>0</v>
      </c>
      <c r="O4078" s="13">
        <f t="shared" si="190"/>
        <v>0</v>
      </c>
      <c r="P4078" t="s">
        <v>8271</v>
      </c>
      <c r="Q4078" t="s">
        <v>8272</v>
      </c>
      <c r="R4078" t="str">
        <f t="shared" si="191"/>
        <v>September</v>
      </c>
    </row>
    <row r="4079" spans="1:18" ht="45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s="11">
        <f t="shared" si="189"/>
        <v>42695.7105787037</v>
      </c>
      <c r="L4079" t="b">
        <v>0</v>
      </c>
      <c r="M4079">
        <v>6</v>
      </c>
      <c r="N4079" t="b">
        <v>0</v>
      </c>
      <c r="O4079" s="13">
        <f t="shared" si="190"/>
        <v>8.8999999999999996E-2</v>
      </c>
      <c r="P4079" t="s">
        <v>8271</v>
      </c>
      <c r="Q4079" t="s">
        <v>8272</v>
      </c>
      <c r="R4079" t="str">
        <f t="shared" si="191"/>
        <v>November</v>
      </c>
    </row>
    <row r="4080" spans="1:18" ht="45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s="11">
        <f t="shared" si="189"/>
        <v>42732.787523148145</v>
      </c>
      <c r="L4080" t="b">
        <v>0</v>
      </c>
      <c r="M4080">
        <v>0</v>
      </c>
      <c r="N4080" t="b">
        <v>0</v>
      </c>
      <c r="O4080" s="13">
        <f t="shared" si="190"/>
        <v>0</v>
      </c>
      <c r="P4080" t="s">
        <v>8271</v>
      </c>
      <c r="Q4080" t="s">
        <v>8272</v>
      </c>
      <c r="R4080" t="str">
        <f t="shared" si="191"/>
        <v>December</v>
      </c>
    </row>
    <row r="4081" spans="1:18" ht="45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s="11">
        <f t="shared" si="189"/>
        <v>42510.938900462963</v>
      </c>
      <c r="L4081" t="b">
        <v>0</v>
      </c>
      <c r="M4081">
        <v>1</v>
      </c>
      <c r="N4081" t="b">
        <v>0</v>
      </c>
      <c r="O4081" s="13">
        <f t="shared" si="190"/>
        <v>1.6666666666666668E-3</v>
      </c>
      <c r="P4081" t="s">
        <v>8271</v>
      </c>
      <c r="Q4081" t="s">
        <v>8272</v>
      </c>
      <c r="R4081" t="str">
        <f t="shared" si="191"/>
        <v>May</v>
      </c>
    </row>
    <row r="4082" spans="1:18" ht="45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s="11">
        <f t="shared" si="189"/>
        <v>42511.698101851856</v>
      </c>
      <c r="L4082" t="b">
        <v>0</v>
      </c>
      <c r="M4082">
        <v>0</v>
      </c>
      <c r="N4082" t="b">
        <v>0</v>
      </c>
      <c r="O4082" s="13">
        <f t="shared" si="190"/>
        <v>0</v>
      </c>
      <c r="P4082" t="s">
        <v>8271</v>
      </c>
      <c r="Q4082" t="s">
        <v>8272</v>
      </c>
      <c r="R4082" t="str">
        <f t="shared" si="191"/>
        <v>May</v>
      </c>
    </row>
    <row r="4083" spans="1:18" ht="45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s="11">
        <f t="shared" si="189"/>
        <v>42041.581307870365</v>
      </c>
      <c r="L4083" t="b">
        <v>0</v>
      </c>
      <c r="M4083">
        <v>12</v>
      </c>
      <c r="N4083" t="b">
        <v>0</v>
      </c>
      <c r="O4083" s="13">
        <f t="shared" si="190"/>
        <v>0.15737410071942445</v>
      </c>
      <c r="P4083" t="s">
        <v>8271</v>
      </c>
      <c r="Q4083" t="s">
        <v>8272</v>
      </c>
      <c r="R4083" t="str">
        <f t="shared" si="191"/>
        <v>February</v>
      </c>
    </row>
    <row r="4084" spans="1:18" ht="45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s="11">
        <f t="shared" si="189"/>
        <v>42307.189270833333</v>
      </c>
      <c r="L4084" t="b">
        <v>0</v>
      </c>
      <c r="M4084">
        <v>2</v>
      </c>
      <c r="N4084" t="b">
        <v>0</v>
      </c>
      <c r="O4084" s="13">
        <f t="shared" si="190"/>
        <v>0.02</v>
      </c>
      <c r="P4084" t="s">
        <v>8271</v>
      </c>
      <c r="Q4084" t="s">
        <v>8272</v>
      </c>
      <c r="R4084" t="str">
        <f t="shared" si="191"/>
        <v>October</v>
      </c>
    </row>
    <row r="4085" spans="1:18" ht="45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s="11">
        <f t="shared" si="189"/>
        <v>42353.761759259258</v>
      </c>
      <c r="L4085" t="b">
        <v>0</v>
      </c>
      <c r="M4085">
        <v>6</v>
      </c>
      <c r="N4085" t="b">
        <v>0</v>
      </c>
      <c r="O4085" s="13">
        <f t="shared" si="190"/>
        <v>0.21685714285714286</v>
      </c>
      <c r="P4085" t="s">
        <v>8271</v>
      </c>
      <c r="Q4085" t="s">
        <v>8272</v>
      </c>
      <c r="R4085" t="str">
        <f t="shared" si="191"/>
        <v>December</v>
      </c>
    </row>
    <row r="4086" spans="1:18" ht="45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s="11">
        <f t="shared" si="189"/>
        <v>42622.436412037037</v>
      </c>
      <c r="L4086" t="b">
        <v>0</v>
      </c>
      <c r="M4086">
        <v>1</v>
      </c>
      <c r="N4086" t="b">
        <v>0</v>
      </c>
      <c r="O4086" s="13">
        <f t="shared" si="190"/>
        <v>3.3333333333333335E-3</v>
      </c>
      <c r="P4086" t="s">
        <v>8271</v>
      </c>
      <c r="Q4086" t="s">
        <v>8272</v>
      </c>
      <c r="R4086" t="str">
        <f t="shared" si="191"/>
        <v>September</v>
      </c>
    </row>
    <row r="4087" spans="1:18" ht="45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s="11">
        <f t="shared" si="189"/>
        <v>42058.603877314818</v>
      </c>
      <c r="L4087" t="b">
        <v>0</v>
      </c>
      <c r="M4087">
        <v>1</v>
      </c>
      <c r="N4087" t="b">
        <v>0</v>
      </c>
      <c r="O4087" s="13">
        <f t="shared" si="190"/>
        <v>2.8571428571428571E-3</v>
      </c>
      <c r="P4087" t="s">
        <v>8271</v>
      </c>
      <c r="Q4087" t="s">
        <v>8272</v>
      </c>
      <c r="R4087" t="str">
        <f t="shared" si="191"/>
        <v>February</v>
      </c>
    </row>
    <row r="4088" spans="1:18" ht="45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s="11">
        <f t="shared" si="189"/>
        <v>42304.940960648149</v>
      </c>
      <c r="L4088" t="b">
        <v>0</v>
      </c>
      <c r="M4088">
        <v>5</v>
      </c>
      <c r="N4088" t="b">
        <v>0</v>
      </c>
      <c r="O4088" s="13">
        <f t="shared" si="190"/>
        <v>4.7E-2</v>
      </c>
      <c r="P4088" t="s">
        <v>8271</v>
      </c>
      <c r="Q4088" t="s">
        <v>8272</v>
      </c>
      <c r="R4088" t="str">
        <f t="shared" si="191"/>
        <v>October</v>
      </c>
    </row>
    <row r="4089" spans="1:18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s="11">
        <f t="shared" si="189"/>
        <v>42538.742893518516</v>
      </c>
      <c r="L4089" t="b">
        <v>0</v>
      </c>
      <c r="M4089">
        <v>0</v>
      </c>
      <c r="N4089" t="b">
        <v>0</v>
      </c>
      <c r="O4089" s="13">
        <f t="shared" si="190"/>
        <v>0</v>
      </c>
      <c r="P4089" t="s">
        <v>8271</v>
      </c>
      <c r="Q4089" t="s">
        <v>8272</v>
      </c>
      <c r="R4089" t="str">
        <f t="shared" si="191"/>
        <v>June</v>
      </c>
    </row>
    <row r="4090" spans="1:18" ht="45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s="11">
        <f t="shared" si="189"/>
        <v>41990.612546296295</v>
      </c>
      <c r="L4090" t="b">
        <v>0</v>
      </c>
      <c r="M4090">
        <v>3</v>
      </c>
      <c r="N4090" t="b">
        <v>0</v>
      </c>
      <c r="O4090" s="13">
        <f t="shared" si="190"/>
        <v>0.108</v>
      </c>
      <c r="P4090" t="s">
        <v>8271</v>
      </c>
      <c r="Q4090" t="s">
        <v>8272</v>
      </c>
      <c r="R4090" t="str">
        <f t="shared" si="191"/>
        <v>December</v>
      </c>
    </row>
    <row r="4091" spans="1:18" ht="45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s="11">
        <f t="shared" si="189"/>
        <v>42122.732499999998</v>
      </c>
      <c r="L4091" t="b">
        <v>0</v>
      </c>
      <c r="M4091">
        <v>8</v>
      </c>
      <c r="N4091" t="b">
        <v>0</v>
      </c>
      <c r="O4091" s="13">
        <f t="shared" si="190"/>
        <v>4.8000000000000001E-2</v>
      </c>
      <c r="P4091" t="s">
        <v>8271</v>
      </c>
      <c r="Q4091" t="s">
        <v>8272</v>
      </c>
      <c r="R4091" t="str">
        <f t="shared" si="191"/>
        <v>April</v>
      </c>
    </row>
    <row r="4092" spans="1:18" ht="45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s="11">
        <f t="shared" si="189"/>
        <v>42209.67288194444</v>
      </c>
      <c r="L4092" t="b">
        <v>0</v>
      </c>
      <c r="M4092">
        <v>3</v>
      </c>
      <c r="N4092" t="b">
        <v>0</v>
      </c>
      <c r="O4092" s="13">
        <f t="shared" si="190"/>
        <v>3.2000000000000001E-2</v>
      </c>
      <c r="P4092" t="s">
        <v>8271</v>
      </c>
      <c r="Q4092" t="s">
        <v>8272</v>
      </c>
      <c r="R4092" t="str">
        <f t="shared" si="191"/>
        <v>July</v>
      </c>
    </row>
    <row r="4093" spans="1:18" ht="45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s="11">
        <f t="shared" si="189"/>
        <v>41990.506377314814</v>
      </c>
      <c r="L4093" t="b">
        <v>0</v>
      </c>
      <c r="M4093">
        <v>8</v>
      </c>
      <c r="N4093" t="b">
        <v>0</v>
      </c>
      <c r="O4093" s="13">
        <f t="shared" si="190"/>
        <v>0.1275</v>
      </c>
      <c r="P4093" t="s">
        <v>8271</v>
      </c>
      <c r="Q4093" t="s">
        <v>8272</v>
      </c>
      <c r="R4093" t="str">
        <f t="shared" si="191"/>
        <v>December</v>
      </c>
    </row>
    <row r="4094" spans="1:18" ht="45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s="11">
        <f t="shared" si="189"/>
        <v>42039.194988425923</v>
      </c>
      <c r="L4094" t="b">
        <v>0</v>
      </c>
      <c r="M4094">
        <v>1</v>
      </c>
      <c r="N4094" t="b">
        <v>0</v>
      </c>
      <c r="O4094" s="13">
        <f t="shared" si="190"/>
        <v>1.8181818181818181E-4</v>
      </c>
      <c r="P4094" t="s">
        <v>8271</v>
      </c>
      <c r="Q4094" t="s">
        <v>8272</v>
      </c>
      <c r="R4094" t="str">
        <f t="shared" si="191"/>
        <v>February</v>
      </c>
    </row>
    <row r="4095" spans="1:18" ht="45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s="11">
        <f t="shared" si="189"/>
        <v>42178.815891203703</v>
      </c>
      <c r="L4095" t="b">
        <v>0</v>
      </c>
      <c r="M4095">
        <v>4</v>
      </c>
      <c r="N4095" t="b">
        <v>0</v>
      </c>
      <c r="O4095" s="13">
        <f t="shared" si="190"/>
        <v>2.4E-2</v>
      </c>
      <c r="P4095" t="s">
        <v>8271</v>
      </c>
      <c r="Q4095" t="s">
        <v>8272</v>
      </c>
      <c r="R4095" t="str">
        <f t="shared" si="191"/>
        <v>June</v>
      </c>
    </row>
    <row r="4096" spans="1:18" ht="45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s="11">
        <f t="shared" si="189"/>
        <v>41890.086805555555</v>
      </c>
      <c r="L4096" t="b">
        <v>0</v>
      </c>
      <c r="M4096">
        <v>8</v>
      </c>
      <c r="N4096" t="b">
        <v>0</v>
      </c>
      <c r="O4096" s="13">
        <f t="shared" si="190"/>
        <v>0.36499999999999999</v>
      </c>
      <c r="P4096" t="s">
        <v>8271</v>
      </c>
      <c r="Q4096" t="s">
        <v>8272</v>
      </c>
      <c r="R4096" t="str">
        <f t="shared" si="191"/>
        <v>September</v>
      </c>
    </row>
    <row r="4097" spans="1:18" ht="30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s="11">
        <f t="shared" si="189"/>
        <v>42693.031828703708</v>
      </c>
      <c r="L4097" t="b">
        <v>0</v>
      </c>
      <c r="M4097">
        <v>1</v>
      </c>
      <c r="N4097" t="b">
        <v>0</v>
      </c>
      <c r="O4097" s="13">
        <f t="shared" si="190"/>
        <v>2.6666666666666668E-2</v>
      </c>
      <c r="P4097" t="s">
        <v>8271</v>
      </c>
      <c r="Q4097" t="s">
        <v>8272</v>
      </c>
      <c r="R4097" t="str">
        <f t="shared" si="191"/>
        <v>November</v>
      </c>
    </row>
    <row r="4098" spans="1:18" ht="45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s="11">
        <f t="shared" si="189"/>
        <v>42750.530312499999</v>
      </c>
      <c r="L4098" t="b">
        <v>0</v>
      </c>
      <c r="M4098">
        <v>5</v>
      </c>
      <c r="N4098" t="b">
        <v>0</v>
      </c>
      <c r="O4098" s="13">
        <f t="shared" si="190"/>
        <v>0.11428571428571428</v>
      </c>
      <c r="P4098" t="s">
        <v>8271</v>
      </c>
      <c r="Q4098" t="s">
        <v>8272</v>
      </c>
      <c r="R4098" t="str">
        <f t="shared" si="191"/>
        <v>January</v>
      </c>
    </row>
    <row r="4099" spans="1:18" ht="45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s="11">
        <f t="shared" ref="K4099:K4115" si="192">(J4099/86400)+DATE(1970,1,1)</f>
        <v>42344.824502314819</v>
      </c>
      <c r="L4099" t="b">
        <v>0</v>
      </c>
      <c r="M4099">
        <v>0</v>
      </c>
      <c r="N4099" t="b">
        <v>0</v>
      </c>
      <c r="O4099" s="13">
        <f t="shared" ref="O4099:O4115" si="193">E4099/D4099</f>
        <v>0</v>
      </c>
      <c r="P4099" t="s">
        <v>8271</v>
      </c>
      <c r="Q4099" t="s">
        <v>8272</v>
      </c>
      <c r="R4099" t="str">
        <f t="shared" ref="R4099:R4115" si="194">TEXT(K4099,"mmmm")</f>
        <v>December</v>
      </c>
    </row>
    <row r="4100" spans="1:18" ht="45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s="11">
        <f t="shared" si="192"/>
        <v>42495.722187499996</v>
      </c>
      <c r="L4100" t="b">
        <v>0</v>
      </c>
      <c r="M4100">
        <v>0</v>
      </c>
      <c r="N4100" t="b">
        <v>0</v>
      </c>
      <c r="O4100" s="13">
        <f t="shared" si="193"/>
        <v>0</v>
      </c>
      <c r="P4100" t="s">
        <v>8271</v>
      </c>
      <c r="Q4100" t="s">
        <v>8272</v>
      </c>
      <c r="R4100" t="str">
        <f t="shared" si="194"/>
        <v>May</v>
      </c>
    </row>
    <row r="4101" spans="1:18" ht="45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s="11">
        <f t="shared" si="192"/>
        <v>42570.850381944445</v>
      </c>
      <c r="L4101" t="b">
        <v>0</v>
      </c>
      <c r="M4101">
        <v>1</v>
      </c>
      <c r="N4101" t="b">
        <v>0</v>
      </c>
      <c r="O4101" s="13">
        <f t="shared" si="193"/>
        <v>1.1111111111111112E-2</v>
      </c>
      <c r="P4101" t="s">
        <v>8271</v>
      </c>
      <c r="Q4101" t="s">
        <v>8272</v>
      </c>
      <c r="R4101" t="str">
        <f t="shared" si="194"/>
        <v>July</v>
      </c>
    </row>
    <row r="4102" spans="1:18" ht="30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s="11">
        <f t="shared" si="192"/>
        <v>41927.124884259261</v>
      </c>
      <c r="L4102" t="b">
        <v>0</v>
      </c>
      <c r="M4102">
        <v>0</v>
      </c>
      <c r="N4102" t="b">
        <v>0</v>
      </c>
      <c r="O4102" s="13">
        <f t="shared" si="193"/>
        <v>0</v>
      </c>
      <c r="P4102" t="s">
        <v>8271</v>
      </c>
      <c r="Q4102" t="s">
        <v>8272</v>
      </c>
      <c r="R4102" t="str">
        <f t="shared" si="194"/>
        <v>October</v>
      </c>
    </row>
    <row r="4103" spans="1:18" ht="45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s="11">
        <f t="shared" si="192"/>
        <v>42730.903726851851</v>
      </c>
      <c r="L4103" t="b">
        <v>0</v>
      </c>
      <c r="M4103">
        <v>0</v>
      </c>
      <c r="N4103" t="b">
        <v>0</v>
      </c>
      <c r="O4103" s="13">
        <f t="shared" si="193"/>
        <v>0</v>
      </c>
      <c r="P4103" t="s">
        <v>8271</v>
      </c>
      <c r="Q4103" t="s">
        <v>8272</v>
      </c>
      <c r="R4103" t="str">
        <f t="shared" si="194"/>
        <v>December</v>
      </c>
    </row>
    <row r="4104" spans="1:18" ht="45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s="11">
        <f t="shared" si="192"/>
        <v>42475.848067129627</v>
      </c>
      <c r="L4104" t="b">
        <v>0</v>
      </c>
      <c r="M4104">
        <v>6</v>
      </c>
      <c r="N4104" t="b">
        <v>0</v>
      </c>
      <c r="O4104" s="13">
        <f t="shared" si="193"/>
        <v>0.27400000000000002</v>
      </c>
      <c r="P4104" t="s">
        <v>8271</v>
      </c>
      <c r="Q4104" t="s">
        <v>8272</v>
      </c>
      <c r="R4104" t="str">
        <f t="shared" si="194"/>
        <v>April</v>
      </c>
    </row>
    <row r="4105" spans="1:18" ht="45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s="11">
        <f t="shared" si="192"/>
        <v>42188.83293981482</v>
      </c>
      <c r="L4105" t="b">
        <v>0</v>
      </c>
      <c r="M4105">
        <v>6</v>
      </c>
      <c r="N4105" t="b">
        <v>0</v>
      </c>
      <c r="O4105" s="13">
        <f t="shared" si="193"/>
        <v>0.1</v>
      </c>
      <c r="P4105" t="s">
        <v>8271</v>
      </c>
      <c r="Q4105" t="s">
        <v>8272</v>
      </c>
      <c r="R4105" t="str">
        <f t="shared" si="194"/>
        <v>July</v>
      </c>
    </row>
    <row r="4106" spans="1:18" ht="45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s="11">
        <f t="shared" si="192"/>
        <v>42640.278171296297</v>
      </c>
      <c r="L4106" t="b">
        <v>0</v>
      </c>
      <c r="M4106">
        <v>14</v>
      </c>
      <c r="N4106" t="b">
        <v>0</v>
      </c>
      <c r="O4106" s="13">
        <f t="shared" si="193"/>
        <v>0.21366666666666667</v>
      </c>
      <c r="P4106" t="s">
        <v>8271</v>
      </c>
      <c r="Q4106" t="s">
        <v>8272</v>
      </c>
      <c r="R4106" t="str">
        <f t="shared" si="194"/>
        <v>September</v>
      </c>
    </row>
    <row r="4107" spans="1:18" ht="45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s="11">
        <f t="shared" si="192"/>
        <v>42697.010520833333</v>
      </c>
      <c r="L4107" t="b">
        <v>0</v>
      </c>
      <c r="M4107">
        <v>6</v>
      </c>
      <c r="N4107" t="b">
        <v>0</v>
      </c>
      <c r="O4107" s="13">
        <f t="shared" si="193"/>
        <v>6.9696969696969702E-2</v>
      </c>
      <c r="P4107" t="s">
        <v>8271</v>
      </c>
      <c r="Q4107" t="s">
        <v>8272</v>
      </c>
      <c r="R4107" t="str">
        <f t="shared" si="194"/>
        <v>November</v>
      </c>
    </row>
    <row r="4108" spans="1:18" ht="45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s="11">
        <f t="shared" si="192"/>
        <v>42053.049375000002</v>
      </c>
      <c r="L4108" t="b">
        <v>0</v>
      </c>
      <c r="M4108">
        <v>33</v>
      </c>
      <c r="N4108" t="b">
        <v>0</v>
      </c>
      <c r="O4108" s="13">
        <f t="shared" si="193"/>
        <v>0.70599999999999996</v>
      </c>
      <c r="P4108" t="s">
        <v>8271</v>
      </c>
      <c r="Q4108" t="s">
        <v>8272</v>
      </c>
      <c r="R4108" t="str">
        <f t="shared" si="194"/>
        <v>February</v>
      </c>
    </row>
    <row r="4109" spans="1:18" ht="45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s="11">
        <f t="shared" si="192"/>
        <v>41883.916678240741</v>
      </c>
      <c r="L4109" t="b">
        <v>0</v>
      </c>
      <c r="M4109">
        <v>4</v>
      </c>
      <c r="N4109" t="b">
        <v>0</v>
      </c>
      <c r="O4109" s="13">
        <f t="shared" si="193"/>
        <v>2.0500000000000001E-2</v>
      </c>
      <c r="P4109" t="s">
        <v>8271</v>
      </c>
      <c r="Q4109" t="s">
        <v>8272</v>
      </c>
      <c r="R4109" t="str">
        <f t="shared" si="194"/>
        <v>September</v>
      </c>
    </row>
    <row r="4110" spans="1:18" ht="45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s="11">
        <f t="shared" si="192"/>
        <v>42767.031678240739</v>
      </c>
      <c r="L4110" t="b">
        <v>0</v>
      </c>
      <c r="M4110">
        <v>1</v>
      </c>
      <c r="N4110" t="b">
        <v>0</v>
      </c>
      <c r="O4110" s="13">
        <f t="shared" si="193"/>
        <v>1.9666666666666666E-2</v>
      </c>
      <c r="P4110" t="s">
        <v>8271</v>
      </c>
      <c r="Q4110" t="s">
        <v>8272</v>
      </c>
      <c r="R4110" t="str">
        <f t="shared" si="194"/>
        <v>February</v>
      </c>
    </row>
    <row r="4111" spans="1:18" ht="45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s="11">
        <f t="shared" si="192"/>
        <v>42307.539398148147</v>
      </c>
      <c r="L4111" t="b">
        <v>0</v>
      </c>
      <c r="M4111">
        <v>0</v>
      </c>
      <c r="N4111" t="b">
        <v>0</v>
      </c>
      <c r="O4111" s="13">
        <f t="shared" si="193"/>
        <v>0</v>
      </c>
      <c r="P4111" t="s">
        <v>8271</v>
      </c>
      <c r="Q4111" t="s">
        <v>8272</v>
      </c>
      <c r="R4111" t="str">
        <f t="shared" si="194"/>
        <v>October</v>
      </c>
    </row>
    <row r="4112" spans="1:18" ht="45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s="11">
        <f t="shared" si="192"/>
        <v>42512.626747685186</v>
      </c>
      <c r="L4112" t="b">
        <v>0</v>
      </c>
      <c r="M4112">
        <v>6</v>
      </c>
      <c r="N4112" t="b">
        <v>0</v>
      </c>
      <c r="O4112" s="13">
        <f t="shared" si="193"/>
        <v>0.28666666666666668</v>
      </c>
      <c r="P4112" t="s">
        <v>8271</v>
      </c>
      <c r="Q4112" t="s">
        <v>8272</v>
      </c>
      <c r="R4112" t="str">
        <f t="shared" si="194"/>
        <v>May</v>
      </c>
    </row>
    <row r="4113" spans="1:18" ht="45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s="11">
        <f t="shared" si="192"/>
        <v>42029.135879629626</v>
      </c>
      <c r="L4113" t="b">
        <v>0</v>
      </c>
      <c r="M4113">
        <v>6</v>
      </c>
      <c r="N4113" t="b">
        <v>0</v>
      </c>
      <c r="O4113" s="13">
        <f t="shared" si="193"/>
        <v>3.1333333333333331E-2</v>
      </c>
      <c r="P4113" t="s">
        <v>8271</v>
      </c>
      <c r="Q4113" t="s">
        <v>8272</v>
      </c>
      <c r="R4113" t="str">
        <f t="shared" si="194"/>
        <v>January</v>
      </c>
    </row>
    <row r="4114" spans="1:18" ht="45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s="11">
        <f t="shared" si="192"/>
        <v>42400.946597222224</v>
      </c>
      <c r="L4114" t="b">
        <v>0</v>
      </c>
      <c r="M4114">
        <v>1</v>
      </c>
      <c r="N4114" t="b">
        <v>0</v>
      </c>
      <c r="O4114" s="13">
        <f t="shared" si="193"/>
        <v>4.0000000000000002E-4</v>
      </c>
      <c r="P4114" t="s">
        <v>8271</v>
      </c>
      <c r="Q4114" t="s">
        <v>8272</v>
      </c>
      <c r="R4114" t="str">
        <f t="shared" si="194"/>
        <v>January</v>
      </c>
    </row>
    <row r="4115" spans="1:18" ht="45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s="11">
        <f t="shared" si="192"/>
        <v>42358.573182870372</v>
      </c>
      <c r="L4115" t="b">
        <v>0</v>
      </c>
      <c r="M4115">
        <v>3</v>
      </c>
      <c r="N4115" t="b">
        <v>0</v>
      </c>
      <c r="O4115" s="13">
        <f t="shared" si="193"/>
        <v>2E-3</v>
      </c>
      <c r="P4115" t="s">
        <v>8271</v>
      </c>
      <c r="Q4115" t="s">
        <v>8272</v>
      </c>
      <c r="R4115" t="str">
        <f t="shared" si="194"/>
        <v>December</v>
      </c>
    </row>
  </sheetData>
  <autoFilter ref="A1:T4115">
    <filterColumn colId="5">
      <filters>
        <filter val="failed"/>
      </filters>
    </filterColumn>
    <filterColumn colId="16">
      <filters>
        <filter val="plays"/>
      </filters>
    </filterColumn>
  </autoFilter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2:E18"/>
  <sheetViews>
    <sheetView workbookViewId="0">
      <selection activeCell="Q26" sqref="Q26"/>
    </sheetView>
  </sheetViews>
  <sheetFormatPr baseColWidth="10" defaultRowHeight="15" x14ac:dyDescent="0.2"/>
  <cols>
    <col min="1" max="1" width="15.5" customWidth="1"/>
    <col min="2" max="4" width="11.33203125" customWidth="1"/>
    <col min="5" max="5" width="10" customWidth="1"/>
    <col min="6" max="6" width="15.5" customWidth="1"/>
    <col min="7" max="7" width="19.83203125" customWidth="1"/>
    <col min="8" max="9" width="15.83203125" customWidth="1"/>
    <col min="10" max="12" width="13.1640625" customWidth="1"/>
    <col min="13" max="13" width="7" customWidth="1"/>
    <col min="14" max="14" width="5.5" customWidth="1"/>
    <col min="15" max="15" width="10.33203125" customWidth="1"/>
    <col min="16" max="16" width="8.1640625" customWidth="1"/>
    <col min="17" max="17" width="10" customWidth="1"/>
    <col min="18" max="40" width="13.1640625" bestFit="1" customWidth="1"/>
    <col min="41" max="41" width="10" customWidth="1"/>
  </cols>
  <sheetData>
    <row r="2" spans="1:5" x14ac:dyDescent="0.2">
      <c r="A2" s="12" t="s">
        <v>8315</v>
      </c>
      <c r="B2" t="s">
        <v>8271</v>
      </c>
    </row>
    <row r="4" spans="1:5" x14ac:dyDescent="0.2">
      <c r="A4" s="12" t="s">
        <v>8320</v>
      </c>
      <c r="B4" s="12" t="s">
        <v>8263</v>
      </c>
    </row>
    <row r="5" spans="1:5" x14ac:dyDescent="0.2">
      <c r="A5" s="12" t="s">
        <v>8318</v>
      </c>
      <c r="B5" t="s">
        <v>8218</v>
      </c>
      <c r="C5" t="s">
        <v>8220</v>
      </c>
      <c r="D5" t="s">
        <v>8219</v>
      </c>
      <c r="E5" t="s">
        <v>8317</v>
      </c>
    </row>
    <row r="6" spans="1:5" x14ac:dyDescent="0.2">
      <c r="A6" t="s">
        <v>8321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t="s">
        <v>8322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t="s">
        <v>8323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t="s">
        <v>8324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t="s">
        <v>8325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t="s">
        <v>8326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t="s">
        <v>8327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t="s">
        <v>8328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t="s">
        <v>8329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t="s">
        <v>8330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t="s">
        <v>8331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t="s">
        <v>8332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t="s">
        <v>8317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H13"/>
  <sheetViews>
    <sheetView tabSelected="1" workbookViewId="0">
      <selection activeCell="B21" sqref="B21"/>
    </sheetView>
  </sheetViews>
  <sheetFormatPr baseColWidth="10" defaultRowHeight="15" x14ac:dyDescent="0.2"/>
  <cols>
    <col min="1" max="1" width="16.83203125" customWidth="1"/>
    <col min="2" max="2" width="18.1640625" customWidth="1"/>
    <col min="3" max="3" width="19" customWidth="1"/>
    <col min="4" max="4" width="20.83203125" customWidth="1"/>
    <col min="5" max="5" width="17.83203125" customWidth="1"/>
    <col min="6" max="6" width="19.33203125" customWidth="1"/>
    <col min="7" max="7" width="16.33203125" customWidth="1"/>
    <col min="8" max="9" width="18.1640625" customWidth="1"/>
  </cols>
  <sheetData>
    <row r="1" spans="1:8" x14ac:dyDescent="0.2">
      <c r="A1" t="s">
        <v>8333</v>
      </c>
      <c r="B1" t="s">
        <v>8334</v>
      </c>
      <c r="C1" t="s">
        <v>8335</v>
      </c>
      <c r="D1" t="s">
        <v>8352</v>
      </c>
      <c r="E1" t="s">
        <v>8336</v>
      </c>
      <c r="F1" t="s">
        <v>8337</v>
      </c>
      <c r="G1" t="s">
        <v>8338</v>
      </c>
      <c r="H1" t="s">
        <v>8339</v>
      </c>
    </row>
    <row r="2" spans="1:8" x14ac:dyDescent="0.2">
      <c r="A2" t="s">
        <v>8340</v>
      </c>
      <c r="B2">
        <f>COUNTIFS(Kickstarter!$D:$D,"&lt;=1000",Kickstarter!F:F,"Successful",Kickstarter!$Q:$Q,"plays")</f>
        <v>188</v>
      </c>
      <c r="C2">
        <f>COUNTIFS(Kickstarter!$D:$D,"&lt;=1000",Kickstarter!F:F,"failed",Kickstarter!$Q:$Q,"plays")</f>
        <v>63</v>
      </c>
      <c r="D2">
        <f>COUNTIFS(Kickstarter!$D:$D,"&lt;=1000",Kickstarter!G:G,"canceled",Kickstarter!$Q:$Q,"plays")</f>
        <v>0</v>
      </c>
      <c r="E2">
        <f>SUM(B2:D2)</f>
        <v>251</v>
      </c>
      <c r="F2" s="13">
        <f>B2/E2</f>
        <v>0.74900398406374502</v>
      </c>
      <c r="G2" s="13">
        <f>C2/E2</f>
        <v>0.25099601593625498</v>
      </c>
      <c r="H2" s="13">
        <f>D2/E2</f>
        <v>0</v>
      </c>
    </row>
    <row r="3" spans="1:8" x14ac:dyDescent="0.2">
      <c r="A3" t="s">
        <v>8341</v>
      </c>
      <c r="B3">
        <f>COUNTIFS(Kickstarter!$D:$D,"&gt;1000",Kickstarter!$D:$D,"&lt;=4999",Kickstarter!$F:$F,"Successful",Kickstarter!$Q:$Q,"plays")</f>
        <v>341</v>
      </c>
      <c r="C3">
        <f>COUNTIFS(Kickstarter!$D:$D,"&gt;1000",Kickstarter!$D:$D,"&lt;=4999",Kickstarter!$F:$F,"failed",Kickstarter!$Q:$Q,"plays")</f>
        <v>128</v>
      </c>
      <c r="D3">
        <f>COUNTIFS(Kickstarter!$D:$D,"&gt;1000",Kickstarter!$D:$D,"&lt;=4999",Kickstarter!$F:$F,"canceled",Kickstarter!$Q:$Q,"plays")</f>
        <v>0</v>
      </c>
      <c r="E3">
        <f t="shared" ref="E3:E13" si="0">SUM(B3:D3)</f>
        <v>469</v>
      </c>
      <c r="F3" s="13">
        <f t="shared" ref="F3:F13" si="1">B3/E3</f>
        <v>0.72707889125799574</v>
      </c>
      <c r="G3" s="13">
        <f t="shared" ref="G3:G13" si="2">C3/E3</f>
        <v>0.27292110874200426</v>
      </c>
      <c r="H3" s="13">
        <f t="shared" ref="H3:H13" si="3">D3/E3</f>
        <v>0</v>
      </c>
    </row>
    <row r="4" spans="1:8" x14ac:dyDescent="0.2">
      <c r="A4" t="s">
        <v>8342</v>
      </c>
      <c r="B4">
        <f>COUNTIFS(Kickstarter!$D:$D,"&gt;=5000",Kickstarter!$D:$D,"&lt;=9999",Kickstarter!$F:$F,"Successful",Kickstarter!$Q:$Q,"plays")</f>
        <v>93</v>
      </c>
      <c r="C4">
        <f>COUNTIFS(Kickstarter!$D:$D,"&gt;=5000",Kickstarter!$D:$D,"&lt;=9999",Kickstarter!$F:$F,"failed",Kickstarter!$Q:$Q,"plays")</f>
        <v>76</v>
      </c>
      <c r="D4">
        <f>COUNTIFS(Kickstarter!$D:$D,"&gt;=5000",Kickstarter!$D:$D,"&lt;=9999",Kickstarter!$F:$F,"canceled",Kickstarter!$Q:$Q,"plays")</f>
        <v>0</v>
      </c>
      <c r="E4">
        <f t="shared" si="0"/>
        <v>169</v>
      </c>
      <c r="F4" s="13">
        <f t="shared" si="1"/>
        <v>0.55029585798816572</v>
      </c>
      <c r="G4" s="13">
        <f t="shared" si="2"/>
        <v>0.44970414201183434</v>
      </c>
      <c r="H4" s="13">
        <f t="shared" si="3"/>
        <v>0</v>
      </c>
    </row>
    <row r="5" spans="1:8" x14ac:dyDescent="0.2">
      <c r="A5" t="s">
        <v>8343</v>
      </c>
      <c r="B5">
        <f>COUNTIFS(Kickstarter!$D:$D,"&gt;=10000",Kickstarter!$D:$D,"&lt;=14999",Kickstarter!$F:$F,"Successful",Kickstarter!$Q:$Q,"plays")</f>
        <v>39</v>
      </c>
      <c r="C5">
        <f>COUNTIFS(Kickstarter!$D:$D,"&gt;=10000",Kickstarter!$D:$D,"&lt;=14999",Kickstarter!$F:$F,"failed",Kickstarter!$Q:$Q,"plays")</f>
        <v>33</v>
      </c>
      <c r="D5">
        <f>COUNTIFS(Kickstarter!$D:$D,"&gt;=10000",Kickstarter!$D:$D,"&lt;=14999",Kickstarter!$F:$F,"canceled",Kickstarter!$Q:$Q,"plays")</f>
        <v>0</v>
      </c>
      <c r="E5">
        <f t="shared" si="0"/>
        <v>72</v>
      </c>
      <c r="F5" s="13">
        <f t="shared" si="1"/>
        <v>0.54166666666666663</v>
      </c>
      <c r="G5" s="13">
        <f t="shared" si="2"/>
        <v>0.45833333333333331</v>
      </c>
      <c r="H5" s="13">
        <f t="shared" si="3"/>
        <v>0</v>
      </c>
    </row>
    <row r="6" spans="1:8" x14ac:dyDescent="0.2">
      <c r="A6" t="s">
        <v>8344</v>
      </c>
      <c r="B6">
        <f>COUNTIFS(Kickstarter!$D:$D,"&gt;=15000",Kickstarter!$D:$D,"&lt;=19999",Kickstarter!$F:$F,"Successful",Kickstarter!$Q:$Q,"plays")</f>
        <v>12</v>
      </c>
      <c r="C6">
        <f>COUNTIFS(Kickstarter!$D:$D,"&gt;=15000",Kickstarter!$D:$D,"&lt;=19999",Kickstarter!$F:$F,"Successful",Kickstarter!$Q:$Q,"plays")</f>
        <v>12</v>
      </c>
      <c r="D6">
        <f>COUNTIFS(Kickstarter!$D:$D,"&gt;=15000",Kickstarter!$D:$D,"&lt;=19999",Kickstarter!$F:$F,"canceled",Kickstarter!$Q:$Q,"plays")</f>
        <v>0</v>
      </c>
      <c r="E6">
        <f t="shared" si="0"/>
        <v>24</v>
      </c>
      <c r="F6" s="13">
        <f t="shared" si="1"/>
        <v>0.5</v>
      </c>
      <c r="G6" s="13">
        <f t="shared" si="2"/>
        <v>0.5</v>
      </c>
      <c r="H6" s="13">
        <f t="shared" si="3"/>
        <v>0</v>
      </c>
    </row>
    <row r="7" spans="1:8" x14ac:dyDescent="0.2">
      <c r="A7" t="s">
        <v>8345</v>
      </c>
      <c r="B7">
        <f>COUNTIFS(Kickstarter!$D:$D,"&gt;=20000",Kickstarter!$D:$D,"&lt;=24999",Kickstarter!$F:$F,"Successful",Kickstarter!$Q:$Q,"plays")</f>
        <v>9</v>
      </c>
      <c r="C7">
        <f>COUNTIFS(Kickstarter!$D:$D,"&gt;=20000",Kickstarter!$D:$D,"&lt;=24999",Kickstarter!$F:$F,"failed",Kickstarter!$Q:$Q,"plays")</f>
        <v>11</v>
      </c>
      <c r="D7">
        <f>COUNTIFS(Kickstarter!$D:$D,"&gt;=20000",Kickstarter!$D:$D,"&lt;=24999",Kickstarter!$F:$F,"canceled",Kickstarter!$Q:$Q,"plays")</f>
        <v>0</v>
      </c>
      <c r="E7">
        <f t="shared" si="0"/>
        <v>20</v>
      </c>
      <c r="F7" s="13">
        <f t="shared" si="1"/>
        <v>0.45</v>
      </c>
      <c r="G7" s="13">
        <f t="shared" si="2"/>
        <v>0.55000000000000004</v>
      </c>
      <c r="H7" s="13">
        <f t="shared" si="3"/>
        <v>0</v>
      </c>
    </row>
    <row r="8" spans="1:8" x14ac:dyDescent="0.2">
      <c r="A8" t="s">
        <v>8346</v>
      </c>
      <c r="B8">
        <f>COUNTIFS(Kickstarter!$D:$D,"&gt;=25000",Kickstarter!$D:$D,"&lt;=29999",Kickstarter!$F:$F,"Successful",Kickstarter!$Q:$Q,"plays")</f>
        <v>1</v>
      </c>
      <c r="C8">
        <f>COUNTIFS(Kickstarter!$D:$D,"&gt;=25000",Kickstarter!$D:$D,"&lt;=29999",Kickstarter!$F:$F,"failed",Kickstarter!$Q:$Q,"plays")</f>
        <v>4</v>
      </c>
      <c r="D8">
        <f>COUNTIFS(Kickstarter!$D:$D,"&gt;=25000",Kickstarter!$D:$D,"&lt;=29999",Kickstarter!$F:$F,"canceled",Kickstarter!$Q:$Q,"plays")</f>
        <v>0</v>
      </c>
      <c r="E8">
        <f t="shared" si="0"/>
        <v>5</v>
      </c>
      <c r="F8" s="13">
        <f t="shared" si="1"/>
        <v>0.2</v>
      </c>
      <c r="G8" s="13">
        <f t="shared" si="2"/>
        <v>0.8</v>
      </c>
      <c r="H8" s="13">
        <f t="shared" si="3"/>
        <v>0</v>
      </c>
    </row>
    <row r="9" spans="1:8" x14ac:dyDescent="0.2">
      <c r="A9" t="s">
        <v>8347</v>
      </c>
      <c r="B9">
        <f>COUNTIFS(Kickstarter!$D:$D,"&gt;=30000",Kickstarter!$D:$D,"&lt;=34999",Kickstarter!$F:$F,"Successful",Kickstarter!$Q:$Q,"plays")</f>
        <v>3</v>
      </c>
      <c r="C9">
        <f>COUNTIFS(Kickstarter!$D:$D,"&gt;=30000",Kickstarter!$D:$D,"&lt;=34999",Kickstarter!$F:$F,"failed",Kickstarter!$Q:$Q,"plays")</f>
        <v>8</v>
      </c>
      <c r="D9">
        <f>COUNTIFS(Kickstarter!$D:$D,"&gt;=30000",Kickstarter!$D:$D,"&lt;=34999",Kickstarter!$F:$F,"canceled",Kickstarter!$Q:$Q,"plays")</f>
        <v>0</v>
      </c>
      <c r="E9">
        <f t="shared" si="0"/>
        <v>11</v>
      </c>
      <c r="F9" s="13">
        <f t="shared" si="1"/>
        <v>0.27272727272727271</v>
      </c>
      <c r="G9" s="13">
        <f t="shared" si="2"/>
        <v>0.72727272727272729</v>
      </c>
      <c r="H9" s="13">
        <f t="shared" si="3"/>
        <v>0</v>
      </c>
    </row>
    <row r="10" spans="1:8" x14ac:dyDescent="0.2">
      <c r="A10" t="s">
        <v>8348</v>
      </c>
      <c r="B10">
        <f>COUNTIFS(Kickstarter!$D:$D,"&gt;=35000",Kickstarter!$D:$D,"&lt;=39999",Kickstarter!$F:$F,"Successful",Kickstarter!$Q:$Q,"plays")</f>
        <v>4</v>
      </c>
      <c r="C10">
        <f>COUNTIFS(Kickstarter!$D:$D,"&gt;=35000",Kickstarter!$D:$D,"&lt;=39999",Kickstarter!$F:$F,"failed",Kickstarter!$Q:$Q,"plays")</f>
        <v>2</v>
      </c>
      <c r="D10">
        <f>COUNTIFS(Kickstarter!$D:$D,"&gt;=35000",Kickstarter!$D:$D,"&lt;=39999",Kickstarter!$F:$F,"canceled",Kickstarter!$Q:$Q,"plays")</f>
        <v>0</v>
      </c>
      <c r="E10">
        <f t="shared" si="0"/>
        <v>6</v>
      </c>
      <c r="F10" s="13">
        <f t="shared" si="1"/>
        <v>0.66666666666666663</v>
      </c>
      <c r="G10" s="13">
        <f t="shared" si="2"/>
        <v>0.33333333333333331</v>
      </c>
      <c r="H10" s="13">
        <f t="shared" si="3"/>
        <v>0</v>
      </c>
    </row>
    <row r="11" spans="1:8" x14ac:dyDescent="0.2">
      <c r="A11" t="s">
        <v>8349</v>
      </c>
      <c r="B11">
        <f>COUNTIFS(Kickstarter!$D:$D,"&gt;=40000",Kickstarter!$D:$D,"&lt;=44999",Kickstarter!$F:$F,"Successful",Kickstarter!$Q:$Q,"plays")</f>
        <v>2</v>
      </c>
      <c r="C11">
        <f>COUNTIFS(Kickstarter!$D:$D,"&gt;=40000",Kickstarter!$D:$D,"&lt;=44999",Kickstarter!$F:$F,"failed",Kickstarter!$Q:$Q,"plays")</f>
        <v>1</v>
      </c>
      <c r="D11">
        <f>COUNTIFS(Kickstarter!$D:$D,"&gt;=40000",Kickstarter!$D:$D,"&lt;=44999",Kickstarter!$F:$F,"canceled",Kickstarter!$Q:$Q,"plays")</f>
        <v>0</v>
      </c>
      <c r="E11">
        <f t="shared" si="0"/>
        <v>3</v>
      </c>
      <c r="F11" s="13">
        <f t="shared" si="1"/>
        <v>0.66666666666666663</v>
      </c>
      <c r="G11" s="13">
        <f t="shared" si="2"/>
        <v>0.33333333333333331</v>
      </c>
      <c r="H11" s="13">
        <f t="shared" si="3"/>
        <v>0</v>
      </c>
    </row>
    <row r="12" spans="1:8" x14ac:dyDescent="0.2">
      <c r="A12" t="s">
        <v>8350</v>
      </c>
      <c r="B12">
        <f>COUNTIFS(Kickstarter!$D:$D,"&gt;=45000",Kickstarter!$D:$D,"&lt;=49999",Kickstarter!$F:$F,"Successful",Kickstarter!$Q:$Q,"plays")</f>
        <v>0</v>
      </c>
      <c r="C12">
        <f>COUNTIFS(Kickstarter!$D:$D,"&gt;=45000",Kickstarter!$D:$D,"&lt;=49999",Kickstarter!$F:$F,"failed",Kickstarter!$Q:$Q,"plays")</f>
        <v>1</v>
      </c>
      <c r="D12">
        <f>COUNTIFS(Kickstarter!$D:$D,"&gt;=45000",Kickstarter!$D:$D,"&lt;=49999",Kickstarter!$F:$F,"canceled",Kickstarter!$Q:$Q,"plays")</f>
        <v>0</v>
      </c>
      <c r="E12">
        <f t="shared" si="0"/>
        <v>1</v>
      </c>
      <c r="F12" s="13">
        <f t="shared" si="1"/>
        <v>0</v>
      </c>
      <c r="G12" s="13">
        <f t="shared" si="2"/>
        <v>1</v>
      </c>
      <c r="H12" s="13">
        <f t="shared" si="3"/>
        <v>0</v>
      </c>
    </row>
    <row r="13" spans="1:8" x14ac:dyDescent="0.2">
      <c r="A13" t="s">
        <v>8351</v>
      </c>
      <c r="B13">
        <f>COUNTIFS(Kickstarter!$D:$D,"&gt;=50000",Kickstarter!$F:$F,"Successful",Kickstarter!$Q:$Q,"plays")</f>
        <v>2</v>
      </c>
      <c r="C13">
        <f>COUNTIFS(Kickstarter!$D:$D,"&gt;=50000",Kickstarter!$F:$F,"failed",Kickstarter!$Q:$Q,"plays")</f>
        <v>14</v>
      </c>
      <c r="D13">
        <f>COUNTIFS(Kickstarter!$D:$D,"&gt;=50000",Kickstarter!$F:$F,"canceled",Kickstarter!$Q:$Q,"plays")</f>
        <v>0</v>
      </c>
      <c r="E13">
        <f t="shared" si="0"/>
        <v>16</v>
      </c>
      <c r="F13" s="13">
        <f t="shared" si="1"/>
        <v>0.125</v>
      </c>
      <c r="G13" s="13">
        <f t="shared" si="2"/>
        <v>0.875</v>
      </c>
      <c r="H13" s="13">
        <f t="shared" si="3"/>
        <v>0</v>
      </c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Theatre outcomes by launch date</vt:lpstr>
      <vt:lpstr>Outcomes Based on Goals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2021-10-30T05:34:50Z</dcterms:modified>
</cp:coreProperties>
</file>