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yakisaba\修論\本文0105\figure\"/>
    </mc:Choice>
  </mc:AlternateContent>
  <xr:revisionPtr revIDLastSave="0" documentId="13_ncr:1_{302A0835-A5AC-41A4-BCE1-B409F946F897}" xr6:coauthVersionLast="40" xr6:coauthVersionMax="40" xr10:uidLastSave="{00000000-0000-0000-0000-000000000000}"/>
  <bookViews>
    <workbookView xWindow="3000" yWindow="0" windowWidth="12360" windowHeight="7980" firstSheet="3" activeTab="4" xr2:uid="{CCFCD27E-1F0B-405F-8564-B4DA451E3983}"/>
  </bookViews>
  <sheets>
    <sheet name="3QW_broadcontact _J0_annaysis" sheetId="1" r:id="rId1"/>
    <sheet name="3QW_broadcontact_id_annalysis" sheetId="4" r:id="rId2"/>
    <sheet name="10QW_broadcontact_j0anallysis" sheetId="2" r:id="rId3"/>
    <sheet name="Sheet1" sheetId="3" r:id="rId4"/>
    <sheet name="id_annaysis10_bro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5" l="1"/>
  <c r="H24" i="5"/>
  <c r="H21" i="5"/>
  <c r="H22" i="5"/>
  <c r="H20" i="5"/>
  <c r="H17" i="5"/>
  <c r="H18" i="5"/>
  <c r="H16" i="5"/>
  <c r="H13" i="5"/>
  <c r="H12" i="5"/>
  <c r="H9" i="5"/>
  <c r="H8" i="5"/>
  <c r="H5" i="5"/>
  <c r="H6" i="5"/>
  <c r="H4" i="5"/>
  <c r="AP8" i="4" l="1"/>
  <c r="AP9" i="4"/>
  <c r="AP10" i="4"/>
  <c r="AP11" i="4"/>
  <c r="AP12" i="4"/>
  <c r="AP13" i="4"/>
  <c r="AP7" i="4"/>
  <c r="AL8" i="4"/>
  <c r="AL9" i="4"/>
  <c r="AL10" i="4"/>
  <c r="AL11" i="4"/>
  <c r="AL12" i="4"/>
  <c r="AL13" i="4"/>
  <c r="AL7" i="4"/>
  <c r="AH8" i="4"/>
  <c r="AH9" i="4"/>
  <c r="AH10" i="4"/>
  <c r="AH11" i="4"/>
  <c r="AH12" i="4"/>
  <c r="AH13" i="4"/>
  <c r="AH7" i="4"/>
  <c r="AD8" i="4"/>
  <c r="AD9" i="4"/>
  <c r="AD10" i="4"/>
  <c r="AD11" i="4"/>
  <c r="AD12" i="4"/>
  <c r="AD13" i="4"/>
  <c r="AD7" i="4"/>
  <c r="Z8" i="4"/>
  <c r="Z9" i="4"/>
  <c r="Z10" i="4"/>
  <c r="Z11" i="4"/>
  <c r="Z7" i="4"/>
  <c r="V8" i="4"/>
  <c r="V9" i="4"/>
  <c r="V10" i="4"/>
  <c r="V11" i="4"/>
  <c r="V7" i="4"/>
  <c r="Q8" i="4"/>
  <c r="Q9" i="4"/>
  <c r="Q10" i="4"/>
  <c r="Q11" i="4"/>
  <c r="Q7" i="4"/>
  <c r="S8" i="1"/>
  <c r="S9" i="1" s="1"/>
  <c r="S6" i="1"/>
  <c r="T5" i="1"/>
  <c r="T4" i="1"/>
  <c r="L8" i="1"/>
  <c r="L6" i="1"/>
  <c r="I4" i="1"/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5" i="3"/>
  <c r="E4" i="3"/>
  <c r="J9" i="2" l="1"/>
  <c r="K6" i="2"/>
  <c r="K5" i="2"/>
  <c r="J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L9" i="1"/>
  <c r="M4" i="1"/>
  <c r="M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3" i="1"/>
  <c r="J10" i="2" l="1"/>
</calcChain>
</file>

<file path=xl/sharedStrings.xml><?xml version="1.0" encoding="utf-8"?>
<sst xmlns="http://schemas.openxmlformats.org/spreadsheetml/2006/main" count="75" uniqueCount="40">
  <si>
    <t xml:space="preserve">  係数値 ±標準偏差</t>
  </si>
  <si>
    <t>a</t>
  </si>
  <si>
    <t>b</t>
  </si>
  <si>
    <t>ｱ</t>
  </si>
  <si>
    <t>切片</t>
    <rPh sb="0" eb="2">
      <t>セッペン</t>
    </rPh>
    <phoneticPr fontId="1"/>
  </si>
  <si>
    <t>傾き</t>
    <rPh sb="0" eb="1">
      <t>カタム</t>
    </rPh>
    <phoneticPr fontId="1"/>
  </si>
  <si>
    <t>Gamma g0</t>
    <phoneticPr fontId="1"/>
  </si>
  <si>
    <t>J0</t>
    <phoneticPr fontId="1"/>
  </si>
  <si>
    <t>alpha</t>
    <phoneticPr fontId="1"/>
  </si>
  <si>
    <t>kA/cm^-2</t>
    <phoneticPr fontId="1"/>
  </si>
  <si>
    <t>cm^-1</t>
    <phoneticPr fontId="1"/>
  </si>
  <si>
    <t>kA/cm</t>
    <phoneticPr fontId="1"/>
  </si>
  <si>
    <t>kA/cm^2</t>
    <phoneticPr fontId="1"/>
  </si>
  <si>
    <t>1/kA</t>
    <phoneticPr fontId="1"/>
  </si>
  <si>
    <t>mirror loss</t>
    <phoneticPr fontId="1"/>
  </si>
  <si>
    <t>cm-1</t>
    <phoneticPr fontId="1"/>
  </si>
  <si>
    <t>L</t>
    <phoneticPr fontId="1"/>
  </si>
  <si>
    <t>L^-1</t>
    <phoneticPr fontId="1"/>
  </si>
  <si>
    <t>jth</t>
    <phoneticPr fontId="1"/>
  </si>
  <si>
    <t>w</t>
    <phoneticPr fontId="1"/>
  </si>
  <si>
    <t>係数値</t>
  </si>
  <si>
    <t>±標準偏差</t>
  </si>
  <si>
    <t>j0</t>
    <phoneticPr fontId="1"/>
  </si>
  <si>
    <t>比</t>
    <rPh sb="0" eb="1">
      <t>ヒ</t>
    </rPh>
    <phoneticPr fontId="1"/>
  </si>
  <si>
    <t>J</t>
    <phoneticPr fontId="1"/>
  </si>
  <si>
    <t>3QW</t>
    <phoneticPr fontId="1"/>
  </si>
  <si>
    <t>10QW</t>
    <phoneticPr fontId="1"/>
  </si>
  <si>
    <t>L500</t>
    <phoneticPr fontId="1"/>
  </si>
  <si>
    <t>L!000</t>
    <phoneticPr fontId="1"/>
  </si>
  <si>
    <t>L2000</t>
    <phoneticPr fontId="1"/>
  </si>
  <si>
    <t>id</t>
    <phoneticPr fontId="1"/>
  </si>
  <si>
    <t xml:space="preserve"> </t>
    <phoneticPr fontId="1"/>
  </si>
  <si>
    <t>w=3</t>
    <phoneticPr fontId="1"/>
  </si>
  <si>
    <t>1/</t>
    <phoneticPr fontId="1"/>
  </si>
  <si>
    <t>w5</t>
    <phoneticPr fontId="1"/>
  </si>
  <si>
    <t>w10</t>
    <phoneticPr fontId="1"/>
  </si>
  <si>
    <t>w30</t>
    <phoneticPr fontId="1"/>
  </si>
  <si>
    <t>w=50</t>
    <phoneticPr fontId="1"/>
  </si>
  <si>
    <t>w100</t>
    <phoneticPr fontId="1"/>
  </si>
  <si>
    <t>w300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</si>
</sst>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4D3C-4392-42AD-844E-472965DFAC23}">
  <dimension ref="F3:W56"/>
  <sheetViews>
    <sheetView topLeftCell="F1" workbookViewId="0">
      <selection activeCell="L14" sqref="L14"/>
    </sheetView>
  </sheetViews>
  <sheetFormatPr defaultRowHeight="18.75" x14ac:dyDescent="0.4"/>
  <cols>
    <col min="11" max="11" width="18.875" bestFit="1" customWidth="1"/>
  </cols>
  <sheetData>
    <row r="3" spans="6:23" x14ac:dyDescent="0.4">
      <c r="F3">
        <v>3</v>
      </c>
      <c r="G3">
        <v>500</v>
      </c>
      <c r="I3">
        <f>1/G3*10^4</f>
        <v>20</v>
      </c>
      <c r="K3" t="s">
        <v>0</v>
      </c>
      <c r="R3" t="s">
        <v>0</v>
      </c>
    </row>
    <row r="4" spans="6:23" x14ac:dyDescent="0.4">
      <c r="F4">
        <v>5</v>
      </c>
      <c r="G4">
        <v>500</v>
      </c>
      <c r="I4">
        <f>1/G4*10^4</f>
        <v>20</v>
      </c>
      <c r="K4" t="s">
        <v>4</v>
      </c>
      <c r="L4" t="s">
        <v>1</v>
      </c>
      <c r="M4">
        <f>0.15629</f>
        <v>0.15629000000000001</v>
      </c>
      <c r="N4" t="s">
        <v>12</v>
      </c>
      <c r="O4" t="s">
        <v>3</v>
      </c>
      <c r="P4">
        <v>8.1099999999999992E-3</v>
      </c>
      <c r="R4" t="s">
        <v>4</v>
      </c>
      <c r="S4" t="s">
        <v>1</v>
      </c>
      <c r="T4">
        <f>0.15629</f>
        <v>0.15629000000000001</v>
      </c>
      <c r="U4" t="s">
        <v>12</v>
      </c>
      <c r="V4" t="s">
        <v>3</v>
      </c>
      <c r="W4">
        <v>8.1099999999999992E-3</v>
      </c>
    </row>
    <row r="5" spans="6:23" x14ac:dyDescent="0.4">
      <c r="F5">
        <v>10</v>
      </c>
      <c r="G5">
        <v>500</v>
      </c>
      <c r="I5">
        <f t="shared" ref="I4:I56" si="0">1/G5*10^4</f>
        <v>20</v>
      </c>
      <c r="K5" t="s">
        <v>5</v>
      </c>
      <c r="L5" t="s">
        <v>2</v>
      </c>
      <c r="M5">
        <f>0.0075394</f>
        <v>7.5393999999999999E-3</v>
      </c>
      <c r="N5" t="s">
        <v>11</v>
      </c>
      <c r="O5" t="s">
        <v>3</v>
      </c>
      <c r="P5">
        <v>5.6599999999999999E-4</v>
      </c>
      <c r="R5" t="s">
        <v>5</v>
      </c>
      <c r="S5" t="s">
        <v>2</v>
      </c>
      <c r="T5">
        <f>0.0075394</f>
        <v>7.5393999999999999E-3</v>
      </c>
      <c r="U5" t="s">
        <v>11</v>
      </c>
      <c r="V5" t="s">
        <v>3</v>
      </c>
      <c r="W5">
        <v>5.6599999999999999E-4</v>
      </c>
    </row>
    <row r="6" spans="6:23" x14ac:dyDescent="0.4">
      <c r="F6">
        <v>30</v>
      </c>
      <c r="G6">
        <v>500</v>
      </c>
      <c r="H6">
        <v>0.373</v>
      </c>
      <c r="I6">
        <f t="shared" si="0"/>
        <v>20</v>
      </c>
      <c r="K6" t="s">
        <v>14</v>
      </c>
      <c r="L6">
        <f>LN(1/0.32)</f>
        <v>1.1394342831883648</v>
      </c>
      <c r="M6" t="s">
        <v>15</v>
      </c>
      <c r="R6" t="s">
        <v>14</v>
      </c>
      <c r="S6">
        <f>LN(1/0.3)</f>
        <v>1.2039728043259361</v>
      </c>
      <c r="T6" t="s">
        <v>15</v>
      </c>
    </row>
    <row r="7" spans="6:23" x14ac:dyDescent="0.4">
      <c r="F7">
        <v>50</v>
      </c>
      <c r="G7">
        <v>500</v>
      </c>
      <c r="H7">
        <v>0.32300000000000001</v>
      </c>
      <c r="I7">
        <f t="shared" si="0"/>
        <v>20</v>
      </c>
      <c r="K7" t="s">
        <v>8</v>
      </c>
      <c r="L7">
        <v>11.8</v>
      </c>
      <c r="M7" t="s">
        <v>10</v>
      </c>
      <c r="R7" t="s">
        <v>8</v>
      </c>
      <c r="S7">
        <v>11.8</v>
      </c>
      <c r="T7" t="s">
        <v>10</v>
      </c>
    </row>
    <row r="8" spans="6:23" x14ac:dyDescent="0.4">
      <c r="F8">
        <v>100</v>
      </c>
      <c r="G8">
        <v>500</v>
      </c>
      <c r="H8">
        <v>0.313</v>
      </c>
      <c r="I8">
        <f t="shared" si="0"/>
        <v>20</v>
      </c>
      <c r="K8" t="s">
        <v>6</v>
      </c>
      <c r="L8">
        <f>1/M5*LN(1/0.32)</f>
        <v>151.13063150759541</v>
      </c>
      <c r="M8" t="s">
        <v>13</v>
      </c>
      <c r="R8" t="s">
        <v>6</v>
      </c>
      <c r="S8">
        <f>1/T5*LN(1/0.3)</f>
        <v>159.69079824998488</v>
      </c>
      <c r="T8" t="s">
        <v>13</v>
      </c>
    </row>
    <row r="9" spans="6:23" x14ac:dyDescent="0.4">
      <c r="F9">
        <v>300</v>
      </c>
      <c r="G9">
        <v>500</v>
      </c>
      <c r="H9">
        <v>0.32300000000000001</v>
      </c>
      <c r="I9">
        <f t="shared" si="0"/>
        <v>20</v>
      </c>
      <c r="K9" t="s">
        <v>7</v>
      </c>
      <c r="L9">
        <f>M4-L7/L8</f>
        <v>7.8211850770490809E-2</v>
      </c>
      <c r="M9" t="s">
        <v>9</v>
      </c>
      <c r="R9" t="s">
        <v>7</v>
      </c>
      <c r="S9">
        <f>T4-S7/S8</f>
        <v>8.2397201358415675E-2</v>
      </c>
      <c r="T9" t="s">
        <v>9</v>
      </c>
    </row>
    <row r="10" spans="6:23" x14ac:dyDescent="0.4">
      <c r="F10">
        <v>3</v>
      </c>
      <c r="G10">
        <v>500</v>
      </c>
      <c r="H10">
        <v>0.38700000000000001</v>
      </c>
      <c r="I10">
        <f t="shared" si="0"/>
        <v>20</v>
      </c>
    </row>
    <row r="11" spans="6:23" x14ac:dyDescent="0.4">
      <c r="F11">
        <v>5</v>
      </c>
      <c r="G11">
        <v>500</v>
      </c>
      <c r="H11">
        <v>0.34699999999999998</v>
      </c>
      <c r="I11">
        <f t="shared" si="0"/>
        <v>20</v>
      </c>
    </row>
    <row r="12" spans="6:23" x14ac:dyDescent="0.4">
      <c r="F12">
        <v>10</v>
      </c>
      <c r="G12">
        <v>500</v>
      </c>
      <c r="H12">
        <v>0.39100000000000001</v>
      </c>
      <c r="I12">
        <f t="shared" si="0"/>
        <v>20</v>
      </c>
    </row>
    <row r="13" spans="6:23" x14ac:dyDescent="0.4">
      <c r="F13">
        <v>30</v>
      </c>
      <c r="G13">
        <v>500</v>
      </c>
      <c r="H13">
        <v>0.33</v>
      </c>
      <c r="I13">
        <f t="shared" si="0"/>
        <v>20</v>
      </c>
      <c r="L13">
        <v>500</v>
      </c>
    </row>
    <row r="14" spans="6:23" x14ac:dyDescent="0.4">
      <c r="F14">
        <v>50</v>
      </c>
      <c r="G14">
        <v>500</v>
      </c>
      <c r="H14">
        <v>0.31</v>
      </c>
      <c r="I14">
        <f t="shared" si="0"/>
        <v>20</v>
      </c>
    </row>
    <row r="15" spans="6:23" x14ac:dyDescent="0.4">
      <c r="F15">
        <v>100</v>
      </c>
      <c r="G15">
        <v>500</v>
      </c>
      <c r="H15">
        <v>0.29199999999999998</v>
      </c>
      <c r="I15">
        <f t="shared" si="0"/>
        <v>20</v>
      </c>
    </row>
    <row r="16" spans="6:23" x14ac:dyDescent="0.4">
      <c r="F16">
        <v>300</v>
      </c>
      <c r="G16">
        <v>500</v>
      </c>
      <c r="H16">
        <v>0.30099999999999999</v>
      </c>
      <c r="I16">
        <f t="shared" si="0"/>
        <v>20</v>
      </c>
    </row>
    <row r="17" spans="6:9" x14ac:dyDescent="0.4">
      <c r="F17">
        <v>3</v>
      </c>
      <c r="G17">
        <v>500</v>
      </c>
      <c r="H17">
        <v>0.316</v>
      </c>
      <c r="I17">
        <f t="shared" si="0"/>
        <v>20</v>
      </c>
    </row>
    <row r="18" spans="6:9" x14ac:dyDescent="0.4">
      <c r="F18">
        <v>5</v>
      </c>
      <c r="G18">
        <v>500</v>
      </c>
      <c r="H18">
        <v>0.377</v>
      </c>
      <c r="I18">
        <f t="shared" si="0"/>
        <v>20</v>
      </c>
    </row>
    <row r="19" spans="6:9" x14ac:dyDescent="0.4">
      <c r="F19">
        <v>10</v>
      </c>
      <c r="G19">
        <v>500</v>
      </c>
      <c r="I19">
        <f t="shared" si="0"/>
        <v>20</v>
      </c>
    </row>
    <row r="20" spans="6:9" x14ac:dyDescent="0.4">
      <c r="F20">
        <v>30</v>
      </c>
      <c r="G20">
        <v>500</v>
      </c>
      <c r="H20">
        <v>0.30299999999999999</v>
      </c>
      <c r="I20">
        <f t="shared" si="0"/>
        <v>20</v>
      </c>
    </row>
    <row r="21" spans="6:9" x14ac:dyDescent="0.4">
      <c r="F21">
        <v>3</v>
      </c>
      <c r="G21">
        <v>1000</v>
      </c>
      <c r="H21">
        <v>0.44049300000000002</v>
      </c>
      <c r="I21">
        <f t="shared" si="0"/>
        <v>10</v>
      </c>
    </row>
    <row r="22" spans="6:9" x14ac:dyDescent="0.4">
      <c r="F22">
        <v>5</v>
      </c>
      <c r="G22">
        <v>1000</v>
      </c>
      <c r="H22">
        <v>0.36373100000000003</v>
      </c>
      <c r="I22">
        <f t="shared" si="0"/>
        <v>10</v>
      </c>
    </row>
    <row r="23" spans="6:9" x14ac:dyDescent="0.4">
      <c r="F23">
        <v>10</v>
      </c>
      <c r="G23">
        <v>1000</v>
      </c>
      <c r="H23">
        <v>0.412603</v>
      </c>
      <c r="I23">
        <f t="shared" si="0"/>
        <v>10</v>
      </c>
    </row>
    <row r="24" spans="6:9" x14ac:dyDescent="0.4">
      <c r="F24">
        <v>30</v>
      </c>
      <c r="G24">
        <v>1000</v>
      </c>
      <c r="H24">
        <v>0.263847</v>
      </c>
      <c r="I24">
        <f t="shared" si="0"/>
        <v>10</v>
      </c>
    </row>
    <row r="25" spans="6:9" x14ac:dyDescent="0.4">
      <c r="F25">
        <v>50</v>
      </c>
      <c r="G25">
        <v>1000</v>
      </c>
      <c r="H25">
        <v>0.228629</v>
      </c>
      <c r="I25">
        <f t="shared" si="0"/>
        <v>10</v>
      </c>
    </row>
    <row r="26" spans="6:9" x14ac:dyDescent="0.4">
      <c r="F26">
        <v>100</v>
      </c>
      <c r="G26">
        <v>1000</v>
      </c>
      <c r="H26">
        <v>0.219192</v>
      </c>
      <c r="I26">
        <f t="shared" si="0"/>
        <v>10</v>
      </c>
    </row>
    <row r="27" spans="6:9" x14ac:dyDescent="0.4">
      <c r="F27">
        <v>300</v>
      </c>
      <c r="G27">
        <v>1000</v>
      </c>
      <c r="H27">
        <v>0.22433800000000001</v>
      </c>
      <c r="I27">
        <f t="shared" si="0"/>
        <v>10</v>
      </c>
    </row>
    <row r="28" spans="6:9" x14ac:dyDescent="0.4">
      <c r="F28">
        <v>3</v>
      </c>
      <c r="G28">
        <v>1000</v>
      </c>
      <c r="H28">
        <v>0.40416600000000003</v>
      </c>
      <c r="I28">
        <f t="shared" si="0"/>
        <v>10</v>
      </c>
    </row>
    <row r="29" spans="6:9" x14ac:dyDescent="0.4">
      <c r="F29">
        <v>5</v>
      </c>
      <c r="G29">
        <v>1000</v>
      </c>
      <c r="H29">
        <v>0.42316599999999999</v>
      </c>
      <c r="I29">
        <f t="shared" si="0"/>
        <v>10</v>
      </c>
    </row>
    <row r="30" spans="6:9" x14ac:dyDescent="0.4">
      <c r="F30">
        <v>10</v>
      </c>
      <c r="G30">
        <v>1000</v>
      </c>
      <c r="H30">
        <v>0.40497899999999998</v>
      </c>
      <c r="I30">
        <f t="shared" si="0"/>
        <v>10</v>
      </c>
    </row>
    <row r="31" spans="6:9" x14ac:dyDescent="0.4">
      <c r="F31">
        <v>30</v>
      </c>
      <c r="G31">
        <v>1000</v>
      </c>
      <c r="H31">
        <v>0.25459999999999999</v>
      </c>
      <c r="I31">
        <f t="shared" si="0"/>
        <v>10</v>
      </c>
    </row>
    <row r="32" spans="6:9" x14ac:dyDescent="0.4">
      <c r="F32">
        <v>50</v>
      </c>
      <c r="G32">
        <v>1000</v>
      </c>
      <c r="H32">
        <v>0.22447600000000001</v>
      </c>
      <c r="I32">
        <f t="shared" si="0"/>
        <v>10</v>
      </c>
    </row>
    <row r="33" spans="6:9" x14ac:dyDescent="0.4">
      <c r="F33">
        <v>100</v>
      </c>
      <c r="G33">
        <v>1000</v>
      </c>
      <c r="H33">
        <v>0.21514900000000001</v>
      </c>
      <c r="I33">
        <f t="shared" si="0"/>
        <v>10</v>
      </c>
    </row>
    <row r="34" spans="6:9" x14ac:dyDescent="0.4">
      <c r="F34">
        <v>300</v>
      </c>
      <c r="G34">
        <v>1000</v>
      </c>
      <c r="H34">
        <v>0.21978300000000001</v>
      </c>
      <c r="I34">
        <f t="shared" si="0"/>
        <v>10</v>
      </c>
    </row>
    <row r="35" spans="6:9" x14ac:dyDescent="0.4">
      <c r="F35">
        <v>3</v>
      </c>
      <c r="G35">
        <v>1000</v>
      </c>
      <c r="I35">
        <f t="shared" si="0"/>
        <v>10</v>
      </c>
    </row>
    <row r="36" spans="6:9" x14ac:dyDescent="0.4">
      <c r="F36">
        <v>5</v>
      </c>
      <c r="G36">
        <v>1000</v>
      </c>
      <c r="I36">
        <f t="shared" si="0"/>
        <v>10</v>
      </c>
    </row>
    <row r="37" spans="6:9" x14ac:dyDescent="0.4">
      <c r="F37">
        <v>10</v>
      </c>
      <c r="G37">
        <v>1000</v>
      </c>
      <c r="I37">
        <f t="shared" si="0"/>
        <v>10</v>
      </c>
    </row>
    <row r="38" spans="6:9" x14ac:dyDescent="0.4">
      <c r="F38">
        <v>30</v>
      </c>
      <c r="G38">
        <v>1000</v>
      </c>
      <c r="I38">
        <f t="shared" si="0"/>
        <v>10</v>
      </c>
    </row>
    <row r="39" spans="6:9" x14ac:dyDescent="0.4">
      <c r="F39">
        <v>3</v>
      </c>
      <c r="G39">
        <v>2000</v>
      </c>
      <c r="I39">
        <f t="shared" si="0"/>
        <v>5</v>
      </c>
    </row>
    <row r="40" spans="6:9" x14ac:dyDescent="0.4">
      <c r="F40">
        <v>5</v>
      </c>
      <c r="G40">
        <v>2000</v>
      </c>
      <c r="I40">
        <f t="shared" si="0"/>
        <v>5</v>
      </c>
    </row>
    <row r="41" spans="6:9" x14ac:dyDescent="0.4">
      <c r="F41">
        <v>10</v>
      </c>
      <c r="G41">
        <v>2000</v>
      </c>
      <c r="H41">
        <v>0.35699999999999998</v>
      </c>
      <c r="I41">
        <f t="shared" si="0"/>
        <v>5</v>
      </c>
    </row>
    <row r="42" spans="6:9" x14ac:dyDescent="0.4">
      <c r="F42">
        <v>30</v>
      </c>
      <c r="G42">
        <v>2000</v>
      </c>
      <c r="H42">
        <v>0.23699999999999999</v>
      </c>
      <c r="I42">
        <f t="shared" si="0"/>
        <v>5</v>
      </c>
    </row>
    <row r="43" spans="6:9" x14ac:dyDescent="0.4">
      <c r="F43">
        <v>50</v>
      </c>
      <c r="G43">
        <v>2000</v>
      </c>
      <c r="I43">
        <f t="shared" si="0"/>
        <v>5</v>
      </c>
    </row>
    <row r="44" spans="6:9" x14ac:dyDescent="0.4">
      <c r="F44">
        <v>100</v>
      </c>
      <c r="G44">
        <v>2000</v>
      </c>
      <c r="H44">
        <v>0.218</v>
      </c>
      <c r="I44">
        <f t="shared" si="0"/>
        <v>5</v>
      </c>
    </row>
    <row r="45" spans="6:9" x14ac:dyDescent="0.4">
      <c r="F45">
        <v>300</v>
      </c>
      <c r="G45">
        <v>2000</v>
      </c>
      <c r="I45">
        <f t="shared" si="0"/>
        <v>5</v>
      </c>
    </row>
    <row r="46" spans="6:9" x14ac:dyDescent="0.4">
      <c r="F46">
        <v>3</v>
      </c>
      <c r="G46">
        <v>2000</v>
      </c>
      <c r="H46">
        <v>0.51100000000000001</v>
      </c>
      <c r="I46">
        <f t="shared" si="0"/>
        <v>5</v>
      </c>
    </row>
    <row r="47" spans="6:9" x14ac:dyDescent="0.4">
      <c r="F47">
        <v>5</v>
      </c>
      <c r="G47">
        <v>2000</v>
      </c>
      <c r="H47">
        <v>0.36</v>
      </c>
      <c r="I47">
        <f t="shared" si="0"/>
        <v>5</v>
      </c>
    </row>
    <row r="48" spans="6:9" x14ac:dyDescent="0.4">
      <c r="F48">
        <v>10</v>
      </c>
      <c r="G48">
        <v>2000</v>
      </c>
      <c r="H48">
        <v>0.20599999999999999</v>
      </c>
      <c r="I48">
        <f t="shared" si="0"/>
        <v>5</v>
      </c>
    </row>
    <row r="49" spans="6:9" x14ac:dyDescent="0.4">
      <c r="F49">
        <v>30</v>
      </c>
      <c r="G49">
        <v>2000</v>
      </c>
      <c r="H49">
        <v>0.249</v>
      </c>
      <c r="I49">
        <f t="shared" si="0"/>
        <v>5</v>
      </c>
    </row>
    <row r="50" spans="6:9" x14ac:dyDescent="0.4">
      <c r="F50">
        <v>50</v>
      </c>
      <c r="G50">
        <v>2000</v>
      </c>
      <c r="H50">
        <v>0.20699999999999999</v>
      </c>
      <c r="I50">
        <f t="shared" si="0"/>
        <v>5</v>
      </c>
    </row>
    <row r="51" spans="6:9" x14ac:dyDescent="0.4">
      <c r="F51">
        <v>100</v>
      </c>
      <c r="G51">
        <v>2000</v>
      </c>
      <c r="H51">
        <v>0.19600000000000001</v>
      </c>
      <c r="I51">
        <f t="shared" si="0"/>
        <v>5</v>
      </c>
    </row>
    <row r="52" spans="6:9" x14ac:dyDescent="0.4">
      <c r="F52">
        <v>300</v>
      </c>
      <c r="G52">
        <v>2000</v>
      </c>
      <c r="I52">
        <f t="shared" si="0"/>
        <v>5</v>
      </c>
    </row>
    <row r="53" spans="6:9" x14ac:dyDescent="0.4">
      <c r="F53">
        <v>3</v>
      </c>
      <c r="G53">
        <v>2000</v>
      </c>
      <c r="I53">
        <f t="shared" si="0"/>
        <v>5</v>
      </c>
    </row>
    <row r="54" spans="6:9" x14ac:dyDescent="0.4">
      <c r="F54">
        <v>5</v>
      </c>
      <c r="G54">
        <v>2000</v>
      </c>
      <c r="I54">
        <f t="shared" si="0"/>
        <v>5</v>
      </c>
    </row>
    <row r="55" spans="6:9" x14ac:dyDescent="0.4">
      <c r="F55">
        <v>10</v>
      </c>
      <c r="G55">
        <v>2000</v>
      </c>
      <c r="I55">
        <f t="shared" si="0"/>
        <v>5</v>
      </c>
    </row>
    <row r="56" spans="6:9" x14ac:dyDescent="0.4">
      <c r="F56">
        <v>30</v>
      </c>
      <c r="G56">
        <v>2000</v>
      </c>
      <c r="I56">
        <f t="shared" si="0"/>
        <v>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3D5A-B37C-4674-BEEA-04734638F192}">
  <dimension ref="B1:AQ27"/>
  <sheetViews>
    <sheetView topLeftCell="V1" workbookViewId="0">
      <selection activeCell="AA8" sqref="AA8"/>
    </sheetView>
  </sheetViews>
  <sheetFormatPr defaultRowHeight="18.75" x14ac:dyDescent="0.4"/>
  <sheetData>
    <row r="1" spans="2:43" x14ac:dyDescent="0.4">
      <c r="B1" t="s">
        <v>30</v>
      </c>
    </row>
    <row r="2" spans="2:43" x14ac:dyDescent="0.4">
      <c r="B2" t="s">
        <v>27</v>
      </c>
      <c r="C2" t="s">
        <v>28</v>
      </c>
      <c r="D2" t="s">
        <v>29</v>
      </c>
      <c r="I2">
        <v>500</v>
      </c>
      <c r="J2">
        <v>1000</v>
      </c>
      <c r="K2">
        <v>2000</v>
      </c>
      <c r="O2">
        <v>500</v>
      </c>
      <c r="Q2">
        <v>0.66087300000000004</v>
      </c>
      <c r="R2">
        <v>0.81879999999999997</v>
      </c>
      <c r="U2">
        <v>0.68468700000000005</v>
      </c>
      <c r="V2">
        <v>1.5295000000000001</v>
      </c>
      <c r="Y2">
        <v>0.72621800000000003</v>
      </c>
      <c r="AB2">
        <v>0.68346799999999996</v>
      </c>
      <c r="AC2">
        <v>0.79095400000000005</v>
      </c>
      <c r="AD2">
        <v>1.7244900000000001</v>
      </c>
      <c r="AF2">
        <v>0.70464000000000004</v>
      </c>
      <c r="AG2">
        <v>0.77401600000000004</v>
      </c>
      <c r="AJ2">
        <v>0.622865</v>
      </c>
      <c r="AK2">
        <v>0.772119</v>
      </c>
      <c r="AN2">
        <v>0.68570399999999998</v>
      </c>
      <c r="AO2">
        <v>0.81717300000000004</v>
      </c>
    </row>
    <row r="3" spans="2:43" x14ac:dyDescent="0.4">
      <c r="C3">
        <v>0.58543299999999998</v>
      </c>
      <c r="E3">
        <v>3</v>
      </c>
      <c r="J3">
        <v>0.58543299999999998</v>
      </c>
      <c r="L3">
        <v>3</v>
      </c>
      <c r="O3">
        <v>1000</v>
      </c>
      <c r="P3">
        <v>0.58543299999999998</v>
      </c>
      <c r="Q3">
        <v>0.54332599999999998</v>
      </c>
      <c r="T3">
        <v>0.53004700000000005</v>
      </c>
      <c r="U3">
        <v>0.60494499999999995</v>
      </c>
      <c r="X3">
        <v>0.80152299999999999</v>
      </c>
      <c r="Y3">
        <v>0.564836</v>
      </c>
      <c r="AB3">
        <v>0.47259400000000001</v>
      </c>
      <c r="AC3">
        <v>0.42445699999999997</v>
      </c>
      <c r="AF3">
        <v>0.42347499999999999</v>
      </c>
      <c r="AG3">
        <v>0.43075799999999997</v>
      </c>
      <c r="AJ3">
        <v>0.44430799999999998</v>
      </c>
      <c r="AK3">
        <v>0.42455900000000002</v>
      </c>
      <c r="AN3">
        <v>0.52154400000000001</v>
      </c>
      <c r="AO3">
        <v>0.50941700000000001</v>
      </c>
    </row>
    <row r="4" spans="2:43" x14ac:dyDescent="0.4">
      <c r="C4">
        <v>0.53004700000000005</v>
      </c>
      <c r="E4">
        <v>5</v>
      </c>
      <c r="I4">
        <v>0.66087300000000004</v>
      </c>
      <c r="J4">
        <v>0.54332599999999998</v>
      </c>
      <c r="K4">
        <v>0.292103</v>
      </c>
      <c r="L4">
        <v>3</v>
      </c>
      <c r="O4">
        <v>2000</v>
      </c>
      <c r="Q4">
        <v>0.292103</v>
      </c>
      <c r="U4">
        <v>0.17214699999999999</v>
      </c>
      <c r="X4">
        <v>0.15718099999999999</v>
      </c>
      <c r="Y4">
        <v>8.9769500000000002E-2</v>
      </c>
      <c r="AB4">
        <v>0.240176</v>
      </c>
      <c r="AC4">
        <v>0.31774999999999998</v>
      </c>
      <c r="AG4">
        <v>0.30911899999999998</v>
      </c>
      <c r="AJ4">
        <v>9.4173300000000001E-2</v>
      </c>
      <c r="AK4">
        <v>0.32603300000000002</v>
      </c>
    </row>
    <row r="5" spans="2:43" x14ac:dyDescent="0.4">
      <c r="C5">
        <v>0.80152299999999999</v>
      </c>
      <c r="D5">
        <v>0.15718099999999999</v>
      </c>
      <c r="E5">
        <v>10</v>
      </c>
      <c r="I5">
        <v>0.81879999999999997</v>
      </c>
      <c r="L5">
        <v>3</v>
      </c>
      <c r="P5">
        <v>3</v>
      </c>
      <c r="Q5">
        <v>3</v>
      </c>
      <c r="R5">
        <v>3</v>
      </c>
      <c r="T5">
        <v>5</v>
      </c>
      <c r="U5">
        <v>5</v>
      </c>
      <c r="V5">
        <v>5</v>
      </c>
      <c r="X5">
        <v>10</v>
      </c>
      <c r="Y5">
        <v>10</v>
      </c>
      <c r="Z5">
        <v>10</v>
      </c>
      <c r="AB5">
        <v>30</v>
      </c>
      <c r="AC5">
        <v>30</v>
      </c>
      <c r="AD5">
        <v>30</v>
      </c>
      <c r="AF5">
        <v>50</v>
      </c>
      <c r="AG5">
        <v>50</v>
      </c>
      <c r="AJ5">
        <v>100</v>
      </c>
      <c r="AK5">
        <v>100</v>
      </c>
      <c r="AN5">
        <v>300</v>
      </c>
      <c r="AO5">
        <v>300</v>
      </c>
    </row>
    <row r="6" spans="2:43" x14ac:dyDescent="0.4">
      <c r="B6">
        <v>0.68346799999999996</v>
      </c>
      <c r="C6">
        <v>0.47259400000000001</v>
      </c>
      <c r="D6">
        <v>0.240176</v>
      </c>
      <c r="E6">
        <v>30</v>
      </c>
      <c r="O6" t="s">
        <v>32</v>
      </c>
      <c r="AL6" t="s">
        <v>33</v>
      </c>
    </row>
    <row r="7" spans="2:43" x14ac:dyDescent="0.4">
      <c r="B7">
        <v>0.70464000000000004</v>
      </c>
      <c r="C7">
        <v>0.42347499999999999</v>
      </c>
      <c r="E7">
        <v>50</v>
      </c>
      <c r="J7">
        <v>0.53004700000000005</v>
      </c>
      <c r="L7">
        <v>5</v>
      </c>
      <c r="O7">
        <v>500</v>
      </c>
      <c r="P7">
        <v>0.66087300000000004</v>
      </c>
      <c r="Q7">
        <f>1/P7</f>
        <v>1.513150030338658</v>
      </c>
      <c r="R7">
        <v>1.513150030338658</v>
      </c>
      <c r="T7">
        <v>500</v>
      </c>
      <c r="U7">
        <v>0.68468700000000005</v>
      </c>
      <c r="V7">
        <f>1/U7</f>
        <v>1.4605213769211332</v>
      </c>
      <c r="W7">
        <v>1.4605213769211332</v>
      </c>
      <c r="X7">
        <v>500</v>
      </c>
      <c r="Y7">
        <v>0.72621800000000003</v>
      </c>
      <c r="Z7">
        <f>1/Y7</f>
        <v>1.37699698988458</v>
      </c>
      <c r="AA7">
        <v>1.37699698988458</v>
      </c>
      <c r="AB7">
        <v>500</v>
      </c>
      <c r="AC7">
        <v>0.68346799999999996</v>
      </c>
      <c r="AD7">
        <f>1/AC7</f>
        <v>1.463126291208952</v>
      </c>
      <c r="AE7">
        <v>1.463126291208952</v>
      </c>
      <c r="AF7">
        <v>500</v>
      </c>
      <c r="AG7">
        <v>0.70464000000000004</v>
      </c>
      <c r="AH7">
        <f>1/AG7</f>
        <v>1.4191643960036329</v>
      </c>
      <c r="AI7">
        <v>1.4191643960036329</v>
      </c>
      <c r="AJ7">
        <v>500</v>
      </c>
      <c r="AK7">
        <v>0.622865</v>
      </c>
      <c r="AL7">
        <f>1/AK7</f>
        <v>1.6054843344866063</v>
      </c>
      <c r="AM7">
        <v>1.6054843344866063</v>
      </c>
      <c r="AN7">
        <v>500</v>
      </c>
      <c r="AO7">
        <v>0.68570399999999998</v>
      </c>
      <c r="AP7">
        <f>1/AO7</f>
        <v>1.4583552086614633</v>
      </c>
      <c r="AQ7">
        <v>1.4583552086614633</v>
      </c>
    </row>
    <row r="8" spans="2:43" x14ac:dyDescent="0.4">
      <c r="B8">
        <v>0.622865</v>
      </c>
      <c r="C8">
        <v>0.44430799999999998</v>
      </c>
      <c r="D8">
        <v>9.4173300000000001E-2</v>
      </c>
      <c r="E8">
        <v>100</v>
      </c>
      <c r="I8">
        <v>0.68468700000000005</v>
      </c>
      <c r="J8">
        <v>0.60494499999999995</v>
      </c>
      <c r="K8">
        <v>0.17214699999999999</v>
      </c>
      <c r="L8">
        <v>5</v>
      </c>
      <c r="O8">
        <v>500</v>
      </c>
      <c r="P8">
        <v>0.81879999999999997</v>
      </c>
      <c r="Q8">
        <f t="shared" ref="Q8:Q11" si="0">1/P8</f>
        <v>1.2212994626282365</v>
      </c>
      <c r="R8">
        <v>1.2212994626282365</v>
      </c>
      <c r="T8">
        <v>500</v>
      </c>
      <c r="U8">
        <v>1.5295000000000001</v>
      </c>
      <c r="V8">
        <f t="shared" ref="V8:V11" si="1">1/U8</f>
        <v>0.65380843412880019</v>
      </c>
      <c r="W8">
        <v>0.65380843412880019</v>
      </c>
      <c r="X8">
        <v>1000</v>
      </c>
      <c r="Y8">
        <v>0.80152299999999999</v>
      </c>
      <c r="Z8">
        <f t="shared" ref="Z8:Z11" si="2">1/Y8</f>
        <v>1.2476248342218501</v>
      </c>
      <c r="AA8">
        <v>1.2476248342218501</v>
      </c>
      <c r="AB8">
        <v>500</v>
      </c>
      <c r="AC8">
        <v>0.79095400000000005</v>
      </c>
      <c r="AD8">
        <f t="shared" ref="AD8:AE13" si="3">1/AC8</f>
        <v>1.2642960273290229</v>
      </c>
      <c r="AE8">
        <v>1.2642960273290229</v>
      </c>
      <c r="AF8">
        <v>500</v>
      </c>
      <c r="AG8">
        <v>0.77401600000000004</v>
      </c>
      <c r="AH8">
        <f t="shared" ref="AH8:AH13" si="4">1/AG8</f>
        <v>1.2919629568381015</v>
      </c>
      <c r="AI8">
        <v>1.2919629568381015</v>
      </c>
      <c r="AJ8">
        <v>500</v>
      </c>
      <c r="AK8">
        <v>0.772119</v>
      </c>
      <c r="AL8">
        <f t="shared" ref="AL8:AL13" si="5">1/AK8</f>
        <v>1.2951371485483456</v>
      </c>
      <c r="AM8">
        <v>1.2951371485483456</v>
      </c>
      <c r="AN8">
        <v>500</v>
      </c>
      <c r="AO8">
        <v>0.81717300000000004</v>
      </c>
      <c r="AP8">
        <f t="shared" ref="AP8:AQ13" si="6">1/AO8</f>
        <v>1.2237310826471262</v>
      </c>
      <c r="AQ8">
        <v>1.2237310826471262</v>
      </c>
    </row>
    <row r="9" spans="2:43" x14ac:dyDescent="0.4">
      <c r="B9">
        <v>0.68570399999999998</v>
      </c>
      <c r="C9">
        <v>0.52154400000000001</v>
      </c>
      <c r="E9">
        <v>300</v>
      </c>
      <c r="I9">
        <v>1.5295000000000001</v>
      </c>
      <c r="L9">
        <v>5</v>
      </c>
      <c r="O9">
        <v>1000</v>
      </c>
      <c r="P9">
        <v>0.58543299999999998</v>
      </c>
      <c r="Q9">
        <f t="shared" si="0"/>
        <v>1.7081373957395638</v>
      </c>
      <c r="R9">
        <v>1.7081373957395638</v>
      </c>
      <c r="T9">
        <v>1000</v>
      </c>
      <c r="U9">
        <v>0.53004700000000005</v>
      </c>
      <c r="V9">
        <f t="shared" si="1"/>
        <v>1.8866251483359022</v>
      </c>
      <c r="W9">
        <v>1.8866251483359022</v>
      </c>
      <c r="X9">
        <v>1000</v>
      </c>
      <c r="Y9">
        <v>0.564836</v>
      </c>
      <c r="Z9">
        <f t="shared" si="2"/>
        <v>1.770425397814587</v>
      </c>
      <c r="AA9">
        <v>1.770425397814587</v>
      </c>
      <c r="AB9">
        <v>500</v>
      </c>
      <c r="AC9">
        <v>1.7244900000000001</v>
      </c>
      <c r="AD9">
        <f t="shared" si="3"/>
        <v>0.57988158817969371</v>
      </c>
      <c r="AE9" t="s">
        <v>31</v>
      </c>
      <c r="AF9">
        <v>1000</v>
      </c>
      <c r="AG9">
        <v>0.42347499999999999</v>
      </c>
      <c r="AH9">
        <f t="shared" si="4"/>
        <v>2.3614144872778797</v>
      </c>
      <c r="AI9">
        <v>2.3614144872778797</v>
      </c>
      <c r="AJ9">
        <v>1000</v>
      </c>
      <c r="AK9">
        <v>0.44430799999999998</v>
      </c>
      <c r="AL9">
        <f t="shared" si="5"/>
        <v>2.2506909621253728</v>
      </c>
      <c r="AM9">
        <v>2.2506909621253728</v>
      </c>
      <c r="AN9">
        <v>1000</v>
      </c>
      <c r="AO9">
        <v>0.52154400000000001</v>
      </c>
      <c r="AP9">
        <f t="shared" si="6"/>
        <v>1.917383768195972</v>
      </c>
      <c r="AQ9">
        <v>1.917383768195972</v>
      </c>
    </row>
    <row r="10" spans="2:43" x14ac:dyDescent="0.4">
      <c r="B10">
        <v>0.66087300000000004</v>
      </c>
      <c r="C10">
        <v>0.54332599999999998</v>
      </c>
      <c r="D10">
        <v>0.292103</v>
      </c>
      <c r="E10">
        <v>3</v>
      </c>
      <c r="O10">
        <v>1000</v>
      </c>
      <c r="P10">
        <v>0.54332599999999998</v>
      </c>
      <c r="Q10">
        <f t="shared" si="0"/>
        <v>1.8405156388613835</v>
      </c>
      <c r="R10">
        <v>1.8405156388613835</v>
      </c>
      <c r="T10">
        <v>1000</v>
      </c>
      <c r="U10">
        <v>0.60494499999999995</v>
      </c>
      <c r="V10">
        <f t="shared" si="1"/>
        <v>1.6530428386051625</v>
      </c>
      <c r="W10">
        <v>1.6530428386051625</v>
      </c>
      <c r="X10">
        <v>2000</v>
      </c>
      <c r="Y10">
        <v>0.15718099999999999</v>
      </c>
      <c r="Z10">
        <f t="shared" si="2"/>
        <v>6.3620921103695744</v>
      </c>
      <c r="AA10">
        <v>6.3620921103695744</v>
      </c>
      <c r="AB10">
        <v>1000</v>
      </c>
      <c r="AC10">
        <v>0.47259400000000001</v>
      </c>
      <c r="AD10">
        <f t="shared" si="3"/>
        <v>2.1159811593037574</v>
      </c>
      <c r="AE10">
        <v>2.1159811593037574</v>
      </c>
      <c r="AF10">
        <v>1000</v>
      </c>
      <c r="AG10">
        <v>0.43075799999999997</v>
      </c>
      <c r="AH10">
        <f t="shared" si="4"/>
        <v>2.3214890959657164</v>
      </c>
      <c r="AI10">
        <v>2.3214890959657164</v>
      </c>
      <c r="AJ10">
        <v>1000</v>
      </c>
      <c r="AK10">
        <v>0.42455900000000002</v>
      </c>
      <c r="AL10">
        <f t="shared" si="5"/>
        <v>2.3553852350321156</v>
      </c>
      <c r="AM10">
        <v>2.3553852350321156</v>
      </c>
      <c r="AN10">
        <v>1000</v>
      </c>
      <c r="AO10">
        <v>0.50941700000000001</v>
      </c>
      <c r="AP10">
        <f t="shared" si="6"/>
        <v>1.9630283245356948</v>
      </c>
      <c r="AQ10">
        <v>1.9630283245356948</v>
      </c>
    </row>
    <row r="11" spans="2:43" x14ac:dyDescent="0.4">
      <c r="B11">
        <v>0.68468700000000005</v>
      </c>
      <c r="C11">
        <v>0.60494499999999995</v>
      </c>
      <c r="D11">
        <v>0.17214699999999999</v>
      </c>
      <c r="E11">
        <v>5</v>
      </c>
      <c r="J11">
        <v>0.80152299999999999</v>
      </c>
      <c r="K11">
        <v>0.15718099999999999</v>
      </c>
      <c r="L11">
        <v>10</v>
      </c>
      <c r="O11">
        <v>2000</v>
      </c>
      <c r="P11">
        <v>0.292103</v>
      </c>
      <c r="Q11">
        <f t="shared" si="0"/>
        <v>3.4234499474500435</v>
      </c>
      <c r="R11">
        <v>3.4234499474500435</v>
      </c>
      <c r="T11">
        <v>2000</v>
      </c>
      <c r="U11">
        <v>0.17214699999999999</v>
      </c>
      <c r="V11">
        <f t="shared" si="1"/>
        <v>5.8089888293144814</v>
      </c>
      <c r="W11">
        <v>5.8089888293144814</v>
      </c>
      <c r="X11">
        <v>2000</v>
      </c>
      <c r="Y11">
        <v>8.9769500000000002E-2</v>
      </c>
      <c r="Z11">
        <f t="shared" si="2"/>
        <v>11.139640969371557</v>
      </c>
      <c r="AA11">
        <v>11.139640969371557</v>
      </c>
      <c r="AB11">
        <v>1000</v>
      </c>
      <c r="AC11">
        <v>0.42445699999999997</v>
      </c>
      <c r="AD11">
        <f t="shared" si="3"/>
        <v>2.3559512506567217</v>
      </c>
      <c r="AE11">
        <v>2.3559512506567217</v>
      </c>
      <c r="AF11">
        <v>2000</v>
      </c>
      <c r="AG11">
        <v>0.30911899999999998</v>
      </c>
      <c r="AH11">
        <f t="shared" si="4"/>
        <v>3.2350001132250044</v>
      </c>
      <c r="AI11">
        <v>3.2350001132250044</v>
      </c>
      <c r="AJ11">
        <v>2000</v>
      </c>
      <c r="AK11">
        <v>9.4173300000000001E-2</v>
      </c>
      <c r="AL11">
        <f t="shared" si="5"/>
        <v>10.618721017528323</v>
      </c>
      <c r="AM11">
        <v>10.618721017528323</v>
      </c>
      <c r="AP11" t="e">
        <f t="shared" si="6"/>
        <v>#DIV/0!</v>
      </c>
    </row>
    <row r="12" spans="2:43" x14ac:dyDescent="0.4">
      <c r="B12">
        <v>0.72621800000000003</v>
      </c>
      <c r="C12">
        <v>0.564836</v>
      </c>
      <c r="D12">
        <v>8.9769500000000002E-2</v>
      </c>
      <c r="E12">
        <v>10</v>
      </c>
      <c r="I12">
        <v>0.72621800000000003</v>
      </c>
      <c r="J12">
        <v>0.564836</v>
      </c>
      <c r="K12">
        <v>8.9769500000000002E-2</v>
      </c>
      <c r="L12">
        <v>10</v>
      </c>
      <c r="AB12">
        <v>2000</v>
      </c>
      <c r="AC12">
        <v>0.240176</v>
      </c>
      <c r="AD12">
        <f t="shared" si="3"/>
        <v>4.1636133502098458</v>
      </c>
      <c r="AE12">
        <v>4.1636133502098458</v>
      </c>
      <c r="AH12" t="e">
        <f t="shared" si="4"/>
        <v>#DIV/0!</v>
      </c>
      <c r="AJ12">
        <v>2000</v>
      </c>
      <c r="AK12">
        <v>0.32603300000000002</v>
      </c>
      <c r="AL12">
        <f t="shared" si="5"/>
        <v>3.0671741817546074</v>
      </c>
      <c r="AM12">
        <v>3.0671741817546074</v>
      </c>
      <c r="AP12" t="e">
        <f t="shared" si="6"/>
        <v>#DIV/0!</v>
      </c>
    </row>
    <row r="13" spans="2:43" x14ac:dyDescent="0.4">
      <c r="B13">
        <v>0.79095400000000005</v>
      </c>
      <c r="C13">
        <v>0.42445699999999997</v>
      </c>
      <c r="D13">
        <v>0.31774999999999998</v>
      </c>
      <c r="E13">
        <v>30</v>
      </c>
      <c r="L13">
        <v>10</v>
      </c>
      <c r="AB13">
        <v>2000</v>
      </c>
      <c r="AC13">
        <v>0.31774999999999998</v>
      </c>
      <c r="AD13">
        <f t="shared" si="3"/>
        <v>3.1471282454760034</v>
      </c>
      <c r="AE13">
        <v>3.1471282454760034</v>
      </c>
      <c r="AH13" t="e">
        <f t="shared" si="4"/>
        <v>#DIV/0!</v>
      </c>
      <c r="AL13" t="e">
        <f t="shared" si="5"/>
        <v>#DIV/0!</v>
      </c>
      <c r="AM13" t="e">
        <v>#DIV/0!</v>
      </c>
      <c r="AP13" t="e">
        <f t="shared" si="6"/>
        <v>#DIV/0!</v>
      </c>
    </row>
    <row r="14" spans="2:43" x14ac:dyDescent="0.4">
      <c r="B14">
        <v>0.77401600000000004</v>
      </c>
      <c r="C14">
        <v>0.43075799999999997</v>
      </c>
      <c r="D14">
        <v>0.30911899999999998</v>
      </c>
      <c r="E14">
        <v>50</v>
      </c>
    </row>
    <row r="15" spans="2:43" x14ac:dyDescent="0.4">
      <c r="B15">
        <v>0.772119</v>
      </c>
      <c r="C15">
        <v>0.42455900000000002</v>
      </c>
      <c r="D15">
        <v>0.32603300000000002</v>
      </c>
      <c r="E15">
        <v>100</v>
      </c>
      <c r="I15">
        <v>0.68346799999999996</v>
      </c>
      <c r="J15">
        <v>0.47259400000000001</v>
      </c>
      <c r="K15">
        <v>0.240176</v>
      </c>
      <c r="L15">
        <v>30</v>
      </c>
    </row>
    <row r="16" spans="2:43" x14ac:dyDescent="0.4">
      <c r="B16">
        <v>0.81717300000000004</v>
      </c>
      <c r="C16">
        <v>0.50941700000000001</v>
      </c>
      <c r="E16">
        <v>300</v>
      </c>
      <c r="I16">
        <v>0.79095400000000005</v>
      </c>
      <c r="J16">
        <v>0.42445699999999997</v>
      </c>
      <c r="K16">
        <v>0.31774999999999998</v>
      </c>
      <c r="L16">
        <v>30</v>
      </c>
    </row>
    <row r="17" spans="2:12" x14ac:dyDescent="0.4">
      <c r="B17">
        <v>0.81879999999999997</v>
      </c>
      <c r="E17">
        <v>3</v>
      </c>
      <c r="I17">
        <v>1.7244900000000001</v>
      </c>
      <c r="L17">
        <v>30</v>
      </c>
    </row>
    <row r="18" spans="2:12" x14ac:dyDescent="0.4">
      <c r="B18">
        <v>1.5295000000000001</v>
      </c>
      <c r="E18">
        <v>5</v>
      </c>
    </row>
    <row r="19" spans="2:12" x14ac:dyDescent="0.4">
      <c r="E19">
        <v>10</v>
      </c>
      <c r="I19">
        <v>0.70464000000000004</v>
      </c>
      <c r="J19">
        <v>0.42347499999999999</v>
      </c>
      <c r="L19">
        <v>50</v>
      </c>
    </row>
    <row r="20" spans="2:12" x14ac:dyDescent="0.4">
      <c r="B20">
        <v>1.7244900000000001</v>
      </c>
      <c r="E20">
        <v>30</v>
      </c>
      <c r="I20">
        <v>0.77401600000000004</v>
      </c>
      <c r="J20">
        <v>0.43075799999999997</v>
      </c>
      <c r="K20">
        <v>0.30911899999999998</v>
      </c>
      <c r="L20">
        <v>50</v>
      </c>
    </row>
    <row r="22" spans="2:12" x14ac:dyDescent="0.4">
      <c r="I22">
        <v>0.622865</v>
      </c>
      <c r="J22">
        <v>0.44430799999999998</v>
      </c>
      <c r="K22">
        <v>9.4173300000000001E-2</v>
      </c>
      <c r="L22">
        <v>100</v>
      </c>
    </row>
    <row r="23" spans="2:12" x14ac:dyDescent="0.4">
      <c r="I23">
        <v>0.772119</v>
      </c>
      <c r="J23">
        <v>0.42455900000000002</v>
      </c>
      <c r="K23">
        <v>0.32603300000000002</v>
      </c>
      <c r="L23">
        <v>100</v>
      </c>
    </row>
    <row r="25" spans="2:12" x14ac:dyDescent="0.4">
      <c r="I25">
        <v>0.68570399999999998</v>
      </c>
      <c r="J25">
        <v>0.52154400000000001</v>
      </c>
      <c r="L25">
        <v>300</v>
      </c>
    </row>
    <row r="26" spans="2:12" x14ac:dyDescent="0.4">
      <c r="I26">
        <v>0.81717300000000004</v>
      </c>
      <c r="J26">
        <v>0.50941700000000001</v>
      </c>
      <c r="L26">
        <v>300</v>
      </c>
    </row>
    <row r="27" spans="2:12" x14ac:dyDescent="0.4">
      <c r="I27" t="s">
        <v>31</v>
      </c>
      <c r="L27" t="s">
        <v>31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4548-357F-44CD-9C9B-EBAA52759321}">
  <dimension ref="B2:M23"/>
  <sheetViews>
    <sheetView workbookViewId="0">
      <selection activeCell="K5" sqref="K5"/>
    </sheetView>
  </sheetViews>
  <sheetFormatPr defaultRowHeight="18.75" x14ac:dyDescent="0.4"/>
  <cols>
    <col min="9" max="9" width="18.875" bestFit="1" customWidth="1"/>
  </cols>
  <sheetData>
    <row r="2" spans="2:13" x14ac:dyDescent="0.4">
      <c r="B2" t="s">
        <v>19</v>
      </c>
      <c r="C2" t="s">
        <v>17</v>
      </c>
      <c r="D2" t="s">
        <v>18</v>
      </c>
      <c r="E2" t="s">
        <v>16</v>
      </c>
    </row>
    <row r="3" spans="2:13" x14ac:dyDescent="0.4">
      <c r="B3">
        <v>3</v>
      </c>
      <c r="C3">
        <f>1/E3*10^4</f>
        <v>20</v>
      </c>
      <c r="D3">
        <v>0.63800000000000001</v>
      </c>
      <c r="E3">
        <v>500</v>
      </c>
    </row>
    <row r="4" spans="2:13" x14ac:dyDescent="0.4">
      <c r="B4">
        <v>5</v>
      </c>
      <c r="C4">
        <f t="shared" ref="C4:C23" si="0">1/E4*10^4</f>
        <v>20</v>
      </c>
      <c r="D4">
        <v>0.58199999999999996</v>
      </c>
      <c r="E4">
        <v>500</v>
      </c>
      <c r="I4" t="s">
        <v>0</v>
      </c>
      <c r="J4" t="s">
        <v>20</v>
      </c>
      <c r="K4" t="s">
        <v>21</v>
      </c>
    </row>
    <row r="5" spans="2:13" x14ac:dyDescent="0.4">
      <c r="B5">
        <v>10</v>
      </c>
      <c r="C5">
        <f t="shared" si="0"/>
        <v>20</v>
      </c>
      <c r="D5">
        <v>0.57599999999999996</v>
      </c>
      <c r="E5">
        <v>500</v>
      </c>
      <c r="I5" t="s">
        <v>4</v>
      </c>
      <c r="J5" t="s">
        <v>1</v>
      </c>
      <c r="K5">
        <f>0.38918</f>
        <v>0.38918000000000003</v>
      </c>
      <c r="L5" t="s">
        <v>3</v>
      </c>
      <c r="M5">
        <v>1.6899999999999998E-2</v>
      </c>
    </row>
    <row r="6" spans="2:13" x14ac:dyDescent="0.4">
      <c r="B6">
        <v>30</v>
      </c>
      <c r="C6">
        <f t="shared" si="0"/>
        <v>20</v>
      </c>
      <c r="D6">
        <v>0.45100000000000001</v>
      </c>
      <c r="E6">
        <v>500</v>
      </c>
      <c r="I6" t="s">
        <v>5</v>
      </c>
      <c r="J6" t="s">
        <v>2</v>
      </c>
      <c r="K6">
        <f>0.0020408</f>
        <v>2.0408000000000002E-3</v>
      </c>
      <c r="L6" t="s">
        <v>3</v>
      </c>
      <c r="M6">
        <v>1.07E-3</v>
      </c>
    </row>
    <row r="7" spans="2:13" x14ac:dyDescent="0.4">
      <c r="B7">
        <v>50</v>
      </c>
      <c r="C7">
        <f t="shared" si="0"/>
        <v>20</v>
      </c>
      <c r="D7">
        <v>0.42</v>
      </c>
      <c r="E7">
        <v>500</v>
      </c>
      <c r="I7" t="s">
        <v>14</v>
      </c>
      <c r="J7">
        <f>LN(1/0.32)</f>
        <v>1.1394342831883648</v>
      </c>
      <c r="K7" t="s">
        <v>15</v>
      </c>
    </row>
    <row r="8" spans="2:13" x14ac:dyDescent="0.4">
      <c r="B8">
        <v>100</v>
      </c>
      <c r="C8">
        <f t="shared" si="0"/>
        <v>20</v>
      </c>
      <c r="D8">
        <v>0.44</v>
      </c>
      <c r="E8">
        <v>500</v>
      </c>
      <c r="I8" t="s">
        <v>8</v>
      </c>
      <c r="J8">
        <v>18</v>
      </c>
      <c r="K8" t="s">
        <v>10</v>
      </c>
    </row>
    <row r="9" spans="2:13" x14ac:dyDescent="0.4">
      <c r="B9">
        <v>300</v>
      </c>
      <c r="C9">
        <f t="shared" si="0"/>
        <v>20</v>
      </c>
      <c r="E9">
        <v>500</v>
      </c>
      <c r="I9" t="s">
        <v>6</v>
      </c>
      <c r="J9">
        <f>1/K6*LN(1/0.32)</f>
        <v>558.32726538042175</v>
      </c>
      <c r="K9" t="s">
        <v>13</v>
      </c>
    </row>
    <row r="10" spans="2:13" x14ac:dyDescent="0.4">
      <c r="B10">
        <v>3</v>
      </c>
      <c r="C10">
        <f t="shared" si="0"/>
        <v>10</v>
      </c>
      <c r="D10">
        <v>0.73286799999999996</v>
      </c>
      <c r="E10">
        <v>1000</v>
      </c>
      <c r="I10" t="s">
        <v>7</v>
      </c>
      <c r="J10">
        <f>K5-J8/J9</f>
        <v>0.35694084365549383</v>
      </c>
      <c r="K10" t="s">
        <v>9</v>
      </c>
    </row>
    <row r="11" spans="2:13" x14ac:dyDescent="0.4">
      <c r="B11">
        <v>5</v>
      </c>
      <c r="C11">
        <f t="shared" si="0"/>
        <v>10</v>
      </c>
      <c r="D11">
        <v>0.70650900000000005</v>
      </c>
      <c r="E11">
        <v>1000</v>
      </c>
    </row>
    <row r="12" spans="2:13" x14ac:dyDescent="0.4">
      <c r="B12">
        <v>10</v>
      </c>
      <c r="C12">
        <f t="shared" si="0"/>
        <v>10</v>
      </c>
      <c r="D12">
        <v>0.66809499999999999</v>
      </c>
      <c r="E12">
        <v>1000</v>
      </c>
    </row>
    <row r="13" spans="2:13" x14ac:dyDescent="0.4">
      <c r="B13">
        <v>30</v>
      </c>
      <c r="C13">
        <f t="shared" si="0"/>
        <v>10</v>
      </c>
      <c r="D13">
        <v>0.41746699999999998</v>
      </c>
      <c r="E13">
        <v>1000</v>
      </c>
    </row>
    <row r="14" spans="2:13" x14ac:dyDescent="0.4">
      <c r="B14">
        <v>50</v>
      </c>
      <c r="C14">
        <f t="shared" si="0"/>
        <v>10</v>
      </c>
      <c r="D14">
        <v>0.40581699999999998</v>
      </c>
      <c r="E14">
        <v>1000</v>
      </c>
    </row>
    <row r="15" spans="2:13" x14ac:dyDescent="0.4">
      <c r="B15">
        <v>100</v>
      </c>
      <c r="C15">
        <f t="shared" si="0"/>
        <v>10</v>
      </c>
      <c r="D15">
        <v>0.41336699999999998</v>
      </c>
      <c r="E15">
        <v>1000</v>
      </c>
    </row>
    <row r="16" spans="2:13" x14ac:dyDescent="0.4">
      <c r="B16">
        <v>300</v>
      </c>
      <c r="C16">
        <f t="shared" si="0"/>
        <v>10</v>
      </c>
      <c r="E16">
        <v>1000</v>
      </c>
    </row>
    <row r="17" spans="2:5" x14ac:dyDescent="0.4">
      <c r="B17">
        <v>3</v>
      </c>
      <c r="C17">
        <f t="shared" si="0"/>
        <v>5</v>
      </c>
      <c r="E17">
        <v>2000</v>
      </c>
    </row>
    <row r="18" spans="2:5" x14ac:dyDescent="0.4">
      <c r="B18">
        <v>5</v>
      </c>
      <c r="C18">
        <f t="shared" si="0"/>
        <v>5</v>
      </c>
      <c r="E18">
        <v>2000</v>
      </c>
    </row>
    <row r="19" spans="2:5" x14ac:dyDescent="0.4">
      <c r="B19">
        <v>10</v>
      </c>
      <c r="C19">
        <f t="shared" si="0"/>
        <v>5</v>
      </c>
      <c r="E19">
        <v>2000</v>
      </c>
    </row>
    <row r="20" spans="2:5" x14ac:dyDescent="0.4">
      <c r="B20">
        <v>30</v>
      </c>
      <c r="C20">
        <f t="shared" si="0"/>
        <v>5</v>
      </c>
      <c r="D20">
        <v>0.44999299999999998</v>
      </c>
      <c r="E20">
        <v>2000</v>
      </c>
    </row>
    <row r="21" spans="2:5" x14ac:dyDescent="0.4">
      <c r="B21">
        <v>50</v>
      </c>
      <c r="C21">
        <f t="shared" si="0"/>
        <v>5</v>
      </c>
      <c r="D21">
        <v>0.44998700000000003</v>
      </c>
      <c r="E21">
        <v>2000</v>
      </c>
    </row>
    <row r="22" spans="2:5" x14ac:dyDescent="0.4">
      <c r="B22">
        <v>100</v>
      </c>
      <c r="C22">
        <f t="shared" si="0"/>
        <v>5</v>
      </c>
      <c r="E22">
        <v>2000</v>
      </c>
    </row>
    <row r="23" spans="2:5" x14ac:dyDescent="0.4">
      <c r="B23">
        <v>300</v>
      </c>
      <c r="C23">
        <f t="shared" si="0"/>
        <v>5</v>
      </c>
      <c r="E23">
        <v>2000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931F-CED6-4192-975B-4B8EEDF3FCA9}">
  <dimension ref="C4:K305"/>
  <sheetViews>
    <sheetView workbookViewId="0">
      <selection activeCell="I4" sqref="I4:K305"/>
    </sheetView>
  </sheetViews>
  <sheetFormatPr defaultRowHeight="18.75" x14ac:dyDescent="0.4"/>
  <sheetData>
    <row r="4" spans="3:11" x14ac:dyDescent="0.4">
      <c r="C4" t="s">
        <v>23</v>
      </c>
      <c r="D4" t="s">
        <v>22</v>
      </c>
      <c r="E4">
        <f>0.357/0.0782</f>
        <v>4.5652173913043477</v>
      </c>
      <c r="I4" t="s">
        <v>24</v>
      </c>
      <c r="J4" t="s">
        <v>25</v>
      </c>
      <c r="K4" t="s">
        <v>26</v>
      </c>
    </row>
    <row r="5" spans="3:11" x14ac:dyDescent="0.4">
      <c r="I5">
        <v>0</v>
      </c>
      <c r="J5">
        <f>151*(I5-0.0782)</f>
        <v>-11.808200000000001</v>
      </c>
      <c r="K5">
        <f>558*(I5-0.357)</f>
        <v>-199.20599999999999</v>
      </c>
    </row>
    <row r="6" spans="3:11" x14ac:dyDescent="0.4">
      <c r="I6">
        <v>0.01</v>
      </c>
      <c r="J6">
        <f t="shared" ref="J6:J69" si="0">151*(I6-0.0782)</f>
        <v>-10.298200000000001</v>
      </c>
      <c r="K6">
        <f t="shared" ref="K6:K69" si="1">558*(I6-0.357)</f>
        <v>-193.62599999999998</v>
      </c>
    </row>
    <row r="7" spans="3:11" x14ac:dyDescent="0.4">
      <c r="I7">
        <v>0.02</v>
      </c>
      <c r="J7">
        <f t="shared" si="0"/>
        <v>-8.7881999999999998</v>
      </c>
      <c r="K7">
        <f t="shared" si="1"/>
        <v>-188.04599999999999</v>
      </c>
    </row>
    <row r="8" spans="3:11" x14ac:dyDescent="0.4">
      <c r="I8">
        <v>0.03</v>
      </c>
      <c r="J8">
        <f t="shared" si="0"/>
        <v>-7.2782000000000009</v>
      </c>
      <c r="K8">
        <f t="shared" si="1"/>
        <v>-182.46599999999998</v>
      </c>
    </row>
    <row r="9" spans="3:11" x14ac:dyDescent="0.4">
      <c r="I9">
        <v>0.04</v>
      </c>
      <c r="J9">
        <f t="shared" si="0"/>
        <v>-5.7682000000000011</v>
      </c>
      <c r="K9">
        <f t="shared" si="1"/>
        <v>-176.886</v>
      </c>
    </row>
    <row r="10" spans="3:11" x14ac:dyDescent="0.4">
      <c r="I10">
        <v>0.05</v>
      </c>
      <c r="J10">
        <f t="shared" si="0"/>
        <v>-4.2582000000000004</v>
      </c>
      <c r="K10">
        <f t="shared" si="1"/>
        <v>-171.30599999999998</v>
      </c>
    </row>
    <row r="11" spans="3:11" x14ac:dyDescent="0.4">
      <c r="I11">
        <v>0.06</v>
      </c>
      <c r="J11">
        <f t="shared" si="0"/>
        <v>-2.7482000000000011</v>
      </c>
      <c r="K11">
        <f t="shared" si="1"/>
        <v>-165.726</v>
      </c>
    </row>
    <row r="12" spans="3:11" x14ac:dyDescent="0.4">
      <c r="I12">
        <v>7.0000000000000007E-2</v>
      </c>
      <c r="J12">
        <f t="shared" si="0"/>
        <v>-1.2381999999999997</v>
      </c>
      <c r="K12">
        <f t="shared" si="1"/>
        <v>-160.14599999999999</v>
      </c>
    </row>
    <row r="13" spans="3:11" x14ac:dyDescent="0.4">
      <c r="I13">
        <v>0.08</v>
      </c>
      <c r="J13">
        <f t="shared" si="0"/>
        <v>0.27179999999999938</v>
      </c>
      <c r="K13">
        <f t="shared" si="1"/>
        <v>-154.56599999999997</v>
      </c>
    </row>
    <row r="14" spans="3:11" x14ac:dyDescent="0.4">
      <c r="I14">
        <v>0.09</v>
      </c>
      <c r="J14">
        <f t="shared" si="0"/>
        <v>1.7817999999999987</v>
      </c>
      <c r="K14">
        <f t="shared" si="1"/>
        <v>-148.98600000000002</v>
      </c>
    </row>
    <row r="15" spans="3:11" x14ac:dyDescent="0.4">
      <c r="I15">
        <v>0.1</v>
      </c>
      <c r="J15">
        <f t="shared" si="0"/>
        <v>3.2917999999999998</v>
      </c>
      <c r="K15">
        <f t="shared" si="1"/>
        <v>-143.40600000000001</v>
      </c>
    </row>
    <row r="16" spans="3:11" x14ac:dyDescent="0.4">
      <c r="I16">
        <v>0.11</v>
      </c>
      <c r="J16">
        <f t="shared" si="0"/>
        <v>4.8017999999999992</v>
      </c>
      <c r="K16">
        <f t="shared" si="1"/>
        <v>-137.82599999999999</v>
      </c>
    </row>
    <row r="17" spans="9:11" x14ac:dyDescent="0.4">
      <c r="I17">
        <v>0.12</v>
      </c>
      <c r="J17">
        <f t="shared" si="0"/>
        <v>6.3117999999999981</v>
      </c>
      <c r="K17">
        <f t="shared" si="1"/>
        <v>-132.24599999999998</v>
      </c>
    </row>
    <row r="18" spans="9:11" x14ac:dyDescent="0.4">
      <c r="I18">
        <v>0.13</v>
      </c>
      <c r="J18">
        <f t="shared" si="0"/>
        <v>7.8217999999999996</v>
      </c>
      <c r="K18">
        <f t="shared" si="1"/>
        <v>-126.66599999999998</v>
      </c>
    </row>
    <row r="19" spans="9:11" x14ac:dyDescent="0.4">
      <c r="I19">
        <v>0.14000000000000001</v>
      </c>
      <c r="J19">
        <f t="shared" si="0"/>
        <v>9.3318000000000012</v>
      </c>
      <c r="K19">
        <f t="shared" si="1"/>
        <v>-121.08599999999998</v>
      </c>
    </row>
    <row r="20" spans="9:11" x14ac:dyDescent="0.4">
      <c r="I20">
        <v>0.15</v>
      </c>
      <c r="J20">
        <f t="shared" si="0"/>
        <v>10.841799999999997</v>
      </c>
      <c r="K20">
        <f t="shared" si="1"/>
        <v>-115.506</v>
      </c>
    </row>
    <row r="21" spans="9:11" x14ac:dyDescent="0.4">
      <c r="I21">
        <v>0.16</v>
      </c>
      <c r="J21">
        <f t="shared" si="0"/>
        <v>12.351799999999999</v>
      </c>
      <c r="K21">
        <f t="shared" si="1"/>
        <v>-109.92599999999999</v>
      </c>
    </row>
    <row r="22" spans="9:11" x14ac:dyDescent="0.4">
      <c r="I22">
        <v>0.17</v>
      </c>
      <c r="J22">
        <f t="shared" si="0"/>
        <v>13.861800000000001</v>
      </c>
      <c r="K22">
        <f t="shared" si="1"/>
        <v>-104.34599999999999</v>
      </c>
    </row>
    <row r="23" spans="9:11" x14ac:dyDescent="0.4">
      <c r="I23">
        <v>0.18</v>
      </c>
      <c r="J23">
        <f t="shared" si="0"/>
        <v>15.371799999999999</v>
      </c>
      <c r="K23">
        <f t="shared" si="1"/>
        <v>-98.765999999999991</v>
      </c>
    </row>
    <row r="24" spans="9:11" x14ac:dyDescent="0.4">
      <c r="I24">
        <v>0.19</v>
      </c>
      <c r="J24">
        <f t="shared" si="0"/>
        <v>16.881799999999998</v>
      </c>
      <c r="K24">
        <f t="shared" si="1"/>
        <v>-93.185999999999993</v>
      </c>
    </row>
    <row r="25" spans="9:11" x14ac:dyDescent="0.4">
      <c r="I25">
        <v>0.2</v>
      </c>
      <c r="J25">
        <f t="shared" si="0"/>
        <v>18.3918</v>
      </c>
      <c r="K25">
        <f t="shared" si="1"/>
        <v>-87.60599999999998</v>
      </c>
    </row>
    <row r="26" spans="9:11" x14ac:dyDescent="0.4">
      <c r="I26">
        <v>0.21</v>
      </c>
      <c r="J26">
        <f t="shared" si="0"/>
        <v>19.901799999999994</v>
      </c>
      <c r="K26">
        <f t="shared" si="1"/>
        <v>-82.025999999999996</v>
      </c>
    </row>
    <row r="27" spans="9:11" x14ac:dyDescent="0.4">
      <c r="I27">
        <v>0.22</v>
      </c>
      <c r="J27">
        <f t="shared" si="0"/>
        <v>21.411799999999996</v>
      </c>
      <c r="K27">
        <f t="shared" si="1"/>
        <v>-76.445999999999984</v>
      </c>
    </row>
    <row r="28" spans="9:11" x14ac:dyDescent="0.4">
      <c r="I28">
        <v>0.23</v>
      </c>
      <c r="J28">
        <f t="shared" si="0"/>
        <v>22.921799999999998</v>
      </c>
      <c r="K28">
        <f t="shared" si="1"/>
        <v>-70.865999999999985</v>
      </c>
    </row>
    <row r="29" spans="9:11" x14ac:dyDescent="0.4">
      <c r="I29">
        <v>0.24</v>
      </c>
      <c r="J29">
        <f t="shared" si="0"/>
        <v>24.431799999999999</v>
      </c>
      <c r="K29">
        <f t="shared" si="1"/>
        <v>-65.286000000000001</v>
      </c>
    </row>
    <row r="30" spans="9:11" x14ac:dyDescent="0.4">
      <c r="I30">
        <v>0.25</v>
      </c>
      <c r="J30">
        <f t="shared" si="0"/>
        <v>25.941800000000001</v>
      </c>
      <c r="K30">
        <f t="shared" si="1"/>
        <v>-59.705999999999989</v>
      </c>
    </row>
    <row r="31" spans="9:11" x14ac:dyDescent="0.4">
      <c r="I31">
        <v>0.26</v>
      </c>
      <c r="J31">
        <f t="shared" si="0"/>
        <v>27.451800000000002</v>
      </c>
      <c r="K31">
        <f t="shared" si="1"/>
        <v>-54.125999999999983</v>
      </c>
    </row>
    <row r="32" spans="9:11" x14ac:dyDescent="0.4">
      <c r="I32">
        <v>0.27</v>
      </c>
      <c r="J32">
        <f t="shared" si="0"/>
        <v>28.961800000000004</v>
      </c>
      <c r="K32">
        <f t="shared" si="1"/>
        <v>-48.545999999999978</v>
      </c>
    </row>
    <row r="33" spans="9:11" x14ac:dyDescent="0.4">
      <c r="I33">
        <v>0.28000000000000003</v>
      </c>
      <c r="J33">
        <f t="shared" si="0"/>
        <v>30.471800000000005</v>
      </c>
      <c r="K33">
        <f t="shared" si="1"/>
        <v>-42.96599999999998</v>
      </c>
    </row>
    <row r="34" spans="9:11" x14ac:dyDescent="0.4">
      <c r="I34">
        <v>0.28999999999999998</v>
      </c>
      <c r="J34">
        <f t="shared" si="0"/>
        <v>31.9818</v>
      </c>
      <c r="K34">
        <f t="shared" si="1"/>
        <v>-37.386000000000003</v>
      </c>
    </row>
    <row r="35" spans="9:11" x14ac:dyDescent="0.4">
      <c r="I35">
        <v>0.3</v>
      </c>
      <c r="J35">
        <f t="shared" si="0"/>
        <v>33.491799999999998</v>
      </c>
      <c r="K35">
        <f t="shared" si="1"/>
        <v>-31.805999999999997</v>
      </c>
    </row>
    <row r="36" spans="9:11" x14ac:dyDescent="0.4">
      <c r="I36">
        <v>0.31</v>
      </c>
      <c r="J36">
        <f t="shared" si="0"/>
        <v>35.001800000000003</v>
      </c>
      <c r="K36">
        <f t="shared" si="1"/>
        <v>-26.225999999999992</v>
      </c>
    </row>
    <row r="37" spans="9:11" x14ac:dyDescent="0.4">
      <c r="I37">
        <v>0.32</v>
      </c>
      <c r="J37">
        <f t="shared" si="0"/>
        <v>36.511800000000001</v>
      </c>
      <c r="K37">
        <f t="shared" si="1"/>
        <v>-20.645999999999987</v>
      </c>
    </row>
    <row r="38" spans="9:11" x14ac:dyDescent="0.4">
      <c r="I38">
        <v>0.33</v>
      </c>
      <c r="J38">
        <f t="shared" si="0"/>
        <v>38.021800000000006</v>
      </c>
      <c r="K38">
        <f t="shared" si="1"/>
        <v>-15.065999999999983</v>
      </c>
    </row>
    <row r="39" spans="9:11" x14ac:dyDescent="0.4">
      <c r="I39">
        <v>0.34</v>
      </c>
      <c r="J39">
        <f t="shared" si="0"/>
        <v>39.531800000000004</v>
      </c>
      <c r="K39">
        <f t="shared" si="1"/>
        <v>-9.4859999999999776</v>
      </c>
    </row>
    <row r="40" spans="9:11" x14ac:dyDescent="0.4">
      <c r="I40">
        <v>0.35</v>
      </c>
      <c r="J40">
        <f t="shared" si="0"/>
        <v>41.041799999999995</v>
      </c>
      <c r="K40">
        <f t="shared" si="1"/>
        <v>-3.9060000000000032</v>
      </c>
    </row>
    <row r="41" spans="9:11" x14ac:dyDescent="0.4">
      <c r="I41">
        <v>0.36</v>
      </c>
      <c r="J41">
        <f t="shared" si="0"/>
        <v>42.5518</v>
      </c>
      <c r="K41">
        <f t="shared" si="1"/>
        <v>1.6740000000000015</v>
      </c>
    </row>
    <row r="42" spans="9:11" x14ac:dyDescent="0.4">
      <c r="I42">
        <v>0.37</v>
      </c>
      <c r="J42">
        <f t="shared" si="0"/>
        <v>44.061799999999998</v>
      </c>
      <c r="K42">
        <f t="shared" si="1"/>
        <v>7.2540000000000067</v>
      </c>
    </row>
    <row r="43" spans="9:11" x14ac:dyDescent="0.4">
      <c r="I43">
        <v>0.38</v>
      </c>
      <c r="J43">
        <f t="shared" si="0"/>
        <v>45.571800000000003</v>
      </c>
      <c r="K43">
        <f t="shared" si="1"/>
        <v>12.834000000000012</v>
      </c>
    </row>
    <row r="44" spans="9:11" x14ac:dyDescent="0.4">
      <c r="I44">
        <v>0.39</v>
      </c>
      <c r="J44">
        <f t="shared" si="0"/>
        <v>47.081800000000001</v>
      </c>
      <c r="K44">
        <f t="shared" si="1"/>
        <v>18.414000000000016</v>
      </c>
    </row>
    <row r="45" spans="9:11" x14ac:dyDescent="0.4">
      <c r="I45">
        <v>0.4</v>
      </c>
      <c r="J45">
        <f t="shared" si="0"/>
        <v>48.591800000000006</v>
      </c>
      <c r="K45">
        <f t="shared" si="1"/>
        <v>23.994000000000021</v>
      </c>
    </row>
    <row r="46" spans="9:11" x14ac:dyDescent="0.4">
      <c r="I46">
        <v>0.41</v>
      </c>
      <c r="J46">
        <f t="shared" si="0"/>
        <v>50.101799999999997</v>
      </c>
      <c r="K46">
        <f t="shared" si="1"/>
        <v>29.573999999999995</v>
      </c>
    </row>
    <row r="47" spans="9:11" x14ac:dyDescent="0.4">
      <c r="I47">
        <v>0.42</v>
      </c>
      <c r="J47">
        <f t="shared" si="0"/>
        <v>51.611800000000002</v>
      </c>
      <c r="K47">
        <f t="shared" si="1"/>
        <v>35.154000000000003</v>
      </c>
    </row>
    <row r="48" spans="9:11" x14ac:dyDescent="0.4">
      <c r="I48">
        <v>0.43</v>
      </c>
      <c r="J48">
        <f t="shared" si="0"/>
        <v>53.1218</v>
      </c>
      <c r="K48">
        <f t="shared" si="1"/>
        <v>40.734000000000002</v>
      </c>
    </row>
    <row r="49" spans="9:11" x14ac:dyDescent="0.4">
      <c r="I49">
        <v>0.44</v>
      </c>
      <c r="J49">
        <f t="shared" si="0"/>
        <v>54.631799999999998</v>
      </c>
      <c r="K49">
        <f t="shared" si="1"/>
        <v>46.314000000000007</v>
      </c>
    </row>
    <row r="50" spans="9:11" x14ac:dyDescent="0.4">
      <c r="I50">
        <v>0.45</v>
      </c>
      <c r="J50">
        <f t="shared" si="0"/>
        <v>56.141800000000003</v>
      </c>
      <c r="K50">
        <f t="shared" si="1"/>
        <v>51.894000000000013</v>
      </c>
    </row>
    <row r="51" spans="9:11" x14ac:dyDescent="0.4">
      <c r="I51">
        <v>0.46</v>
      </c>
      <c r="J51">
        <f t="shared" si="0"/>
        <v>57.651800000000001</v>
      </c>
      <c r="K51">
        <f t="shared" si="1"/>
        <v>57.474000000000018</v>
      </c>
    </row>
    <row r="52" spans="9:11" x14ac:dyDescent="0.4">
      <c r="I52">
        <v>0.47</v>
      </c>
      <c r="J52">
        <f t="shared" si="0"/>
        <v>59.161799999999999</v>
      </c>
      <c r="K52">
        <f t="shared" si="1"/>
        <v>63.053999999999995</v>
      </c>
    </row>
    <row r="53" spans="9:11" x14ac:dyDescent="0.4">
      <c r="I53">
        <v>0.48</v>
      </c>
      <c r="J53">
        <f t="shared" si="0"/>
        <v>60.671799999999998</v>
      </c>
      <c r="K53">
        <f t="shared" si="1"/>
        <v>68.634</v>
      </c>
    </row>
    <row r="54" spans="9:11" x14ac:dyDescent="0.4">
      <c r="I54">
        <v>0.49</v>
      </c>
      <c r="J54">
        <f t="shared" si="0"/>
        <v>62.181800000000003</v>
      </c>
      <c r="K54">
        <f t="shared" si="1"/>
        <v>74.213999999999999</v>
      </c>
    </row>
    <row r="55" spans="9:11" x14ac:dyDescent="0.4">
      <c r="I55">
        <v>0.5</v>
      </c>
      <c r="J55">
        <f t="shared" si="0"/>
        <v>63.691800000000001</v>
      </c>
      <c r="K55">
        <f t="shared" si="1"/>
        <v>79.794000000000011</v>
      </c>
    </row>
    <row r="56" spans="9:11" x14ac:dyDescent="0.4">
      <c r="I56">
        <v>0.51</v>
      </c>
      <c r="J56">
        <f t="shared" si="0"/>
        <v>65.201800000000006</v>
      </c>
      <c r="K56">
        <f t="shared" si="1"/>
        <v>85.374000000000009</v>
      </c>
    </row>
    <row r="57" spans="9:11" x14ac:dyDescent="0.4">
      <c r="I57">
        <v>0.52</v>
      </c>
      <c r="J57">
        <f t="shared" si="0"/>
        <v>66.711800000000011</v>
      </c>
      <c r="K57">
        <f t="shared" si="1"/>
        <v>90.954000000000022</v>
      </c>
    </row>
    <row r="58" spans="9:11" x14ac:dyDescent="0.4">
      <c r="I58">
        <v>0.53</v>
      </c>
      <c r="J58">
        <f t="shared" si="0"/>
        <v>68.221800000000002</v>
      </c>
      <c r="K58">
        <f t="shared" si="1"/>
        <v>96.53400000000002</v>
      </c>
    </row>
    <row r="59" spans="9:11" x14ac:dyDescent="0.4">
      <c r="I59">
        <v>0.54</v>
      </c>
      <c r="J59">
        <f t="shared" si="0"/>
        <v>69.731800000000007</v>
      </c>
      <c r="K59">
        <f t="shared" si="1"/>
        <v>102.11400000000003</v>
      </c>
    </row>
    <row r="60" spans="9:11" x14ac:dyDescent="0.4">
      <c r="I60">
        <v>0.55000000000000004</v>
      </c>
      <c r="J60">
        <f t="shared" si="0"/>
        <v>71.241800000000012</v>
      </c>
      <c r="K60">
        <f t="shared" si="1"/>
        <v>107.69400000000003</v>
      </c>
    </row>
    <row r="61" spans="9:11" x14ac:dyDescent="0.4">
      <c r="I61">
        <v>0.56000000000000005</v>
      </c>
      <c r="J61">
        <f t="shared" si="0"/>
        <v>72.751800000000003</v>
      </c>
      <c r="K61">
        <f t="shared" si="1"/>
        <v>113.27400000000004</v>
      </c>
    </row>
    <row r="62" spans="9:11" x14ac:dyDescent="0.4">
      <c r="I62">
        <v>0.56999999999999995</v>
      </c>
      <c r="J62">
        <f t="shared" si="0"/>
        <v>74.261799999999994</v>
      </c>
      <c r="K62">
        <f t="shared" si="1"/>
        <v>118.85399999999998</v>
      </c>
    </row>
    <row r="63" spans="9:11" x14ac:dyDescent="0.4">
      <c r="I63">
        <v>0.57999999999999996</v>
      </c>
      <c r="J63">
        <f t="shared" si="0"/>
        <v>75.771799999999985</v>
      </c>
      <c r="K63">
        <f t="shared" si="1"/>
        <v>124.43399999999998</v>
      </c>
    </row>
    <row r="64" spans="9:11" x14ac:dyDescent="0.4">
      <c r="I64">
        <v>0.59</v>
      </c>
      <c r="J64">
        <f t="shared" si="0"/>
        <v>77.28179999999999</v>
      </c>
      <c r="K64">
        <f t="shared" si="1"/>
        <v>130.01399999999998</v>
      </c>
    </row>
    <row r="65" spans="9:11" x14ac:dyDescent="0.4">
      <c r="I65">
        <v>0.6</v>
      </c>
      <c r="J65">
        <f t="shared" si="0"/>
        <v>78.791799999999995</v>
      </c>
      <c r="K65">
        <f t="shared" si="1"/>
        <v>135.59399999999999</v>
      </c>
    </row>
    <row r="66" spans="9:11" x14ac:dyDescent="0.4">
      <c r="I66">
        <v>0.61</v>
      </c>
      <c r="J66">
        <f t="shared" si="0"/>
        <v>80.301799999999986</v>
      </c>
      <c r="K66">
        <f t="shared" si="1"/>
        <v>141.17400000000001</v>
      </c>
    </row>
    <row r="67" spans="9:11" x14ac:dyDescent="0.4">
      <c r="I67">
        <v>0.62</v>
      </c>
      <c r="J67">
        <f t="shared" si="0"/>
        <v>81.811799999999991</v>
      </c>
      <c r="K67">
        <f t="shared" si="1"/>
        <v>146.75400000000002</v>
      </c>
    </row>
    <row r="68" spans="9:11" x14ac:dyDescent="0.4">
      <c r="I68">
        <v>0.63</v>
      </c>
      <c r="J68">
        <f t="shared" si="0"/>
        <v>83.321799999999996</v>
      </c>
      <c r="K68">
        <f t="shared" si="1"/>
        <v>152.334</v>
      </c>
    </row>
    <row r="69" spans="9:11" x14ac:dyDescent="0.4">
      <c r="I69">
        <v>0.64</v>
      </c>
      <c r="J69">
        <f t="shared" si="0"/>
        <v>84.831800000000001</v>
      </c>
      <c r="K69">
        <f t="shared" si="1"/>
        <v>157.91400000000002</v>
      </c>
    </row>
    <row r="70" spans="9:11" x14ac:dyDescent="0.4">
      <c r="I70">
        <v>0.65</v>
      </c>
      <c r="J70">
        <f t="shared" ref="J70:J133" si="2">151*(I70-0.0782)</f>
        <v>86.341799999999992</v>
      </c>
      <c r="K70">
        <f t="shared" ref="K70:K133" si="3">558*(I70-0.357)</f>
        <v>163.49400000000003</v>
      </c>
    </row>
    <row r="71" spans="9:11" x14ac:dyDescent="0.4">
      <c r="I71">
        <v>0.66</v>
      </c>
      <c r="J71">
        <f t="shared" si="2"/>
        <v>87.851799999999997</v>
      </c>
      <c r="K71">
        <f t="shared" si="3"/>
        <v>169.07400000000001</v>
      </c>
    </row>
    <row r="72" spans="9:11" x14ac:dyDescent="0.4">
      <c r="I72">
        <v>0.67</v>
      </c>
      <c r="J72">
        <f t="shared" si="2"/>
        <v>89.361800000000002</v>
      </c>
      <c r="K72">
        <f t="shared" si="3"/>
        <v>174.65400000000002</v>
      </c>
    </row>
    <row r="73" spans="9:11" x14ac:dyDescent="0.4">
      <c r="I73">
        <v>0.68</v>
      </c>
      <c r="J73">
        <f t="shared" si="2"/>
        <v>90.871799999999993</v>
      </c>
      <c r="K73">
        <f t="shared" si="3"/>
        <v>180.23400000000004</v>
      </c>
    </row>
    <row r="74" spans="9:11" x14ac:dyDescent="0.4">
      <c r="I74">
        <v>0.69</v>
      </c>
      <c r="J74">
        <f t="shared" si="2"/>
        <v>92.381799999999984</v>
      </c>
      <c r="K74">
        <f t="shared" si="3"/>
        <v>185.81399999999999</v>
      </c>
    </row>
    <row r="75" spans="9:11" x14ac:dyDescent="0.4">
      <c r="I75">
        <v>0.7</v>
      </c>
      <c r="J75">
        <f t="shared" si="2"/>
        <v>93.891799999999989</v>
      </c>
      <c r="K75">
        <f t="shared" si="3"/>
        <v>191.39399999999998</v>
      </c>
    </row>
    <row r="76" spans="9:11" x14ac:dyDescent="0.4">
      <c r="I76">
        <v>0.71</v>
      </c>
      <c r="J76">
        <f t="shared" si="2"/>
        <v>95.401799999999994</v>
      </c>
      <c r="K76">
        <f t="shared" si="3"/>
        <v>196.97399999999999</v>
      </c>
    </row>
    <row r="77" spans="9:11" x14ac:dyDescent="0.4">
      <c r="I77">
        <v>0.72</v>
      </c>
      <c r="J77">
        <f t="shared" si="2"/>
        <v>96.911799999999985</v>
      </c>
      <c r="K77">
        <f t="shared" si="3"/>
        <v>202.554</v>
      </c>
    </row>
    <row r="78" spans="9:11" x14ac:dyDescent="0.4">
      <c r="I78">
        <v>0.73</v>
      </c>
      <c r="J78">
        <f t="shared" si="2"/>
        <v>98.42179999999999</v>
      </c>
      <c r="K78">
        <f t="shared" si="3"/>
        <v>208.13399999999999</v>
      </c>
    </row>
    <row r="79" spans="9:11" x14ac:dyDescent="0.4">
      <c r="I79">
        <v>0.74</v>
      </c>
      <c r="J79">
        <f t="shared" si="2"/>
        <v>99.931799999999996</v>
      </c>
      <c r="K79">
        <f t="shared" si="3"/>
        <v>213.714</v>
      </c>
    </row>
    <row r="80" spans="9:11" x14ac:dyDescent="0.4">
      <c r="I80">
        <v>0.75</v>
      </c>
      <c r="J80">
        <f t="shared" si="2"/>
        <v>101.44179999999999</v>
      </c>
      <c r="K80">
        <f t="shared" si="3"/>
        <v>219.29400000000001</v>
      </c>
    </row>
    <row r="81" spans="9:11" x14ac:dyDescent="0.4">
      <c r="I81">
        <v>0.76</v>
      </c>
      <c r="J81">
        <f t="shared" si="2"/>
        <v>102.95179999999999</v>
      </c>
      <c r="K81">
        <f t="shared" si="3"/>
        <v>224.87400000000002</v>
      </c>
    </row>
    <row r="82" spans="9:11" x14ac:dyDescent="0.4">
      <c r="I82">
        <v>0.77</v>
      </c>
      <c r="J82">
        <f t="shared" si="2"/>
        <v>104.4618</v>
      </c>
      <c r="K82">
        <f t="shared" si="3"/>
        <v>230.45400000000001</v>
      </c>
    </row>
    <row r="83" spans="9:11" x14ac:dyDescent="0.4">
      <c r="I83">
        <v>0.78</v>
      </c>
      <c r="J83">
        <f t="shared" si="2"/>
        <v>105.9718</v>
      </c>
      <c r="K83">
        <f t="shared" si="3"/>
        <v>236.03400000000002</v>
      </c>
    </row>
    <row r="84" spans="9:11" x14ac:dyDescent="0.4">
      <c r="I84">
        <v>0.79</v>
      </c>
      <c r="J84">
        <f t="shared" si="2"/>
        <v>107.48179999999999</v>
      </c>
      <c r="K84">
        <f t="shared" si="3"/>
        <v>241.61400000000003</v>
      </c>
    </row>
    <row r="85" spans="9:11" x14ac:dyDescent="0.4">
      <c r="I85">
        <v>0.8</v>
      </c>
      <c r="J85">
        <f t="shared" si="2"/>
        <v>108.9918</v>
      </c>
      <c r="K85">
        <f t="shared" si="3"/>
        <v>247.19400000000005</v>
      </c>
    </row>
    <row r="86" spans="9:11" x14ac:dyDescent="0.4">
      <c r="I86">
        <v>0.81</v>
      </c>
      <c r="J86">
        <f t="shared" si="2"/>
        <v>110.5018</v>
      </c>
      <c r="K86">
        <f t="shared" si="3"/>
        <v>252.77400000000003</v>
      </c>
    </row>
    <row r="87" spans="9:11" x14ac:dyDescent="0.4">
      <c r="I87">
        <v>0.82</v>
      </c>
      <c r="J87">
        <f t="shared" si="2"/>
        <v>112.01179999999998</v>
      </c>
      <c r="K87">
        <f t="shared" si="3"/>
        <v>258.35399999999998</v>
      </c>
    </row>
    <row r="88" spans="9:11" x14ac:dyDescent="0.4">
      <c r="I88">
        <v>0.83</v>
      </c>
      <c r="J88">
        <f t="shared" si="2"/>
        <v>113.52179999999998</v>
      </c>
      <c r="K88">
        <f t="shared" si="3"/>
        <v>263.93399999999997</v>
      </c>
    </row>
    <row r="89" spans="9:11" x14ac:dyDescent="0.4">
      <c r="I89">
        <v>0.84</v>
      </c>
      <c r="J89">
        <f t="shared" si="2"/>
        <v>115.03179999999999</v>
      </c>
      <c r="K89">
        <f t="shared" si="3"/>
        <v>269.51400000000001</v>
      </c>
    </row>
    <row r="90" spans="9:11" x14ac:dyDescent="0.4">
      <c r="I90">
        <v>0.85</v>
      </c>
      <c r="J90">
        <f t="shared" si="2"/>
        <v>116.54179999999999</v>
      </c>
      <c r="K90">
        <f t="shared" si="3"/>
        <v>275.09399999999999</v>
      </c>
    </row>
    <row r="91" spans="9:11" x14ac:dyDescent="0.4">
      <c r="I91">
        <v>0.86</v>
      </c>
      <c r="J91">
        <f t="shared" si="2"/>
        <v>118.05179999999999</v>
      </c>
      <c r="K91">
        <f t="shared" si="3"/>
        <v>280.67399999999998</v>
      </c>
    </row>
    <row r="92" spans="9:11" x14ac:dyDescent="0.4">
      <c r="I92">
        <v>0.87</v>
      </c>
      <c r="J92">
        <f t="shared" si="2"/>
        <v>119.56179999999999</v>
      </c>
      <c r="K92">
        <f t="shared" si="3"/>
        <v>286.25400000000002</v>
      </c>
    </row>
    <row r="93" spans="9:11" x14ac:dyDescent="0.4">
      <c r="I93">
        <v>0.88</v>
      </c>
      <c r="J93">
        <f t="shared" si="2"/>
        <v>121.0718</v>
      </c>
      <c r="K93">
        <f t="shared" si="3"/>
        <v>291.834</v>
      </c>
    </row>
    <row r="94" spans="9:11" x14ac:dyDescent="0.4">
      <c r="I94">
        <v>0.89</v>
      </c>
      <c r="J94">
        <f t="shared" si="2"/>
        <v>122.5818</v>
      </c>
      <c r="K94">
        <f t="shared" si="3"/>
        <v>297.41400000000004</v>
      </c>
    </row>
    <row r="95" spans="9:11" x14ac:dyDescent="0.4">
      <c r="I95">
        <v>0.9</v>
      </c>
      <c r="J95">
        <f t="shared" si="2"/>
        <v>124.09179999999999</v>
      </c>
      <c r="K95">
        <f t="shared" si="3"/>
        <v>302.99400000000003</v>
      </c>
    </row>
    <row r="96" spans="9:11" x14ac:dyDescent="0.4">
      <c r="I96">
        <v>0.91</v>
      </c>
      <c r="J96">
        <f t="shared" si="2"/>
        <v>125.6018</v>
      </c>
      <c r="K96">
        <f t="shared" si="3"/>
        <v>308.57400000000001</v>
      </c>
    </row>
    <row r="97" spans="9:11" x14ac:dyDescent="0.4">
      <c r="I97">
        <v>0.92</v>
      </c>
      <c r="J97">
        <f t="shared" si="2"/>
        <v>127.1118</v>
      </c>
      <c r="K97">
        <f t="shared" si="3"/>
        <v>314.15400000000005</v>
      </c>
    </row>
    <row r="98" spans="9:11" x14ac:dyDescent="0.4">
      <c r="I98">
        <v>0.93</v>
      </c>
      <c r="J98">
        <f t="shared" si="2"/>
        <v>128.62180000000001</v>
      </c>
      <c r="K98">
        <f t="shared" si="3"/>
        <v>319.73400000000004</v>
      </c>
    </row>
    <row r="99" spans="9:11" x14ac:dyDescent="0.4">
      <c r="I99">
        <v>0.94</v>
      </c>
      <c r="J99">
        <f t="shared" si="2"/>
        <v>130.1318</v>
      </c>
      <c r="K99">
        <f t="shared" si="3"/>
        <v>325.31399999999996</v>
      </c>
    </row>
    <row r="100" spans="9:11" x14ac:dyDescent="0.4">
      <c r="I100">
        <v>0.95</v>
      </c>
      <c r="J100">
        <f t="shared" si="2"/>
        <v>131.64179999999999</v>
      </c>
      <c r="K100">
        <f t="shared" si="3"/>
        <v>330.89400000000001</v>
      </c>
    </row>
    <row r="101" spans="9:11" x14ac:dyDescent="0.4">
      <c r="I101">
        <v>0.96</v>
      </c>
      <c r="J101">
        <f t="shared" si="2"/>
        <v>133.15179999999998</v>
      </c>
      <c r="K101">
        <f t="shared" si="3"/>
        <v>336.47399999999999</v>
      </c>
    </row>
    <row r="102" spans="9:11" x14ac:dyDescent="0.4">
      <c r="I102">
        <v>0.97</v>
      </c>
      <c r="J102">
        <f t="shared" si="2"/>
        <v>134.6618</v>
      </c>
      <c r="K102">
        <f t="shared" si="3"/>
        <v>342.05399999999997</v>
      </c>
    </row>
    <row r="103" spans="9:11" x14ac:dyDescent="0.4">
      <c r="I103">
        <v>0.98</v>
      </c>
      <c r="J103">
        <f t="shared" si="2"/>
        <v>136.17179999999999</v>
      </c>
      <c r="K103">
        <f t="shared" si="3"/>
        <v>347.63400000000001</v>
      </c>
    </row>
    <row r="104" spans="9:11" x14ac:dyDescent="0.4">
      <c r="I104">
        <v>0.99</v>
      </c>
      <c r="J104">
        <f t="shared" si="2"/>
        <v>137.68179999999998</v>
      </c>
      <c r="K104">
        <f t="shared" si="3"/>
        <v>353.214</v>
      </c>
    </row>
    <row r="105" spans="9:11" x14ac:dyDescent="0.4">
      <c r="I105">
        <v>1</v>
      </c>
      <c r="J105">
        <f t="shared" si="2"/>
        <v>139.1918</v>
      </c>
      <c r="K105">
        <f t="shared" si="3"/>
        <v>358.79399999999998</v>
      </c>
    </row>
    <row r="106" spans="9:11" x14ac:dyDescent="0.4">
      <c r="I106">
        <v>1.01</v>
      </c>
      <c r="J106">
        <f t="shared" si="2"/>
        <v>140.70179999999999</v>
      </c>
      <c r="K106">
        <f t="shared" si="3"/>
        <v>364.37400000000002</v>
      </c>
    </row>
    <row r="107" spans="9:11" x14ac:dyDescent="0.4">
      <c r="I107">
        <v>1.02</v>
      </c>
      <c r="J107">
        <f t="shared" si="2"/>
        <v>142.21179999999998</v>
      </c>
      <c r="K107">
        <f t="shared" si="3"/>
        <v>369.95400000000001</v>
      </c>
    </row>
    <row r="108" spans="9:11" x14ac:dyDescent="0.4">
      <c r="I108">
        <v>1.03</v>
      </c>
      <c r="J108">
        <f t="shared" si="2"/>
        <v>143.7218</v>
      </c>
      <c r="K108">
        <f t="shared" si="3"/>
        <v>375.53400000000005</v>
      </c>
    </row>
    <row r="109" spans="9:11" x14ac:dyDescent="0.4">
      <c r="I109">
        <v>1.04</v>
      </c>
      <c r="J109">
        <f t="shared" si="2"/>
        <v>145.23179999999999</v>
      </c>
      <c r="K109">
        <f t="shared" si="3"/>
        <v>381.11400000000003</v>
      </c>
    </row>
    <row r="110" spans="9:11" x14ac:dyDescent="0.4">
      <c r="I110">
        <v>1.05</v>
      </c>
      <c r="J110">
        <f t="shared" si="2"/>
        <v>146.74180000000001</v>
      </c>
      <c r="K110">
        <f t="shared" si="3"/>
        <v>386.69400000000002</v>
      </c>
    </row>
    <row r="111" spans="9:11" x14ac:dyDescent="0.4">
      <c r="I111">
        <v>1.06</v>
      </c>
      <c r="J111">
        <f t="shared" si="2"/>
        <v>148.2518</v>
      </c>
      <c r="K111">
        <f t="shared" si="3"/>
        <v>392.27400000000006</v>
      </c>
    </row>
    <row r="112" spans="9:11" x14ac:dyDescent="0.4">
      <c r="I112">
        <v>1.07</v>
      </c>
      <c r="J112">
        <f t="shared" si="2"/>
        <v>149.76179999999999</v>
      </c>
      <c r="K112">
        <f t="shared" si="3"/>
        <v>397.85400000000004</v>
      </c>
    </row>
    <row r="113" spans="9:11" x14ac:dyDescent="0.4">
      <c r="I113">
        <v>1.08</v>
      </c>
      <c r="J113">
        <f t="shared" si="2"/>
        <v>151.27180000000001</v>
      </c>
      <c r="K113">
        <f t="shared" si="3"/>
        <v>403.43400000000003</v>
      </c>
    </row>
    <row r="114" spans="9:11" x14ac:dyDescent="0.4">
      <c r="I114">
        <v>1.0900000000000001</v>
      </c>
      <c r="J114">
        <f t="shared" si="2"/>
        <v>152.7818</v>
      </c>
      <c r="K114">
        <f t="shared" si="3"/>
        <v>409.01400000000007</v>
      </c>
    </row>
    <row r="115" spans="9:11" x14ac:dyDescent="0.4">
      <c r="I115">
        <v>1.1000000000000001</v>
      </c>
      <c r="J115">
        <f t="shared" si="2"/>
        <v>154.29179999999999</v>
      </c>
      <c r="K115">
        <f t="shared" si="3"/>
        <v>414.59400000000005</v>
      </c>
    </row>
    <row r="116" spans="9:11" x14ac:dyDescent="0.4">
      <c r="I116">
        <v>1.1100000000000001</v>
      </c>
      <c r="J116">
        <f t="shared" si="2"/>
        <v>155.80180000000001</v>
      </c>
      <c r="K116">
        <f t="shared" si="3"/>
        <v>420.17400000000009</v>
      </c>
    </row>
    <row r="117" spans="9:11" x14ac:dyDescent="0.4">
      <c r="I117">
        <v>1.1200000000000001</v>
      </c>
      <c r="J117">
        <f t="shared" si="2"/>
        <v>157.31180000000001</v>
      </c>
      <c r="K117">
        <f t="shared" si="3"/>
        <v>425.75400000000008</v>
      </c>
    </row>
    <row r="118" spans="9:11" x14ac:dyDescent="0.4">
      <c r="I118">
        <v>1.1299999999999999</v>
      </c>
      <c r="J118">
        <f t="shared" si="2"/>
        <v>158.82179999999997</v>
      </c>
      <c r="K118">
        <f t="shared" si="3"/>
        <v>431.33399999999995</v>
      </c>
    </row>
    <row r="119" spans="9:11" x14ac:dyDescent="0.4">
      <c r="I119">
        <v>1.1399999999999999</v>
      </c>
      <c r="J119">
        <f t="shared" si="2"/>
        <v>160.33179999999999</v>
      </c>
      <c r="K119">
        <f t="shared" si="3"/>
        <v>436.91399999999993</v>
      </c>
    </row>
    <row r="120" spans="9:11" x14ac:dyDescent="0.4">
      <c r="I120">
        <v>1.1499999999999999</v>
      </c>
      <c r="J120">
        <f t="shared" si="2"/>
        <v>161.84179999999998</v>
      </c>
      <c r="K120">
        <f t="shared" si="3"/>
        <v>442.49399999999997</v>
      </c>
    </row>
    <row r="121" spans="9:11" x14ac:dyDescent="0.4">
      <c r="I121">
        <v>1.1599999999999999</v>
      </c>
      <c r="J121">
        <f t="shared" si="2"/>
        <v>163.35179999999997</v>
      </c>
      <c r="K121">
        <f t="shared" si="3"/>
        <v>448.07399999999996</v>
      </c>
    </row>
    <row r="122" spans="9:11" x14ac:dyDescent="0.4">
      <c r="I122">
        <v>1.17</v>
      </c>
      <c r="J122">
        <f t="shared" si="2"/>
        <v>164.86179999999999</v>
      </c>
      <c r="K122">
        <f t="shared" si="3"/>
        <v>453.654</v>
      </c>
    </row>
    <row r="123" spans="9:11" x14ac:dyDescent="0.4">
      <c r="I123">
        <v>1.18</v>
      </c>
      <c r="J123">
        <f t="shared" si="2"/>
        <v>166.37179999999998</v>
      </c>
      <c r="K123">
        <f t="shared" si="3"/>
        <v>459.23399999999998</v>
      </c>
    </row>
    <row r="124" spans="9:11" x14ac:dyDescent="0.4">
      <c r="I124">
        <v>1.19</v>
      </c>
      <c r="J124">
        <f t="shared" si="2"/>
        <v>167.8818</v>
      </c>
      <c r="K124">
        <f t="shared" si="3"/>
        <v>464.81399999999996</v>
      </c>
    </row>
    <row r="125" spans="9:11" x14ac:dyDescent="0.4">
      <c r="I125">
        <v>1.2</v>
      </c>
      <c r="J125">
        <f t="shared" si="2"/>
        <v>169.39179999999999</v>
      </c>
      <c r="K125">
        <f t="shared" si="3"/>
        <v>470.39400000000001</v>
      </c>
    </row>
    <row r="126" spans="9:11" x14ac:dyDescent="0.4">
      <c r="I126">
        <v>1.21</v>
      </c>
      <c r="J126">
        <f t="shared" si="2"/>
        <v>170.90179999999998</v>
      </c>
      <c r="K126">
        <f t="shared" si="3"/>
        <v>475.97399999999999</v>
      </c>
    </row>
    <row r="127" spans="9:11" x14ac:dyDescent="0.4">
      <c r="I127">
        <v>1.22</v>
      </c>
      <c r="J127">
        <f t="shared" si="2"/>
        <v>172.4118</v>
      </c>
      <c r="K127">
        <f t="shared" si="3"/>
        <v>481.55399999999997</v>
      </c>
    </row>
    <row r="128" spans="9:11" x14ac:dyDescent="0.4">
      <c r="I128">
        <v>1.23</v>
      </c>
      <c r="J128">
        <f t="shared" si="2"/>
        <v>173.92179999999999</v>
      </c>
      <c r="K128">
        <f t="shared" si="3"/>
        <v>487.13400000000001</v>
      </c>
    </row>
    <row r="129" spans="9:11" x14ac:dyDescent="0.4">
      <c r="I129">
        <v>1.24</v>
      </c>
      <c r="J129">
        <f t="shared" si="2"/>
        <v>175.43179999999998</v>
      </c>
      <c r="K129">
        <f t="shared" si="3"/>
        <v>492.714</v>
      </c>
    </row>
    <row r="130" spans="9:11" x14ac:dyDescent="0.4">
      <c r="I130">
        <v>1.25</v>
      </c>
      <c r="J130">
        <f t="shared" si="2"/>
        <v>176.9418</v>
      </c>
      <c r="K130">
        <f t="shared" si="3"/>
        <v>498.29399999999998</v>
      </c>
    </row>
    <row r="131" spans="9:11" x14ac:dyDescent="0.4">
      <c r="I131">
        <v>1.26</v>
      </c>
      <c r="J131">
        <f t="shared" si="2"/>
        <v>178.45179999999999</v>
      </c>
      <c r="K131">
        <f t="shared" si="3"/>
        <v>503.87400000000002</v>
      </c>
    </row>
    <row r="132" spans="9:11" x14ac:dyDescent="0.4">
      <c r="I132">
        <v>1.27</v>
      </c>
      <c r="J132">
        <f t="shared" si="2"/>
        <v>179.96179999999998</v>
      </c>
      <c r="K132">
        <f t="shared" si="3"/>
        <v>509.45400000000001</v>
      </c>
    </row>
    <row r="133" spans="9:11" x14ac:dyDescent="0.4">
      <c r="I133">
        <v>1.28</v>
      </c>
      <c r="J133">
        <f t="shared" si="2"/>
        <v>181.4718</v>
      </c>
      <c r="K133">
        <f t="shared" si="3"/>
        <v>515.03399999999999</v>
      </c>
    </row>
    <row r="134" spans="9:11" x14ac:dyDescent="0.4">
      <c r="I134">
        <v>1.29</v>
      </c>
      <c r="J134">
        <f t="shared" ref="J134:J197" si="4">151*(I134-0.0782)</f>
        <v>182.98179999999999</v>
      </c>
      <c r="K134">
        <f t="shared" ref="K134:K197" si="5">558*(I134-0.357)</f>
        <v>520.61400000000003</v>
      </c>
    </row>
    <row r="135" spans="9:11" x14ac:dyDescent="0.4">
      <c r="I135">
        <v>1.3</v>
      </c>
      <c r="J135">
        <f t="shared" si="4"/>
        <v>184.49180000000001</v>
      </c>
      <c r="K135">
        <f t="shared" si="5"/>
        <v>526.19400000000007</v>
      </c>
    </row>
    <row r="136" spans="9:11" x14ac:dyDescent="0.4">
      <c r="I136">
        <v>1.31</v>
      </c>
      <c r="J136">
        <f t="shared" si="4"/>
        <v>186.0018</v>
      </c>
      <c r="K136">
        <f t="shared" si="5"/>
        <v>531.774</v>
      </c>
    </row>
    <row r="137" spans="9:11" x14ac:dyDescent="0.4">
      <c r="I137">
        <v>1.32</v>
      </c>
      <c r="J137">
        <f t="shared" si="4"/>
        <v>187.51179999999999</v>
      </c>
      <c r="K137">
        <f t="shared" si="5"/>
        <v>537.35400000000004</v>
      </c>
    </row>
    <row r="138" spans="9:11" x14ac:dyDescent="0.4">
      <c r="I138">
        <v>1.33</v>
      </c>
      <c r="J138">
        <f t="shared" si="4"/>
        <v>189.02180000000001</v>
      </c>
      <c r="K138">
        <f t="shared" si="5"/>
        <v>542.93400000000008</v>
      </c>
    </row>
    <row r="139" spans="9:11" x14ac:dyDescent="0.4">
      <c r="I139">
        <v>1.34</v>
      </c>
      <c r="J139">
        <f t="shared" si="4"/>
        <v>190.5318</v>
      </c>
      <c r="K139">
        <f t="shared" si="5"/>
        <v>548.51400000000001</v>
      </c>
    </row>
    <row r="140" spans="9:11" x14ac:dyDescent="0.4">
      <c r="I140">
        <v>1.35</v>
      </c>
      <c r="J140">
        <f t="shared" si="4"/>
        <v>192.04179999999999</v>
      </c>
      <c r="K140">
        <f t="shared" si="5"/>
        <v>554.09400000000005</v>
      </c>
    </row>
    <row r="141" spans="9:11" x14ac:dyDescent="0.4">
      <c r="I141">
        <v>1.36</v>
      </c>
      <c r="J141">
        <f t="shared" si="4"/>
        <v>193.55180000000001</v>
      </c>
      <c r="K141">
        <f t="shared" si="5"/>
        <v>559.67400000000009</v>
      </c>
    </row>
    <row r="142" spans="9:11" x14ac:dyDescent="0.4">
      <c r="I142">
        <v>1.37</v>
      </c>
      <c r="J142">
        <f t="shared" si="4"/>
        <v>195.06180000000001</v>
      </c>
      <c r="K142">
        <f t="shared" si="5"/>
        <v>565.25400000000002</v>
      </c>
    </row>
    <row r="143" spans="9:11" x14ac:dyDescent="0.4">
      <c r="I143">
        <v>1.38</v>
      </c>
      <c r="J143">
        <f t="shared" si="4"/>
        <v>196.57179999999997</v>
      </c>
      <c r="K143">
        <f t="shared" si="5"/>
        <v>570.83399999999995</v>
      </c>
    </row>
    <row r="144" spans="9:11" x14ac:dyDescent="0.4">
      <c r="I144">
        <v>1.39</v>
      </c>
      <c r="J144">
        <f t="shared" si="4"/>
        <v>198.08179999999999</v>
      </c>
      <c r="K144">
        <f t="shared" si="5"/>
        <v>576.41399999999999</v>
      </c>
    </row>
    <row r="145" spans="9:11" x14ac:dyDescent="0.4">
      <c r="I145">
        <v>1.4</v>
      </c>
      <c r="J145">
        <f t="shared" si="4"/>
        <v>199.59179999999998</v>
      </c>
      <c r="K145">
        <f t="shared" si="5"/>
        <v>581.99399999999991</v>
      </c>
    </row>
    <row r="146" spans="9:11" x14ac:dyDescent="0.4">
      <c r="I146">
        <v>1.41</v>
      </c>
      <c r="J146">
        <f t="shared" si="4"/>
        <v>201.10179999999997</v>
      </c>
      <c r="K146">
        <f t="shared" si="5"/>
        <v>587.57399999999996</v>
      </c>
    </row>
    <row r="147" spans="9:11" x14ac:dyDescent="0.4">
      <c r="I147">
        <v>1.42</v>
      </c>
      <c r="J147">
        <f t="shared" si="4"/>
        <v>202.61179999999999</v>
      </c>
      <c r="K147">
        <f t="shared" si="5"/>
        <v>593.154</v>
      </c>
    </row>
    <row r="148" spans="9:11" x14ac:dyDescent="0.4">
      <c r="I148">
        <v>1.43</v>
      </c>
      <c r="J148">
        <f t="shared" si="4"/>
        <v>204.12179999999998</v>
      </c>
      <c r="K148">
        <f t="shared" si="5"/>
        <v>598.73399999999992</v>
      </c>
    </row>
    <row r="149" spans="9:11" x14ac:dyDescent="0.4">
      <c r="I149">
        <v>1.44</v>
      </c>
      <c r="J149">
        <f t="shared" si="4"/>
        <v>205.6318</v>
      </c>
      <c r="K149">
        <f t="shared" si="5"/>
        <v>604.31399999999996</v>
      </c>
    </row>
    <row r="150" spans="9:11" x14ac:dyDescent="0.4">
      <c r="I150">
        <v>1.45</v>
      </c>
      <c r="J150">
        <f t="shared" si="4"/>
        <v>207.14179999999999</v>
      </c>
      <c r="K150">
        <f t="shared" si="5"/>
        <v>609.89400000000001</v>
      </c>
    </row>
    <row r="151" spans="9:11" x14ac:dyDescent="0.4">
      <c r="I151">
        <v>1.46</v>
      </c>
      <c r="J151">
        <f t="shared" si="4"/>
        <v>208.65179999999998</v>
      </c>
      <c r="K151">
        <f t="shared" si="5"/>
        <v>615.47399999999993</v>
      </c>
    </row>
    <row r="152" spans="9:11" x14ac:dyDescent="0.4">
      <c r="I152">
        <v>1.47</v>
      </c>
      <c r="J152">
        <f t="shared" si="4"/>
        <v>210.1618</v>
      </c>
      <c r="K152">
        <f t="shared" si="5"/>
        <v>621.05399999999997</v>
      </c>
    </row>
    <row r="153" spans="9:11" x14ac:dyDescent="0.4">
      <c r="I153">
        <v>1.48</v>
      </c>
      <c r="J153">
        <f t="shared" si="4"/>
        <v>211.67179999999999</v>
      </c>
      <c r="K153">
        <f t="shared" si="5"/>
        <v>626.63400000000001</v>
      </c>
    </row>
    <row r="154" spans="9:11" x14ac:dyDescent="0.4">
      <c r="I154">
        <v>1.49</v>
      </c>
      <c r="J154">
        <f t="shared" si="4"/>
        <v>213.18179999999998</v>
      </c>
      <c r="K154">
        <f t="shared" si="5"/>
        <v>632.21400000000006</v>
      </c>
    </row>
    <row r="155" spans="9:11" x14ac:dyDescent="0.4">
      <c r="I155">
        <v>1.5</v>
      </c>
      <c r="J155">
        <f t="shared" si="4"/>
        <v>214.6918</v>
      </c>
      <c r="K155">
        <f t="shared" si="5"/>
        <v>637.79399999999998</v>
      </c>
    </row>
    <row r="156" spans="9:11" x14ac:dyDescent="0.4">
      <c r="I156">
        <v>1.51</v>
      </c>
      <c r="J156">
        <f t="shared" si="4"/>
        <v>216.20179999999999</v>
      </c>
      <c r="K156">
        <f t="shared" si="5"/>
        <v>643.37400000000002</v>
      </c>
    </row>
    <row r="157" spans="9:11" x14ac:dyDescent="0.4">
      <c r="I157">
        <v>1.52</v>
      </c>
      <c r="J157">
        <f t="shared" si="4"/>
        <v>217.71179999999998</v>
      </c>
      <c r="K157">
        <f t="shared" si="5"/>
        <v>648.95400000000006</v>
      </c>
    </row>
    <row r="158" spans="9:11" x14ac:dyDescent="0.4">
      <c r="I158">
        <v>1.53</v>
      </c>
      <c r="J158">
        <f t="shared" si="4"/>
        <v>219.2218</v>
      </c>
      <c r="K158">
        <f t="shared" si="5"/>
        <v>654.53399999999999</v>
      </c>
    </row>
    <row r="159" spans="9:11" x14ac:dyDescent="0.4">
      <c r="I159">
        <v>1.54</v>
      </c>
      <c r="J159">
        <f t="shared" si="4"/>
        <v>220.73179999999999</v>
      </c>
      <c r="K159">
        <f t="shared" si="5"/>
        <v>660.11400000000003</v>
      </c>
    </row>
    <row r="160" spans="9:11" x14ac:dyDescent="0.4">
      <c r="I160">
        <v>1.55</v>
      </c>
      <c r="J160">
        <f t="shared" si="4"/>
        <v>222.24180000000001</v>
      </c>
      <c r="K160">
        <f t="shared" si="5"/>
        <v>665.69400000000007</v>
      </c>
    </row>
    <row r="161" spans="9:11" x14ac:dyDescent="0.4">
      <c r="I161">
        <v>1.56</v>
      </c>
      <c r="J161">
        <f t="shared" si="4"/>
        <v>223.7518</v>
      </c>
      <c r="K161">
        <f t="shared" si="5"/>
        <v>671.274</v>
      </c>
    </row>
    <row r="162" spans="9:11" x14ac:dyDescent="0.4">
      <c r="I162">
        <v>1.57</v>
      </c>
      <c r="J162">
        <f t="shared" si="4"/>
        <v>225.26179999999999</v>
      </c>
      <c r="K162">
        <f t="shared" si="5"/>
        <v>676.85400000000004</v>
      </c>
    </row>
    <row r="163" spans="9:11" x14ac:dyDescent="0.4">
      <c r="I163">
        <v>1.58</v>
      </c>
      <c r="J163">
        <f t="shared" si="4"/>
        <v>226.77180000000001</v>
      </c>
      <c r="K163">
        <f t="shared" si="5"/>
        <v>682.43400000000008</v>
      </c>
    </row>
    <row r="164" spans="9:11" x14ac:dyDescent="0.4">
      <c r="I164">
        <v>1.59</v>
      </c>
      <c r="J164">
        <f t="shared" si="4"/>
        <v>228.2818</v>
      </c>
      <c r="K164">
        <f t="shared" si="5"/>
        <v>688.01400000000001</v>
      </c>
    </row>
    <row r="165" spans="9:11" x14ac:dyDescent="0.4">
      <c r="I165">
        <v>1.6</v>
      </c>
      <c r="J165">
        <f t="shared" si="4"/>
        <v>229.79179999999999</v>
      </c>
      <c r="K165">
        <f t="shared" si="5"/>
        <v>693.59400000000005</v>
      </c>
    </row>
    <row r="166" spans="9:11" x14ac:dyDescent="0.4">
      <c r="I166">
        <v>1.61</v>
      </c>
      <c r="J166">
        <f t="shared" si="4"/>
        <v>231.30180000000001</v>
      </c>
      <c r="K166">
        <f t="shared" si="5"/>
        <v>699.17400000000009</v>
      </c>
    </row>
    <row r="167" spans="9:11" x14ac:dyDescent="0.4">
      <c r="I167">
        <v>1.62</v>
      </c>
      <c r="J167">
        <f t="shared" si="4"/>
        <v>232.81180000000001</v>
      </c>
      <c r="K167">
        <f t="shared" si="5"/>
        <v>704.75400000000002</v>
      </c>
    </row>
    <row r="168" spans="9:11" x14ac:dyDescent="0.4">
      <c r="I168">
        <v>1.63</v>
      </c>
      <c r="J168">
        <f t="shared" si="4"/>
        <v>234.32179999999997</v>
      </c>
      <c r="K168">
        <f t="shared" si="5"/>
        <v>710.33399999999995</v>
      </c>
    </row>
    <row r="169" spans="9:11" x14ac:dyDescent="0.4">
      <c r="I169">
        <v>1.64</v>
      </c>
      <c r="J169">
        <f t="shared" si="4"/>
        <v>235.83179999999999</v>
      </c>
      <c r="K169">
        <f t="shared" si="5"/>
        <v>715.91399999999999</v>
      </c>
    </row>
    <row r="170" spans="9:11" x14ac:dyDescent="0.4">
      <c r="I170">
        <v>1.65</v>
      </c>
      <c r="J170">
        <f t="shared" si="4"/>
        <v>237.34179999999998</v>
      </c>
      <c r="K170">
        <f t="shared" si="5"/>
        <v>721.49399999999991</v>
      </c>
    </row>
    <row r="171" spans="9:11" x14ac:dyDescent="0.4">
      <c r="I171">
        <v>1.66</v>
      </c>
      <c r="J171">
        <f t="shared" si="4"/>
        <v>238.85179999999997</v>
      </c>
      <c r="K171">
        <f t="shared" si="5"/>
        <v>727.07399999999996</v>
      </c>
    </row>
    <row r="172" spans="9:11" x14ac:dyDescent="0.4">
      <c r="I172">
        <v>1.67</v>
      </c>
      <c r="J172">
        <f t="shared" si="4"/>
        <v>240.36179999999999</v>
      </c>
      <c r="K172">
        <f t="shared" si="5"/>
        <v>732.654</v>
      </c>
    </row>
    <row r="173" spans="9:11" x14ac:dyDescent="0.4">
      <c r="I173">
        <v>1.68</v>
      </c>
      <c r="J173">
        <f t="shared" si="4"/>
        <v>241.87179999999998</v>
      </c>
      <c r="K173">
        <f t="shared" si="5"/>
        <v>738.23399999999992</v>
      </c>
    </row>
    <row r="174" spans="9:11" x14ac:dyDescent="0.4">
      <c r="I174">
        <v>1.69</v>
      </c>
      <c r="J174">
        <f t="shared" si="4"/>
        <v>243.3818</v>
      </c>
      <c r="K174">
        <f t="shared" si="5"/>
        <v>743.81399999999996</v>
      </c>
    </row>
    <row r="175" spans="9:11" x14ac:dyDescent="0.4">
      <c r="I175">
        <v>1.7</v>
      </c>
      <c r="J175">
        <f t="shared" si="4"/>
        <v>244.89179999999999</v>
      </c>
      <c r="K175">
        <f t="shared" si="5"/>
        <v>749.39400000000001</v>
      </c>
    </row>
    <row r="176" spans="9:11" x14ac:dyDescent="0.4">
      <c r="I176">
        <v>1.71</v>
      </c>
      <c r="J176">
        <f t="shared" si="4"/>
        <v>246.40179999999998</v>
      </c>
      <c r="K176">
        <f t="shared" si="5"/>
        <v>754.97399999999993</v>
      </c>
    </row>
    <row r="177" spans="9:11" x14ac:dyDescent="0.4">
      <c r="I177">
        <v>1.72</v>
      </c>
      <c r="J177">
        <f t="shared" si="4"/>
        <v>247.9118</v>
      </c>
      <c r="K177">
        <f t="shared" si="5"/>
        <v>760.55399999999997</v>
      </c>
    </row>
    <row r="178" spans="9:11" x14ac:dyDescent="0.4">
      <c r="I178">
        <v>1.73</v>
      </c>
      <c r="J178">
        <f t="shared" si="4"/>
        <v>249.42179999999999</v>
      </c>
      <c r="K178">
        <f t="shared" si="5"/>
        <v>766.13400000000001</v>
      </c>
    </row>
    <row r="179" spans="9:11" x14ac:dyDescent="0.4">
      <c r="I179">
        <v>1.74</v>
      </c>
      <c r="J179">
        <f t="shared" si="4"/>
        <v>250.93179999999998</v>
      </c>
      <c r="K179">
        <f t="shared" si="5"/>
        <v>771.71400000000006</v>
      </c>
    </row>
    <row r="180" spans="9:11" x14ac:dyDescent="0.4">
      <c r="I180">
        <v>1.75</v>
      </c>
      <c r="J180">
        <f t="shared" si="4"/>
        <v>252.4418</v>
      </c>
      <c r="K180">
        <f t="shared" si="5"/>
        <v>777.29399999999998</v>
      </c>
    </row>
    <row r="181" spans="9:11" x14ac:dyDescent="0.4">
      <c r="I181">
        <v>1.76</v>
      </c>
      <c r="J181">
        <f t="shared" si="4"/>
        <v>253.95179999999999</v>
      </c>
      <c r="K181">
        <f t="shared" si="5"/>
        <v>782.87400000000002</v>
      </c>
    </row>
    <row r="182" spans="9:11" x14ac:dyDescent="0.4">
      <c r="I182">
        <v>1.77</v>
      </c>
      <c r="J182">
        <f t="shared" si="4"/>
        <v>255.46179999999998</v>
      </c>
      <c r="K182">
        <f t="shared" si="5"/>
        <v>788.45400000000006</v>
      </c>
    </row>
    <row r="183" spans="9:11" x14ac:dyDescent="0.4">
      <c r="I183">
        <v>1.78</v>
      </c>
      <c r="J183">
        <f t="shared" si="4"/>
        <v>256.97179999999997</v>
      </c>
      <c r="K183">
        <f t="shared" si="5"/>
        <v>794.03399999999999</v>
      </c>
    </row>
    <row r="184" spans="9:11" x14ac:dyDescent="0.4">
      <c r="I184">
        <v>1.79</v>
      </c>
      <c r="J184">
        <f t="shared" si="4"/>
        <v>258.48180000000002</v>
      </c>
      <c r="K184">
        <f t="shared" si="5"/>
        <v>799.61400000000003</v>
      </c>
    </row>
    <row r="185" spans="9:11" x14ac:dyDescent="0.4">
      <c r="I185">
        <v>1.8</v>
      </c>
      <c r="J185">
        <f t="shared" si="4"/>
        <v>259.99180000000001</v>
      </c>
      <c r="K185">
        <f t="shared" si="5"/>
        <v>805.19400000000007</v>
      </c>
    </row>
    <row r="186" spans="9:11" x14ac:dyDescent="0.4">
      <c r="I186">
        <v>1.81</v>
      </c>
      <c r="J186">
        <f t="shared" si="4"/>
        <v>261.5018</v>
      </c>
      <c r="K186">
        <f t="shared" si="5"/>
        <v>810.774</v>
      </c>
    </row>
    <row r="187" spans="9:11" x14ac:dyDescent="0.4">
      <c r="I187">
        <v>1.82</v>
      </c>
      <c r="J187">
        <f t="shared" si="4"/>
        <v>263.01179999999999</v>
      </c>
      <c r="K187">
        <f t="shared" si="5"/>
        <v>816.35400000000004</v>
      </c>
    </row>
    <row r="188" spans="9:11" x14ac:dyDescent="0.4">
      <c r="I188">
        <v>1.83</v>
      </c>
      <c r="J188">
        <f t="shared" si="4"/>
        <v>264.52179999999998</v>
      </c>
      <c r="K188">
        <f t="shared" si="5"/>
        <v>821.93400000000008</v>
      </c>
    </row>
    <row r="189" spans="9:11" x14ac:dyDescent="0.4">
      <c r="I189">
        <v>1.84</v>
      </c>
      <c r="J189">
        <f t="shared" si="4"/>
        <v>266.03180000000003</v>
      </c>
      <c r="K189">
        <f t="shared" si="5"/>
        <v>827.51400000000001</v>
      </c>
    </row>
    <row r="190" spans="9:11" x14ac:dyDescent="0.4">
      <c r="I190">
        <v>1.85</v>
      </c>
      <c r="J190">
        <f t="shared" si="4"/>
        <v>267.54180000000002</v>
      </c>
      <c r="K190">
        <f t="shared" si="5"/>
        <v>833.09400000000005</v>
      </c>
    </row>
    <row r="191" spans="9:11" x14ac:dyDescent="0.4">
      <c r="I191">
        <v>1.86</v>
      </c>
      <c r="J191">
        <f t="shared" si="4"/>
        <v>269.05180000000001</v>
      </c>
      <c r="K191">
        <f t="shared" si="5"/>
        <v>838.67400000000009</v>
      </c>
    </row>
    <row r="192" spans="9:11" x14ac:dyDescent="0.4">
      <c r="I192">
        <v>1.87</v>
      </c>
      <c r="J192">
        <f t="shared" si="4"/>
        <v>270.56180000000001</v>
      </c>
      <c r="K192">
        <f t="shared" si="5"/>
        <v>844.25400000000002</v>
      </c>
    </row>
    <row r="193" spans="9:11" x14ac:dyDescent="0.4">
      <c r="I193">
        <v>1.88</v>
      </c>
      <c r="J193">
        <f t="shared" si="4"/>
        <v>272.0718</v>
      </c>
      <c r="K193">
        <f t="shared" si="5"/>
        <v>849.83399999999995</v>
      </c>
    </row>
    <row r="194" spans="9:11" x14ac:dyDescent="0.4">
      <c r="I194">
        <v>1.89</v>
      </c>
      <c r="J194">
        <f t="shared" si="4"/>
        <v>273.58179999999999</v>
      </c>
      <c r="K194">
        <f t="shared" si="5"/>
        <v>855.41399999999999</v>
      </c>
    </row>
    <row r="195" spans="9:11" x14ac:dyDescent="0.4">
      <c r="I195">
        <v>1.9</v>
      </c>
      <c r="J195">
        <f t="shared" si="4"/>
        <v>275.09179999999998</v>
      </c>
      <c r="K195">
        <f t="shared" si="5"/>
        <v>860.99399999999991</v>
      </c>
    </row>
    <row r="196" spans="9:11" x14ac:dyDescent="0.4">
      <c r="I196">
        <v>1.91</v>
      </c>
      <c r="J196">
        <f t="shared" si="4"/>
        <v>276.60179999999997</v>
      </c>
      <c r="K196">
        <f t="shared" si="5"/>
        <v>866.57399999999996</v>
      </c>
    </row>
    <row r="197" spans="9:11" x14ac:dyDescent="0.4">
      <c r="I197">
        <v>1.92</v>
      </c>
      <c r="J197">
        <f t="shared" si="4"/>
        <v>278.11179999999996</v>
      </c>
      <c r="K197">
        <f t="shared" si="5"/>
        <v>872.154</v>
      </c>
    </row>
    <row r="198" spans="9:11" x14ac:dyDescent="0.4">
      <c r="I198">
        <v>1.93</v>
      </c>
      <c r="J198">
        <f t="shared" ref="J198:J261" si="6">151*(I198-0.0782)</f>
        <v>279.62180000000001</v>
      </c>
      <c r="K198">
        <f t="shared" ref="K198:K261" si="7">558*(I198-0.357)</f>
        <v>877.73399999999992</v>
      </c>
    </row>
    <row r="199" spans="9:11" x14ac:dyDescent="0.4">
      <c r="I199">
        <v>1.94</v>
      </c>
      <c r="J199">
        <f t="shared" si="6"/>
        <v>281.1318</v>
      </c>
      <c r="K199">
        <f t="shared" si="7"/>
        <v>883.31399999999996</v>
      </c>
    </row>
    <row r="200" spans="9:11" x14ac:dyDescent="0.4">
      <c r="I200">
        <v>1.95</v>
      </c>
      <c r="J200">
        <f t="shared" si="6"/>
        <v>282.64179999999999</v>
      </c>
      <c r="K200">
        <f t="shared" si="7"/>
        <v>888.89400000000001</v>
      </c>
    </row>
    <row r="201" spans="9:11" x14ac:dyDescent="0.4">
      <c r="I201">
        <v>1.96</v>
      </c>
      <c r="J201">
        <f t="shared" si="6"/>
        <v>284.15179999999998</v>
      </c>
      <c r="K201">
        <f t="shared" si="7"/>
        <v>894.47399999999993</v>
      </c>
    </row>
    <row r="202" spans="9:11" x14ac:dyDescent="0.4">
      <c r="I202">
        <v>1.97</v>
      </c>
      <c r="J202">
        <f t="shared" si="6"/>
        <v>285.66179999999997</v>
      </c>
      <c r="K202">
        <f t="shared" si="7"/>
        <v>900.05399999999997</v>
      </c>
    </row>
    <row r="203" spans="9:11" x14ac:dyDescent="0.4">
      <c r="I203">
        <v>1.98</v>
      </c>
      <c r="J203">
        <f t="shared" si="6"/>
        <v>287.17179999999996</v>
      </c>
      <c r="K203">
        <f t="shared" si="7"/>
        <v>905.63400000000001</v>
      </c>
    </row>
    <row r="204" spans="9:11" x14ac:dyDescent="0.4">
      <c r="I204">
        <v>1.99</v>
      </c>
      <c r="J204">
        <f t="shared" si="6"/>
        <v>288.68180000000001</v>
      </c>
      <c r="K204">
        <f t="shared" si="7"/>
        <v>911.21400000000006</v>
      </c>
    </row>
    <row r="205" spans="9:11" x14ac:dyDescent="0.4">
      <c r="I205">
        <v>2</v>
      </c>
      <c r="J205">
        <f t="shared" si="6"/>
        <v>290.1918</v>
      </c>
      <c r="K205">
        <f t="shared" si="7"/>
        <v>916.79399999999998</v>
      </c>
    </row>
    <row r="206" spans="9:11" x14ac:dyDescent="0.4">
      <c r="I206">
        <v>2.0099999999999998</v>
      </c>
      <c r="J206">
        <f t="shared" si="6"/>
        <v>291.70179999999993</v>
      </c>
      <c r="K206">
        <f t="shared" si="7"/>
        <v>922.37399999999991</v>
      </c>
    </row>
    <row r="207" spans="9:11" x14ac:dyDescent="0.4">
      <c r="I207">
        <v>2.02</v>
      </c>
      <c r="J207">
        <f t="shared" si="6"/>
        <v>293.21179999999998</v>
      </c>
      <c r="K207">
        <f t="shared" si="7"/>
        <v>927.95400000000006</v>
      </c>
    </row>
    <row r="208" spans="9:11" x14ac:dyDescent="0.4">
      <c r="I208">
        <v>2.0299999999999998</v>
      </c>
      <c r="J208">
        <f t="shared" si="6"/>
        <v>294.72179999999997</v>
      </c>
      <c r="K208">
        <f t="shared" si="7"/>
        <v>933.53399999999988</v>
      </c>
    </row>
    <row r="209" spans="9:11" x14ac:dyDescent="0.4">
      <c r="I209">
        <v>2.04</v>
      </c>
      <c r="J209">
        <f t="shared" si="6"/>
        <v>296.23180000000002</v>
      </c>
      <c r="K209">
        <f t="shared" si="7"/>
        <v>939.11400000000003</v>
      </c>
    </row>
    <row r="210" spans="9:11" x14ac:dyDescent="0.4">
      <c r="I210">
        <v>2.0499999999999998</v>
      </c>
      <c r="J210">
        <f t="shared" si="6"/>
        <v>297.74179999999996</v>
      </c>
      <c r="K210">
        <f t="shared" si="7"/>
        <v>944.69399999999996</v>
      </c>
    </row>
    <row r="211" spans="9:11" x14ac:dyDescent="0.4">
      <c r="I211">
        <v>2.06</v>
      </c>
      <c r="J211">
        <f t="shared" si="6"/>
        <v>299.2518</v>
      </c>
      <c r="K211">
        <f t="shared" si="7"/>
        <v>950.274</v>
      </c>
    </row>
    <row r="212" spans="9:11" x14ac:dyDescent="0.4">
      <c r="I212">
        <v>2.0699999999999998</v>
      </c>
      <c r="J212">
        <f t="shared" si="6"/>
        <v>300.76179999999999</v>
      </c>
      <c r="K212">
        <f t="shared" si="7"/>
        <v>955.85399999999993</v>
      </c>
    </row>
    <row r="213" spans="9:11" x14ac:dyDescent="0.4">
      <c r="I213">
        <v>2.08</v>
      </c>
      <c r="J213">
        <f t="shared" si="6"/>
        <v>302.27180000000004</v>
      </c>
      <c r="K213">
        <f t="shared" si="7"/>
        <v>961.43400000000008</v>
      </c>
    </row>
    <row r="214" spans="9:11" x14ac:dyDescent="0.4">
      <c r="I214">
        <v>2.09</v>
      </c>
      <c r="J214">
        <f t="shared" si="6"/>
        <v>303.78180000000003</v>
      </c>
      <c r="K214">
        <f t="shared" si="7"/>
        <v>967.0139999999999</v>
      </c>
    </row>
    <row r="215" spans="9:11" x14ac:dyDescent="0.4">
      <c r="I215">
        <v>2.1</v>
      </c>
      <c r="J215">
        <f t="shared" si="6"/>
        <v>305.29180000000002</v>
      </c>
      <c r="K215">
        <f t="shared" si="7"/>
        <v>972.59400000000005</v>
      </c>
    </row>
    <row r="216" spans="9:11" x14ac:dyDescent="0.4">
      <c r="I216">
        <v>2.11</v>
      </c>
      <c r="J216">
        <f t="shared" si="6"/>
        <v>306.80180000000001</v>
      </c>
      <c r="K216">
        <f t="shared" si="7"/>
        <v>978.17399999999998</v>
      </c>
    </row>
    <row r="217" spans="9:11" x14ac:dyDescent="0.4">
      <c r="I217">
        <v>2.12</v>
      </c>
      <c r="J217">
        <f t="shared" si="6"/>
        <v>308.31180000000006</v>
      </c>
      <c r="K217">
        <f t="shared" si="7"/>
        <v>983.75400000000002</v>
      </c>
    </row>
    <row r="218" spans="9:11" x14ac:dyDescent="0.4">
      <c r="I218">
        <v>2.13</v>
      </c>
      <c r="J218">
        <f t="shared" si="6"/>
        <v>309.8218</v>
      </c>
      <c r="K218">
        <f t="shared" si="7"/>
        <v>989.33399999999995</v>
      </c>
    </row>
    <row r="219" spans="9:11" x14ac:dyDescent="0.4">
      <c r="I219">
        <v>2.14</v>
      </c>
      <c r="J219">
        <f t="shared" si="6"/>
        <v>311.33180000000004</v>
      </c>
      <c r="K219">
        <f t="shared" si="7"/>
        <v>994.9140000000001</v>
      </c>
    </row>
    <row r="220" spans="9:11" x14ac:dyDescent="0.4">
      <c r="I220">
        <v>2.15</v>
      </c>
      <c r="J220">
        <f t="shared" si="6"/>
        <v>312.84180000000003</v>
      </c>
      <c r="K220">
        <f t="shared" si="7"/>
        <v>1000.4939999999999</v>
      </c>
    </row>
    <row r="221" spans="9:11" x14ac:dyDescent="0.4">
      <c r="I221">
        <v>2.16</v>
      </c>
      <c r="J221">
        <f t="shared" si="6"/>
        <v>314.35180000000003</v>
      </c>
      <c r="K221">
        <f t="shared" si="7"/>
        <v>1006.0740000000001</v>
      </c>
    </row>
    <row r="222" spans="9:11" x14ac:dyDescent="0.4">
      <c r="I222">
        <v>2.17</v>
      </c>
      <c r="J222">
        <f t="shared" si="6"/>
        <v>315.86180000000002</v>
      </c>
      <c r="K222">
        <f t="shared" si="7"/>
        <v>1011.654</v>
      </c>
    </row>
    <row r="223" spans="9:11" x14ac:dyDescent="0.4">
      <c r="I223">
        <v>2.1800000000000002</v>
      </c>
      <c r="J223">
        <f t="shared" si="6"/>
        <v>317.37180000000006</v>
      </c>
      <c r="K223">
        <f t="shared" si="7"/>
        <v>1017.2340000000002</v>
      </c>
    </row>
    <row r="224" spans="9:11" x14ac:dyDescent="0.4">
      <c r="I224">
        <v>2.19</v>
      </c>
      <c r="J224">
        <f t="shared" si="6"/>
        <v>318.8818</v>
      </c>
      <c r="K224">
        <f t="shared" si="7"/>
        <v>1022.814</v>
      </c>
    </row>
    <row r="225" spans="9:11" x14ac:dyDescent="0.4">
      <c r="I225">
        <v>2.2000000000000002</v>
      </c>
      <c r="J225">
        <f t="shared" si="6"/>
        <v>320.39180000000005</v>
      </c>
      <c r="K225">
        <f t="shared" si="7"/>
        <v>1028.394</v>
      </c>
    </row>
    <row r="226" spans="9:11" x14ac:dyDescent="0.4">
      <c r="I226">
        <v>2.21</v>
      </c>
      <c r="J226">
        <f t="shared" si="6"/>
        <v>321.90180000000004</v>
      </c>
      <c r="K226">
        <f t="shared" si="7"/>
        <v>1033.9739999999999</v>
      </c>
    </row>
    <row r="227" spans="9:11" x14ac:dyDescent="0.4">
      <c r="I227">
        <v>2.2200000000000002</v>
      </c>
      <c r="J227">
        <f t="shared" si="6"/>
        <v>323.41180000000003</v>
      </c>
      <c r="K227">
        <f t="shared" si="7"/>
        <v>1039.5540000000001</v>
      </c>
    </row>
    <row r="228" spans="9:11" x14ac:dyDescent="0.4">
      <c r="I228">
        <v>2.23</v>
      </c>
      <c r="J228">
        <f t="shared" si="6"/>
        <v>324.92180000000002</v>
      </c>
      <c r="K228">
        <f t="shared" si="7"/>
        <v>1045.134</v>
      </c>
    </row>
    <row r="229" spans="9:11" x14ac:dyDescent="0.4">
      <c r="I229">
        <v>2.2400000000000002</v>
      </c>
      <c r="J229">
        <f t="shared" si="6"/>
        <v>326.43180000000007</v>
      </c>
      <c r="K229">
        <f t="shared" si="7"/>
        <v>1050.7140000000002</v>
      </c>
    </row>
    <row r="230" spans="9:11" x14ac:dyDescent="0.4">
      <c r="I230">
        <v>2.25</v>
      </c>
      <c r="J230">
        <f t="shared" si="6"/>
        <v>327.9418</v>
      </c>
      <c r="K230">
        <f t="shared" si="7"/>
        <v>1056.2940000000001</v>
      </c>
    </row>
    <row r="231" spans="9:11" x14ac:dyDescent="0.4">
      <c r="I231">
        <v>2.2599999999999998</v>
      </c>
      <c r="J231">
        <f t="shared" si="6"/>
        <v>329.45179999999999</v>
      </c>
      <c r="K231">
        <f t="shared" si="7"/>
        <v>1061.8739999999998</v>
      </c>
    </row>
    <row r="232" spans="9:11" x14ac:dyDescent="0.4">
      <c r="I232">
        <v>2.27</v>
      </c>
      <c r="J232">
        <f t="shared" si="6"/>
        <v>330.96180000000004</v>
      </c>
      <c r="K232">
        <f t="shared" si="7"/>
        <v>1067.454</v>
      </c>
    </row>
    <row r="233" spans="9:11" x14ac:dyDescent="0.4">
      <c r="I233">
        <v>2.2799999999999998</v>
      </c>
      <c r="J233">
        <f t="shared" si="6"/>
        <v>332.47179999999997</v>
      </c>
      <c r="K233">
        <f t="shared" si="7"/>
        <v>1073.0339999999999</v>
      </c>
    </row>
    <row r="234" spans="9:11" x14ac:dyDescent="0.4">
      <c r="I234">
        <v>2.29</v>
      </c>
      <c r="J234">
        <f t="shared" si="6"/>
        <v>333.98180000000002</v>
      </c>
      <c r="K234">
        <f t="shared" si="7"/>
        <v>1078.614</v>
      </c>
    </row>
    <row r="235" spans="9:11" x14ac:dyDescent="0.4">
      <c r="I235">
        <v>2.2999999999999998</v>
      </c>
      <c r="J235">
        <f t="shared" si="6"/>
        <v>335.49180000000001</v>
      </c>
      <c r="K235">
        <f t="shared" si="7"/>
        <v>1084.194</v>
      </c>
    </row>
    <row r="236" spans="9:11" x14ac:dyDescent="0.4">
      <c r="I236">
        <v>2.31</v>
      </c>
      <c r="J236">
        <f t="shared" si="6"/>
        <v>337.00180000000006</v>
      </c>
      <c r="K236">
        <f t="shared" si="7"/>
        <v>1089.7740000000001</v>
      </c>
    </row>
    <row r="237" spans="9:11" x14ac:dyDescent="0.4">
      <c r="I237">
        <v>2.3199999999999998</v>
      </c>
      <c r="J237">
        <f t="shared" si="6"/>
        <v>338.51179999999999</v>
      </c>
      <c r="K237">
        <f t="shared" si="7"/>
        <v>1095.3539999999998</v>
      </c>
    </row>
    <row r="238" spans="9:11" x14ac:dyDescent="0.4">
      <c r="I238">
        <v>2.33</v>
      </c>
      <c r="J238">
        <f t="shared" si="6"/>
        <v>340.02180000000004</v>
      </c>
      <c r="K238">
        <f t="shared" si="7"/>
        <v>1100.934</v>
      </c>
    </row>
    <row r="239" spans="9:11" x14ac:dyDescent="0.4">
      <c r="I239">
        <v>2.34</v>
      </c>
      <c r="J239">
        <f t="shared" si="6"/>
        <v>341.53180000000003</v>
      </c>
      <c r="K239">
        <f t="shared" si="7"/>
        <v>1106.5139999999999</v>
      </c>
    </row>
    <row r="240" spans="9:11" x14ac:dyDescent="0.4">
      <c r="I240">
        <v>2.35</v>
      </c>
      <c r="J240">
        <f t="shared" si="6"/>
        <v>343.04180000000002</v>
      </c>
      <c r="K240">
        <f t="shared" si="7"/>
        <v>1112.0940000000001</v>
      </c>
    </row>
    <row r="241" spans="9:11" x14ac:dyDescent="0.4">
      <c r="I241">
        <v>2.36</v>
      </c>
      <c r="J241">
        <f t="shared" si="6"/>
        <v>344.55180000000001</v>
      </c>
      <c r="K241">
        <f t="shared" si="7"/>
        <v>1117.674</v>
      </c>
    </row>
    <row r="242" spans="9:11" x14ac:dyDescent="0.4">
      <c r="I242">
        <v>2.37</v>
      </c>
      <c r="J242">
        <f t="shared" si="6"/>
        <v>346.06180000000006</v>
      </c>
      <c r="K242">
        <f t="shared" si="7"/>
        <v>1123.2539999999999</v>
      </c>
    </row>
    <row r="243" spans="9:11" x14ac:dyDescent="0.4">
      <c r="I243">
        <v>2.38</v>
      </c>
      <c r="J243">
        <f t="shared" si="6"/>
        <v>347.5718</v>
      </c>
      <c r="K243">
        <f t="shared" si="7"/>
        <v>1128.8339999999998</v>
      </c>
    </row>
    <row r="244" spans="9:11" x14ac:dyDescent="0.4">
      <c r="I244">
        <v>2.39</v>
      </c>
      <c r="J244">
        <f t="shared" si="6"/>
        <v>349.08180000000004</v>
      </c>
      <c r="K244">
        <f t="shared" si="7"/>
        <v>1134.4140000000002</v>
      </c>
    </row>
    <row r="245" spans="9:11" x14ac:dyDescent="0.4">
      <c r="I245">
        <v>2.4</v>
      </c>
      <c r="J245">
        <f t="shared" si="6"/>
        <v>350.59180000000003</v>
      </c>
      <c r="K245">
        <f t="shared" si="7"/>
        <v>1139.9940000000001</v>
      </c>
    </row>
    <row r="246" spans="9:11" x14ac:dyDescent="0.4">
      <c r="I246">
        <v>2.41</v>
      </c>
      <c r="J246">
        <f t="shared" si="6"/>
        <v>352.10180000000003</v>
      </c>
      <c r="K246">
        <f t="shared" si="7"/>
        <v>1145.5740000000001</v>
      </c>
    </row>
    <row r="247" spans="9:11" x14ac:dyDescent="0.4">
      <c r="I247">
        <v>2.42</v>
      </c>
      <c r="J247">
        <f t="shared" si="6"/>
        <v>353.61180000000002</v>
      </c>
      <c r="K247">
        <f t="shared" si="7"/>
        <v>1151.1539999999998</v>
      </c>
    </row>
    <row r="248" spans="9:11" x14ac:dyDescent="0.4">
      <c r="I248">
        <v>2.4300000000000002</v>
      </c>
      <c r="J248">
        <f t="shared" si="6"/>
        <v>355.12180000000006</v>
      </c>
      <c r="K248">
        <f t="shared" si="7"/>
        <v>1156.7340000000002</v>
      </c>
    </row>
    <row r="249" spans="9:11" x14ac:dyDescent="0.4">
      <c r="I249">
        <v>2.44</v>
      </c>
      <c r="J249">
        <f t="shared" si="6"/>
        <v>356.6318</v>
      </c>
      <c r="K249">
        <f t="shared" si="7"/>
        <v>1162.3140000000001</v>
      </c>
    </row>
    <row r="250" spans="9:11" x14ac:dyDescent="0.4">
      <c r="I250">
        <v>2.4500000000000002</v>
      </c>
      <c r="J250">
        <f t="shared" si="6"/>
        <v>358.14180000000005</v>
      </c>
      <c r="K250">
        <f t="shared" si="7"/>
        <v>1167.894</v>
      </c>
    </row>
    <row r="251" spans="9:11" x14ac:dyDescent="0.4">
      <c r="I251">
        <v>2.46</v>
      </c>
      <c r="J251">
        <f t="shared" si="6"/>
        <v>359.65180000000004</v>
      </c>
      <c r="K251">
        <f t="shared" si="7"/>
        <v>1173.4739999999999</v>
      </c>
    </row>
    <row r="252" spans="9:11" x14ac:dyDescent="0.4">
      <c r="I252">
        <v>2.4700000000000002</v>
      </c>
      <c r="J252">
        <f t="shared" si="6"/>
        <v>361.16180000000003</v>
      </c>
      <c r="K252">
        <f t="shared" si="7"/>
        <v>1179.0540000000003</v>
      </c>
    </row>
    <row r="253" spans="9:11" x14ac:dyDescent="0.4">
      <c r="I253">
        <v>2.48</v>
      </c>
      <c r="J253">
        <f t="shared" si="6"/>
        <v>362.67180000000002</v>
      </c>
      <c r="K253">
        <f t="shared" si="7"/>
        <v>1184.634</v>
      </c>
    </row>
    <row r="254" spans="9:11" x14ac:dyDescent="0.4">
      <c r="I254">
        <v>2.4900000000000002</v>
      </c>
      <c r="J254">
        <f t="shared" si="6"/>
        <v>364.18180000000007</v>
      </c>
      <c r="K254">
        <f t="shared" si="7"/>
        <v>1190.2139999999999</v>
      </c>
    </row>
    <row r="255" spans="9:11" x14ac:dyDescent="0.4">
      <c r="I255">
        <v>2.5</v>
      </c>
      <c r="J255">
        <f t="shared" si="6"/>
        <v>365.6918</v>
      </c>
      <c r="K255">
        <f t="shared" si="7"/>
        <v>1195.7939999999999</v>
      </c>
    </row>
    <row r="256" spans="9:11" x14ac:dyDescent="0.4">
      <c r="I256">
        <v>2.5099999999999998</v>
      </c>
      <c r="J256">
        <f t="shared" si="6"/>
        <v>367.20179999999999</v>
      </c>
      <c r="K256">
        <f t="shared" si="7"/>
        <v>1201.3739999999998</v>
      </c>
    </row>
    <row r="257" spans="9:11" x14ac:dyDescent="0.4">
      <c r="I257">
        <v>2.52</v>
      </c>
      <c r="J257">
        <f t="shared" si="6"/>
        <v>368.71180000000004</v>
      </c>
      <c r="K257">
        <f t="shared" si="7"/>
        <v>1206.9540000000002</v>
      </c>
    </row>
    <row r="258" spans="9:11" x14ac:dyDescent="0.4">
      <c r="I258">
        <v>2.5299999999999998</v>
      </c>
      <c r="J258">
        <f t="shared" si="6"/>
        <v>370.22179999999997</v>
      </c>
      <c r="K258">
        <f t="shared" si="7"/>
        <v>1212.5340000000001</v>
      </c>
    </row>
    <row r="259" spans="9:11" x14ac:dyDescent="0.4">
      <c r="I259">
        <v>2.54</v>
      </c>
      <c r="J259">
        <f t="shared" si="6"/>
        <v>371.73180000000002</v>
      </c>
      <c r="K259">
        <f t="shared" si="7"/>
        <v>1218.1139999999998</v>
      </c>
    </row>
    <row r="260" spans="9:11" x14ac:dyDescent="0.4">
      <c r="I260">
        <v>2.5499999999999998</v>
      </c>
      <c r="J260">
        <f t="shared" si="6"/>
        <v>373.24180000000001</v>
      </c>
      <c r="K260">
        <f t="shared" si="7"/>
        <v>1223.6939999999997</v>
      </c>
    </row>
    <row r="261" spans="9:11" x14ac:dyDescent="0.4">
      <c r="I261">
        <v>2.56</v>
      </c>
      <c r="J261">
        <f t="shared" si="6"/>
        <v>374.75180000000006</v>
      </c>
      <c r="K261">
        <f t="shared" si="7"/>
        <v>1229.2740000000001</v>
      </c>
    </row>
    <row r="262" spans="9:11" x14ac:dyDescent="0.4">
      <c r="I262">
        <v>2.57</v>
      </c>
      <c r="J262">
        <f t="shared" ref="J262:J305" si="8">151*(I262-0.0782)</f>
        <v>376.26179999999999</v>
      </c>
      <c r="K262">
        <f t="shared" ref="K262:K305" si="9">558*(I262-0.357)</f>
        <v>1234.854</v>
      </c>
    </row>
    <row r="263" spans="9:11" x14ac:dyDescent="0.4">
      <c r="I263">
        <v>2.58</v>
      </c>
      <c r="J263">
        <f t="shared" si="8"/>
        <v>377.77180000000004</v>
      </c>
      <c r="K263">
        <f t="shared" si="9"/>
        <v>1240.434</v>
      </c>
    </row>
    <row r="264" spans="9:11" x14ac:dyDescent="0.4">
      <c r="I264">
        <v>2.59</v>
      </c>
      <c r="J264">
        <f t="shared" si="8"/>
        <v>379.28180000000003</v>
      </c>
      <c r="K264">
        <f t="shared" si="9"/>
        <v>1246.0139999999999</v>
      </c>
    </row>
    <row r="265" spans="9:11" x14ac:dyDescent="0.4">
      <c r="I265">
        <v>2.6</v>
      </c>
      <c r="J265">
        <f t="shared" si="8"/>
        <v>380.79180000000002</v>
      </c>
      <c r="K265">
        <f t="shared" si="9"/>
        <v>1251.5940000000003</v>
      </c>
    </row>
    <row r="266" spans="9:11" x14ac:dyDescent="0.4">
      <c r="I266">
        <v>2.61</v>
      </c>
      <c r="J266">
        <f t="shared" si="8"/>
        <v>382.30180000000001</v>
      </c>
      <c r="K266">
        <f t="shared" si="9"/>
        <v>1257.174</v>
      </c>
    </row>
    <row r="267" spans="9:11" x14ac:dyDescent="0.4">
      <c r="I267">
        <v>2.62</v>
      </c>
      <c r="J267">
        <f t="shared" si="8"/>
        <v>383.81180000000006</v>
      </c>
      <c r="K267">
        <f t="shared" si="9"/>
        <v>1262.7539999999999</v>
      </c>
    </row>
    <row r="268" spans="9:11" x14ac:dyDescent="0.4">
      <c r="I268">
        <v>2.63</v>
      </c>
      <c r="J268">
        <f t="shared" si="8"/>
        <v>385.3218</v>
      </c>
      <c r="K268">
        <f t="shared" si="9"/>
        <v>1268.3339999999998</v>
      </c>
    </row>
    <row r="269" spans="9:11" x14ac:dyDescent="0.4">
      <c r="I269">
        <v>2.64</v>
      </c>
      <c r="J269">
        <f t="shared" si="8"/>
        <v>386.83180000000004</v>
      </c>
      <c r="K269">
        <f t="shared" si="9"/>
        <v>1273.9140000000002</v>
      </c>
    </row>
    <row r="270" spans="9:11" x14ac:dyDescent="0.4">
      <c r="I270">
        <v>2.65</v>
      </c>
      <c r="J270">
        <f t="shared" si="8"/>
        <v>388.34180000000003</v>
      </c>
      <c r="K270">
        <f t="shared" si="9"/>
        <v>1279.4940000000001</v>
      </c>
    </row>
    <row r="271" spans="9:11" x14ac:dyDescent="0.4">
      <c r="I271">
        <v>2.66</v>
      </c>
      <c r="J271">
        <f t="shared" si="8"/>
        <v>389.85180000000003</v>
      </c>
      <c r="K271">
        <f t="shared" si="9"/>
        <v>1285.0740000000001</v>
      </c>
    </row>
    <row r="272" spans="9:11" x14ac:dyDescent="0.4">
      <c r="I272">
        <v>2.67</v>
      </c>
      <c r="J272">
        <f t="shared" si="8"/>
        <v>391.36180000000002</v>
      </c>
      <c r="K272">
        <f t="shared" si="9"/>
        <v>1290.6539999999998</v>
      </c>
    </row>
    <row r="273" spans="9:11" x14ac:dyDescent="0.4">
      <c r="I273">
        <v>2.68</v>
      </c>
      <c r="J273">
        <f t="shared" si="8"/>
        <v>392.87180000000006</v>
      </c>
      <c r="K273">
        <f t="shared" si="9"/>
        <v>1296.2340000000002</v>
      </c>
    </row>
    <row r="274" spans="9:11" x14ac:dyDescent="0.4">
      <c r="I274">
        <v>2.69</v>
      </c>
      <c r="J274">
        <f t="shared" si="8"/>
        <v>394.3818</v>
      </c>
      <c r="K274">
        <f t="shared" si="9"/>
        <v>1301.8140000000001</v>
      </c>
    </row>
    <row r="275" spans="9:11" x14ac:dyDescent="0.4">
      <c r="I275">
        <v>2.7</v>
      </c>
      <c r="J275">
        <f t="shared" si="8"/>
        <v>395.89180000000005</v>
      </c>
      <c r="K275">
        <f t="shared" si="9"/>
        <v>1307.394</v>
      </c>
    </row>
    <row r="276" spans="9:11" x14ac:dyDescent="0.4">
      <c r="I276">
        <v>2.71</v>
      </c>
      <c r="J276">
        <f t="shared" si="8"/>
        <v>397.40180000000004</v>
      </c>
      <c r="K276">
        <f t="shared" si="9"/>
        <v>1312.9739999999999</v>
      </c>
    </row>
    <row r="277" spans="9:11" x14ac:dyDescent="0.4">
      <c r="I277">
        <v>2.72</v>
      </c>
      <c r="J277">
        <f t="shared" si="8"/>
        <v>398.91180000000003</v>
      </c>
      <c r="K277">
        <f t="shared" si="9"/>
        <v>1318.5540000000003</v>
      </c>
    </row>
    <row r="278" spans="9:11" x14ac:dyDescent="0.4">
      <c r="I278">
        <v>2.73</v>
      </c>
      <c r="J278">
        <f t="shared" si="8"/>
        <v>400.42180000000002</v>
      </c>
      <c r="K278">
        <f t="shared" si="9"/>
        <v>1324.134</v>
      </c>
    </row>
    <row r="279" spans="9:11" x14ac:dyDescent="0.4">
      <c r="I279">
        <v>2.74</v>
      </c>
      <c r="J279">
        <f t="shared" si="8"/>
        <v>401.93180000000007</v>
      </c>
      <c r="K279">
        <f t="shared" si="9"/>
        <v>1329.7139999999999</v>
      </c>
    </row>
    <row r="280" spans="9:11" x14ac:dyDescent="0.4">
      <c r="I280">
        <v>2.75</v>
      </c>
      <c r="J280">
        <f t="shared" si="8"/>
        <v>403.4418</v>
      </c>
      <c r="K280">
        <f t="shared" si="9"/>
        <v>1335.2939999999999</v>
      </c>
    </row>
    <row r="281" spans="9:11" x14ac:dyDescent="0.4">
      <c r="I281">
        <v>2.76</v>
      </c>
      <c r="J281">
        <f t="shared" si="8"/>
        <v>404.95179999999999</v>
      </c>
      <c r="K281">
        <f t="shared" si="9"/>
        <v>1340.8739999999998</v>
      </c>
    </row>
    <row r="282" spans="9:11" x14ac:dyDescent="0.4">
      <c r="I282">
        <v>2.77</v>
      </c>
      <c r="J282">
        <f t="shared" si="8"/>
        <v>406.46180000000004</v>
      </c>
      <c r="K282">
        <f t="shared" si="9"/>
        <v>1346.4540000000002</v>
      </c>
    </row>
    <row r="283" spans="9:11" x14ac:dyDescent="0.4">
      <c r="I283">
        <v>2.78</v>
      </c>
      <c r="J283">
        <f t="shared" si="8"/>
        <v>407.97179999999997</v>
      </c>
      <c r="K283">
        <f t="shared" si="9"/>
        <v>1352.0340000000001</v>
      </c>
    </row>
    <row r="284" spans="9:11" x14ac:dyDescent="0.4">
      <c r="I284">
        <v>2.79</v>
      </c>
      <c r="J284">
        <f t="shared" si="8"/>
        <v>409.48180000000002</v>
      </c>
      <c r="K284">
        <f t="shared" si="9"/>
        <v>1357.6139999999998</v>
      </c>
    </row>
    <row r="285" spans="9:11" x14ac:dyDescent="0.4">
      <c r="I285">
        <v>2.8</v>
      </c>
      <c r="J285">
        <f t="shared" si="8"/>
        <v>410.99180000000001</v>
      </c>
      <c r="K285">
        <f t="shared" si="9"/>
        <v>1363.1939999999997</v>
      </c>
    </row>
    <row r="286" spans="9:11" x14ac:dyDescent="0.4">
      <c r="I286">
        <v>2.81</v>
      </c>
      <c r="J286">
        <f t="shared" si="8"/>
        <v>412.50180000000006</v>
      </c>
      <c r="K286">
        <f t="shared" si="9"/>
        <v>1368.7740000000001</v>
      </c>
    </row>
    <row r="287" spans="9:11" x14ac:dyDescent="0.4">
      <c r="I287">
        <v>2.82</v>
      </c>
      <c r="J287">
        <f t="shared" si="8"/>
        <v>414.01179999999999</v>
      </c>
      <c r="K287">
        <f t="shared" si="9"/>
        <v>1374.354</v>
      </c>
    </row>
    <row r="288" spans="9:11" x14ac:dyDescent="0.4">
      <c r="I288">
        <v>2.83</v>
      </c>
      <c r="J288">
        <f t="shared" si="8"/>
        <v>415.52180000000004</v>
      </c>
      <c r="K288">
        <f t="shared" si="9"/>
        <v>1379.934</v>
      </c>
    </row>
    <row r="289" spans="9:11" x14ac:dyDescent="0.4">
      <c r="I289">
        <v>2.84</v>
      </c>
      <c r="J289">
        <f t="shared" si="8"/>
        <v>417.03180000000003</v>
      </c>
      <c r="K289">
        <f t="shared" si="9"/>
        <v>1385.5139999999999</v>
      </c>
    </row>
    <row r="290" spans="9:11" x14ac:dyDescent="0.4">
      <c r="I290">
        <v>2.85</v>
      </c>
      <c r="J290">
        <f t="shared" si="8"/>
        <v>418.54180000000002</v>
      </c>
      <c r="K290">
        <f t="shared" si="9"/>
        <v>1391.0940000000003</v>
      </c>
    </row>
    <row r="291" spans="9:11" x14ac:dyDescent="0.4">
      <c r="I291">
        <v>2.86</v>
      </c>
      <c r="J291">
        <f t="shared" si="8"/>
        <v>420.05180000000001</v>
      </c>
      <c r="K291">
        <f t="shared" si="9"/>
        <v>1396.674</v>
      </c>
    </row>
    <row r="292" spans="9:11" x14ac:dyDescent="0.4">
      <c r="I292">
        <v>2.87</v>
      </c>
      <c r="J292">
        <f t="shared" si="8"/>
        <v>421.56180000000006</v>
      </c>
      <c r="K292">
        <f t="shared" si="9"/>
        <v>1402.2539999999999</v>
      </c>
    </row>
    <row r="293" spans="9:11" x14ac:dyDescent="0.4">
      <c r="I293">
        <v>2.88</v>
      </c>
      <c r="J293">
        <f t="shared" si="8"/>
        <v>423.0718</v>
      </c>
      <c r="K293">
        <f t="shared" si="9"/>
        <v>1407.8339999999998</v>
      </c>
    </row>
    <row r="294" spans="9:11" x14ac:dyDescent="0.4">
      <c r="I294">
        <v>2.89</v>
      </c>
      <c r="J294">
        <f t="shared" si="8"/>
        <v>424.58180000000004</v>
      </c>
      <c r="K294">
        <f t="shared" si="9"/>
        <v>1413.4140000000002</v>
      </c>
    </row>
    <row r="295" spans="9:11" x14ac:dyDescent="0.4">
      <c r="I295">
        <v>2.9</v>
      </c>
      <c r="J295">
        <f t="shared" si="8"/>
        <v>426.09180000000003</v>
      </c>
      <c r="K295">
        <f t="shared" si="9"/>
        <v>1418.9940000000001</v>
      </c>
    </row>
    <row r="296" spans="9:11" x14ac:dyDescent="0.4">
      <c r="I296">
        <v>2.91</v>
      </c>
      <c r="J296">
        <f t="shared" si="8"/>
        <v>427.60180000000003</v>
      </c>
      <c r="K296">
        <f t="shared" si="9"/>
        <v>1424.5740000000001</v>
      </c>
    </row>
    <row r="297" spans="9:11" x14ac:dyDescent="0.4">
      <c r="I297">
        <v>2.92</v>
      </c>
      <c r="J297">
        <f t="shared" si="8"/>
        <v>429.11180000000002</v>
      </c>
      <c r="K297">
        <f t="shared" si="9"/>
        <v>1430.1539999999998</v>
      </c>
    </row>
    <row r="298" spans="9:11" x14ac:dyDescent="0.4">
      <c r="I298">
        <v>2.93</v>
      </c>
      <c r="J298">
        <f t="shared" si="8"/>
        <v>430.62180000000006</v>
      </c>
      <c r="K298">
        <f t="shared" si="9"/>
        <v>1435.7340000000002</v>
      </c>
    </row>
    <row r="299" spans="9:11" x14ac:dyDescent="0.4">
      <c r="I299">
        <v>2.94</v>
      </c>
      <c r="J299">
        <f t="shared" si="8"/>
        <v>432.1318</v>
      </c>
      <c r="K299">
        <f t="shared" si="9"/>
        <v>1441.3140000000001</v>
      </c>
    </row>
    <row r="300" spans="9:11" x14ac:dyDescent="0.4">
      <c r="I300">
        <v>2.95</v>
      </c>
      <c r="J300">
        <f t="shared" si="8"/>
        <v>433.64180000000005</v>
      </c>
      <c r="K300">
        <f t="shared" si="9"/>
        <v>1446.894</v>
      </c>
    </row>
    <row r="301" spans="9:11" x14ac:dyDescent="0.4">
      <c r="I301">
        <v>2.96</v>
      </c>
      <c r="J301">
        <f t="shared" si="8"/>
        <v>435.15180000000004</v>
      </c>
      <c r="K301">
        <f t="shared" si="9"/>
        <v>1452.4739999999999</v>
      </c>
    </row>
    <row r="302" spans="9:11" x14ac:dyDescent="0.4">
      <c r="I302">
        <v>2.97</v>
      </c>
      <c r="J302">
        <f t="shared" si="8"/>
        <v>436.66180000000003</v>
      </c>
      <c r="K302">
        <f t="shared" si="9"/>
        <v>1458.0540000000003</v>
      </c>
    </row>
    <row r="303" spans="9:11" x14ac:dyDescent="0.4">
      <c r="I303">
        <v>2.98</v>
      </c>
      <c r="J303">
        <f t="shared" si="8"/>
        <v>438.17180000000002</v>
      </c>
      <c r="K303">
        <f t="shared" si="9"/>
        <v>1463.634</v>
      </c>
    </row>
    <row r="304" spans="9:11" x14ac:dyDescent="0.4">
      <c r="I304">
        <v>2.99</v>
      </c>
      <c r="J304">
        <f t="shared" si="8"/>
        <v>439.68180000000007</v>
      </c>
      <c r="K304">
        <f t="shared" si="9"/>
        <v>1469.2139999999999</v>
      </c>
    </row>
    <row r="305" spans="9:11" x14ac:dyDescent="0.4">
      <c r="I305">
        <v>3</v>
      </c>
      <c r="J305">
        <f t="shared" si="8"/>
        <v>441.1918</v>
      </c>
      <c r="K305">
        <f t="shared" si="9"/>
        <v>1474.7939999999999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F3BB-2BF1-4573-A633-E23BD72AFDC2}">
  <dimension ref="B3:I30"/>
  <sheetViews>
    <sheetView tabSelected="1" topLeftCell="A5" zoomScale="70" zoomScaleNormal="70" workbookViewId="0">
      <selection activeCell="F31" sqref="F31"/>
    </sheetView>
  </sheetViews>
  <sheetFormatPr defaultRowHeight="18.75" x14ac:dyDescent="0.4"/>
  <sheetData>
    <row r="3" spans="2:9" x14ac:dyDescent="0.4">
      <c r="F3">
        <v>3</v>
      </c>
    </row>
    <row r="4" spans="2:9" x14ac:dyDescent="0.4">
      <c r="B4">
        <v>3</v>
      </c>
      <c r="C4">
        <v>0.432</v>
      </c>
      <c r="D4">
        <v>500</v>
      </c>
      <c r="F4">
        <v>500</v>
      </c>
      <c r="G4">
        <v>0.432</v>
      </c>
      <c r="H4">
        <f>1/G4</f>
        <v>2.3148148148148149</v>
      </c>
      <c r="I4">
        <v>2.3148148148148149</v>
      </c>
    </row>
    <row r="5" spans="2:9" x14ac:dyDescent="0.4">
      <c r="B5">
        <v>5</v>
      </c>
      <c r="C5">
        <v>0.56599999999999995</v>
      </c>
      <c r="D5">
        <v>500</v>
      </c>
      <c r="F5">
        <v>1000</v>
      </c>
      <c r="G5">
        <v>0.35099999999999998</v>
      </c>
      <c r="H5">
        <f t="shared" ref="H5:H6" si="0">1/G5</f>
        <v>2.8490028490028494</v>
      </c>
      <c r="I5">
        <v>2.8490028490028494</v>
      </c>
    </row>
    <row r="6" spans="2:9" x14ac:dyDescent="0.4">
      <c r="B6">
        <v>10</v>
      </c>
      <c r="C6">
        <v>0.59199999999999997</v>
      </c>
      <c r="D6">
        <v>500</v>
      </c>
      <c r="F6">
        <v>2000</v>
      </c>
      <c r="H6" t="e">
        <f t="shared" si="0"/>
        <v>#DIV/0!</v>
      </c>
    </row>
    <row r="7" spans="2:9" x14ac:dyDescent="0.4">
      <c r="B7">
        <v>30</v>
      </c>
      <c r="C7">
        <v>0.55100000000000005</v>
      </c>
      <c r="D7">
        <v>500</v>
      </c>
      <c r="F7" t="s">
        <v>34</v>
      </c>
    </row>
    <row r="8" spans="2:9" x14ac:dyDescent="0.4">
      <c r="B8">
        <v>50</v>
      </c>
      <c r="C8">
        <v>0.54600000000000004</v>
      </c>
      <c r="D8">
        <v>500</v>
      </c>
      <c r="F8">
        <v>500</v>
      </c>
      <c r="G8">
        <v>0.56599999999999995</v>
      </c>
      <c r="H8">
        <f>1/G8</f>
        <v>1.7667844522968199</v>
      </c>
      <c r="I8">
        <v>1.7667844522968199</v>
      </c>
    </row>
    <row r="9" spans="2:9" x14ac:dyDescent="0.4">
      <c r="B9">
        <v>100</v>
      </c>
      <c r="C9">
        <v>0.60299999999999998</v>
      </c>
      <c r="D9">
        <v>500</v>
      </c>
      <c r="F9">
        <v>1000</v>
      </c>
      <c r="G9">
        <v>0.52300000000000002</v>
      </c>
      <c r="H9">
        <f>1/G9</f>
        <v>1.9120458891013383</v>
      </c>
      <c r="I9">
        <v>1.9120458891013383</v>
      </c>
    </row>
    <row r="10" spans="2:9" x14ac:dyDescent="0.4">
      <c r="B10">
        <v>300</v>
      </c>
      <c r="D10">
        <v>500</v>
      </c>
      <c r="F10">
        <v>2000</v>
      </c>
    </row>
    <row r="11" spans="2:9" x14ac:dyDescent="0.4">
      <c r="B11">
        <v>3</v>
      </c>
      <c r="C11">
        <v>0.35099999999999998</v>
      </c>
      <c r="D11">
        <v>1000</v>
      </c>
      <c r="F11" t="s">
        <v>35</v>
      </c>
    </row>
    <row r="12" spans="2:9" x14ac:dyDescent="0.4">
      <c r="B12">
        <v>5</v>
      </c>
      <c r="C12">
        <v>0.52300000000000002</v>
      </c>
      <c r="D12">
        <v>1000</v>
      </c>
      <c r="F12">
        <v>500</v>
      </c>
      <c r="G12">
        <v>0.59199999999999997</v>
      </c>
      <c r="H12">
        <f>1/G12</f>
        <v>1.6891891891891893</v>
      </c>
      <c r="I12">
        <v>1.6891891891891893</v>
      </c>
    </row>
    <row r="13" spans="2:9" x14ac:dyDescent="0.4">
      <c r="B13">
        <v>10</v>
      </c>
      <c r="C13">
        <v>0.44900000000000001</v>
      </c>
      <c r="D13">
        <v>1000</v>
      </c>
      <c r="F13">
        <v>1000</v>
      </c>
      <c r="G13">
        <v>0.44900000000000001</v>
      </c>
      <c r="H13">
        <f>1/G13</f>
        <v>2.2271714922048997</v>
      </c>
      <c r="I13">
        <v>2.2271714922048997</v>
      </c>
    </row>
    <row r="14" spans="2:9" x14ac:dyDescent="0.4">
      <c r="B14">
        <v>30</v>
      </c>
      <c r="C14">
        <v>0.27400000000000002</v>
      </c>
      <c r="D14">
        <v>1000</v>
      </c>
      <c r="F14">
        <v>2000</v>
      </c>
    </row>
    <row r="15" spans="2:9" x14ac:dyDescent="0.4">
      <c r="B15">
        <v>50</v>
      </c>
      <c r="C15">
        <v>0.35299999999999998</v>
      </c>
      <c r="D15">
        <v>1000</v>
      </c>
      <c r="F15" t="s">
        <v>36</v>
      </c>
    </row>
    <row r="16" spans="2:9" x14ac:dyDescent="0.4">
      <c r="B16">
        <v>100</v>
      </c>
      <c r="C16">
        <v>0.44400000000000001</v>
      </c>
      <c r="D16">
        <v>1000</v>
      </c>
      <c r="F16">
        <v>500</v>
      </c>
      <c r="G16">
        <v>0.55100000000000005</v>
      </c>
      <c r="H16">
        <f>1/G16</f>
        <v>1.8148820326678765</v>
      </c>
      <c r="I16">
        <v>1.8148820326678765</v>
      </c>
    </row>
    <row r="17" spans="2:9" x14ac:dyDescent="0.4">
      <c r="B17">
        <v>300</v>
      </c>
      <c r="D17">
        <v>1000</v>
      </c>
      <c r="F17">
        <v>1000</v>
      </c>
      <c r="G17">
        <v>0.27400000000000002</v>
      </c>
      <c r="H17">
        <f t="shared" ref="H17:H18" si="1">1/G17</f>
        <v>3.6496350364963499</v>
      </c>
      <c r="I17">
        <v>3.6496350364963499</v>
      </c>
    </row>
    <row r="18" spans="2:9" x14ac:dyDescent="0.4">
      <c r="B18">
        <v>3</v>
      </c>
      <c r="D18">
        <v>2000</v>
      </c>
      <c r="F18">
        <v>2000</v>
      </c>
      <c r="G18">
        <v>0.14299999999999999</v>
      </c>
      <c r="H18">
        <f t="shared" si="1"/>
        <v>6.9930069930069934</v>
      </c>
      <c r="I18">
        <v>6.9930069930069934</v>
      </c>
    </row>
    <row r="19" spans="2:9" x14ac:dyDescent="0.4">
      <c r="B19">
        <v>5</v>
      </c>
      <c r="D19">
        <v>2000</v>
      </c>
      <c r="F19" t="s">
        <v>37</v>
      </c>
    </row>
    <row r="20" spans="2:9" x14ac:dyDescent="0.4">
      <c r="B20">
        <v>10</v>
      </c>
      <c r="D20">
        <v>2000</v>
      </c>
      <c r="F20">
        <v>500</v>
      </c>
      <c r="G20">
        <v>0.54600000000000004</v>
      </c>
      <c r="H20">
        <f>1/G20</f>
        <v>1.8315018315018314</v>
      </c>
      <c r="I20">
        <v>1.8315018315018314</v>
      </c>
    </row>
    <row r="21" spans="2:9" x14ac:dyDescent="0.4">
      <c r="B21">
        <v>30</v>
      </c>
      <c r="C21">
        <v>0.14299999999999999</v>
      </c>
      <c r="D21">
        <v>2000</v>
      </c>
      <c r="F21">
        <v>1000</v>
      </c>
      <c r="G21">
        <v>0.35299999999999998</v>
      </c>
      <c r="H21">
        <f t="shared" ref="H21:H22" si="2">1/G21</f>
        <v>2.8328611898017</v>
      </c>
      <c r="I21">
        <v>2.8328611898017</v>
      </c>
    </row>
    <row r="22" spans="2:9" x14ac:dyDescent="0.4">
      <c r="B22">
        <v>50</v>
      </c>
      <c r="C22">
        <v>0.22900000000000001</v>
      </c>
      <c r="D22">
        <v>2000</v>
      </c>
      <c r="F22">
        <v>2000</v>
      </c>
      <c r="G22">
        <v>0.22900000000000001</v>
      </c>
      <c r="H22">
        <f t="shared" si="2"/>
        <v>4.3668122270742353</v>
      </c>
      <c r="I22">
        <v>4.3668122270742353</v>
      </c>
    </row>
    <row r="23" spans="2:9" x14ac:dyDescent="0.4">
      <c r="B23">
        <v>100</v>
      </c>
      <c r="D23">
        <v>2000</v>
      </c>
      <c r="F23" t="s">
        <v>38</v>
      </c>
    </row>
    <row r="24" spans="2:9" x14ac:dyDescent="0.4">
      <c r="B24">
        <v>300</v>
      </c>
      <c r="D24">
        <v>2000</v>
      </c>
      <c r="F24">
        <v>500</v>
      </c>
      <c r="G24">
        <v>0.60299999999999998</v>
      </c>
      <c r="H24">
        <f>1/G24</f>
        <v>1.6583747927031509</v>
      </c>
      <c r="I24">
        <v>1.6583747927031509</v>
      </c>
    </row>
    <row r="25" spans="2:9" x14ac:dyDescent="0.4">
      <c r="F25">
        <v>1000</v>
      </c>
      <c r="G25">
        <v>0.44400000000000001</v>
      </c>
      <c r="H25">
        <f>1/G25</f>
        <v>2.2522522522522523</v>
      </c>
      <c r="I25">
        <v>2.2522522522522523</v>
      </c>
    </row>
    <row r="26" spans="2:9" x14ac:dyDescent="0.4">
      <c r="F26">
        <v>2000</v>
      </c>
    </row>
    <row r="27" spans="2:9" x14ac:dyDescent="0.4">
      <c r="F27" t="s">
        <v>39</v>
      </c>
    </row>
    <row r="28" spans="2:9" x14ac:dyDescent="0.4">
      <c r="F28">
        <v>500</v>
      </c>
    </row>
    <row r="29" spans="2:9" x14ac:dyDescent="0.4">
      <c r="F29">
        <v>1000</v>
      </c>
    </row>
    <row r="30" spans="2:9" x14ac:dyDescent="0.4">
      <c r="F30">
        <v>2000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3QW_broadcontact _J0_annaysis</vt:lpstr>
      <vt:lpstr>3QW_broadcontact_id_annalysis</vt:lpstr>
      <vt:lpstr>10QW_broadcontact_j0anallysis</vt:lpstr>
      <vt:lpstr>Sheet1</vt:lpstr>
      <vt:lpstr>id_annaysis10_broad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2019-01-01T07:30:53Z</dcterms:created>
  <dcterms:modified xsi:type="dcterms:W3CDTF">2019-01-15T00:53:36Z</dcterms:modified>
</cp:coreProperties>
</file>