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75824c9e72bc85/SOCGEN/Garantie ARIZ/"/>
    </mc:Choice>
  </mc:AlternateContent>
  <xr:revisionPtr revIDLastSave="81" documentId="8_{49D51192-5350-45A4-96D1-E90F859C4C30}" xr6:coauthVersionLast="47" xr6:coauthVersionMax="47" xr10:uidLastSave="{7E0D176E-9BE5-4B7E-97DC-3FE05C065477}"/>
  <bookViews>
    <workbookView xWindow="28680" yWindow="-120" windowWidth="29040" windowHeight="15720" activeTab="2" xr2:uid="{EC9CEB3A-1501-44D7-BAA2-2C6989B5C826}"/>
  </bookViews>
  <sheets>
    <sheet name="Feuil4" sheetId="4" r:id="rId1"/>
    <sheet name="Feuil1" sheetId="1" r:id="rId2"/>
    <sheet name="Feuil2" sheetId="2" r:id="rId3"/>
    <sheet name="Feuil5" sheetId="5" r:id="rId4"/>
  </sheets>
  <definedNames>
    <definedName name="_xlnm._FilterDatabase" localSheetId="1" hidden="1">Feuil1!$A$1:$U$179</definedName>
    <definedName name="_xlnm._FilterDatabase" localSheetId="2" hidden="1">Feuil2!$A$1:$X$260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" i="2"/>
  <c r="P3" i="1"/>
  <c r="P4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Q52" i="1" s="1"/>
  <c r="P53" i="1"/>
  <c r="Q53" i="1" s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Q69" i="1" s="1"/>
  <c r="P70" i="1"/>
  <c r="P71" i="1"/>
  <c r="P72" i="1"/>
  <c r="P73" i="1"/>
  <c r="P74" i="1"/>
  <c r="P75" i="1"/>
  <c r="P76" i="1"/>
  <c r="Q76" i="1" s="1"/>
  <c r="P77" i="1"/>
  <c r="Q77" i="1" s="1"/>
  <c r="P78" i="1"/>
  <c r="P79" i="1"/>
  <c r="P80" i="1"/>
  <c r="P81" i="1"/>
  <c r="Q81" i="1" s="1"/>
  <c r="P82" i="1"/>
  <c r="P83" i="1"/>
  <c r="P84" i="1"/>
  <c r="P85" i="1"/>
  <c r="P86" i="1"/>
  <c r="P87" i="1"/>
  <c r="P88" i="1"/>
  <c r="P89" i="1"/>
  <c r="P90" i="1"/>
  <c r="P91" i="1"/>
  <c r="P92" i="1"/>
  <c r="Q92" i="1" s="1"/>
  <c r="P93" i="1"/>
  <c r="P94" i="1"/>
  <c r="P95" i="1"/>
  <c r="P96" i="1"/>
  <c r="P97" i="1"/>
  <c r="P98" i="1"/>
  <c r="P99" i="1"/>
  <c r="P100" i="1"/>
  <c r="P101" i="1"/>
  <c r="Q101" i="1" s="1"/>
  <c r="P102" i="1"/>
  <c r="P103" i="1"/>
  <c r="P104" i="1"/>
  <c r="P105" i="1"/>
  <c r="Q105" i="1" s="1"/>
  <c r="P106" i="1"/>
  <c r="P107" i="1"/>
  <c r="P108" i="1"/>
  <c r="Q108" i="1" s="1"/>
  <c r="P109" i="1"/>
  <c r="P110" i="1"/>
  <c r="P111" i="1"/>
  <c r="P112" i="1"/>
  <c r="P113" i="1"/>
  <c r="P114" i="1"/>
  <c r="P115" i="1"/>
  <c r="P116" i="1"/>
  <c r="Q116" i="1" s="1"/>
  <c r="P117" i="1"/>
  <c r="Q117" i="1" s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Q133" i="1" s="1"/>
  <c r="P134" i="1"/>
  <c r="P135" i="1"/>
  <c r="P136" i="1"/>
  <c r="P137" i="1"/>
  <c r="P138" i="1"/>
  <c r="P139" i="1"/>
  <c r="P140" i="1"/>
  <c r="Q140" i="1" s="1"/>
  <c r="P141" i="1"/>
  <c r="Q141" i="1" s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Q156" i="1" s="1"/>
  <c r="P157" i="1"/>
  <c r="P158" i="1"/>
  <c r="P159" i="1"/>
  <c r="P160" i="1"/>
  <c r="P161" i="1"/>
  <c r="P162" i="1"/>
  <c r="P163" i="1"/>
  <c r="P164" i="1"/>
  <c r="P165" i="1"/>
  <c r="Q165" i="1" s="1"/>
  <c r="P166" i="1"/>
  <c r="P167" i="1"/>
  <c r="P168" i="1"/>
  <c r="P169" i="1"/>
  <c r="P170" i="1"/>
  <c r="P171" i="1"/>
  <c r="P172" i="1"/>
  <c r="Q172" i="1" s="1"/>
  <c r="P173" i="1"/>
  <c r="P174" i="1"/>
  <c r="P175" i="1"/>
  <c r="P176" i="1"/>
  <c r="P177" i="1"/>
  <c r="P178" i="1"/>
  <c r="P179" i="1"/>
  <c r="P2" i="1"/>
  <c r="Q2" i="1" s="1"/>
  <c r="Q37" i="1" l="1"/>
  <c r="Q3" i="1"/>
  <c r="Q44" i="1"/>
  <c r="Q28" i="1"/>
  <c r="Q12" i="1"/>
  <c r="Q155" i="1"/>
  <c r="Q131" i="1"/>
  <c r="Q27" i="1"/>
  <c r="Q130" i="1"/>
  <c r="Q106" i="1"/>
  <c r="Q10" i="1"/>
  <c r="Q13" i="1"/>
  <c r="Q4" i="1"/>
  <c r="R3" i="1"/>
  <c r="R101" i="1"/>
  <c r="R77" i="1"/>
  <c r="R53" i="1"/>
  <c r="R76" i="1"/>
  <c r="R52" i="1"/>
  <c r="R156" i="1"/>
  <c r="R28" i="1"/>
  <c r="R141" i="1"/>
  <c r="R13" i="1"/>
  <c r="R116" i="1"/>
  <c r="R12" i="1"/>
  <c r="Q171" i="1"/>
  <c r="R171" i="1"/>
  <c r="Q163" i="1"/>
  <c r="R163" i="1"/>
  <c r="Q147" i="1"/>
  <c r="R147" i="1"/>
  <c r="Q123" i="1"/>
  <c r="R123" i="1"/>
  <c r="Q107" i="1"/>
  <c r="R107" i="1"/>
  <c r="Q83" i="1"/>
  <c r="R83" i="1"/>
  <c r="Q67" i="1"/>
  <c r="R67" i="1"/>
  <c r="Q51" i="1"/>
  <c r="R51" i="1"/>
  <c r="Q35" i="1"/>
  <c r="R35" i="1"/>
  <c r="Q19" i="1"/>
  <c r="R19" i="1"/>
  <c r="Q178" i="1"/>
  <c r="R178" i="1"/>
  <c r="Q162" i="1"/>
  <c r="R162" i="1"/>
  <c r="Q146" i="1"/>
  <c r="R146" i="1"/>
  <c r="Q138" i="1"/>
  <c r="R138" i="1"/>
  <c r="Q90" i="1"/>
  <c r="R90" i="1"/>
  <c r="Q74" i="1"/>
  <c r="R74" i="1"/>
  <c r="Q50" i="1"/>
  <c r="R50" i="1"/>
  <c r="Q34" i="1"/>
  <c r="R34" i="1"/>
  <c r="Q26" i="1"/>
  <c r="R26" i="1"/>
  <c r="R130" i="1"/>
  <c r="Q177" i="1"/>
  <c r="R177" i="1"/>
  <c r="Q161" i="1"/>
  <c r="R161" i="1"/>
  <c r="Q153" i="1"/>
  <c r="R153" i="1"/>
  <c r="Q137" i="1"/>
  <c r="R137" i="1"/>
  <c r="Q73" i="1"/>
  <c r="R73" i="1"/>
  <c r="Q65" i="1"/>
  <c r="R65" i="1"/>
  <c r="Q57" i="1"/>
  <c r="R57" i="1"/>
  <c r="Q49" i="1"/>
  <c r="R49" i="1"/>
  <c r="Q41" i="1"/>
  <c r="R41" i="1"/>
  <c r="Q25" i="1"/>
  <c r="R25" i="1"/>
  <c r="Q17" i="1"/>
  <c r="R17" i="1"/>
  <c r="Q9" i="1"/>
  <c r="R9" i="1"/>
  <c r="Q139" i="1"/>
  <c r="R139" i="1"/>
  <c r="Q115" i="1"/>
  <c r="R115" i="1"/>
  <c r="Q91" i="1"/>
  <c r="R91" i="1"/>
  <c r="Q75" i="1"/>
  <c r="R75" i="1"/>
  <c r="Q59" i="1"/>
  <c r="R59" i="1"/>
  <c r="Q43" i="1"/>
  <c r="R43" i="1"/>
  <c r="Q11" i="1"/>
  <c r="R11" i="1"/>
  <c r="Q170" i="1"/>
  <c r="R170" i="1"/>
  <c r="Q154" i="1"/>
  <c r="R154" i="1"/>
  <c r="Q122" i="1"/>
  <c r="R122" i="1"/>
  <c r="Q114" i="1"/>
  <c r="R114" i="1"/>
  <c r="Q98" i="1"/>
  <c r="R98" i="1"/>
  <c r="Q82" i="1"/>
  <c r="R82" i="1"/>
  <c r="Q66" i="1"/>
  <c r="R66" i="1"/>
  <c r="Q58" i="1"/>
  <c r="R58" i="1"/>
  <c r="Q42" i="1"/>
  <c r="R42" i="1"/>
  <c r="Q18" i="1"/>
  <c r="R18" i="1"/>
  <c r="Q169" i="1"/>
  <c r="R169" i="1"/>
  <c r="Q145" i="1"/>
  <c r="R145" i="1"/>
  <c r="Q129" i="1"/>
  <c r="R129" i="1"/>
  <c r="Q121" i="1"/>
  <c r="R121" i="1"/>
  <c r="Q113" i="1"/>
  <c r="R113" i="1"/>
  <c r="Q97" i="1"/>
  <c r="R97" i="1"/>
  <c r="Q89" i="1"/>
  <c r="R89" i="1"/>
  <c r="Q33" i="1"/>
  <c r="R33" i="1"/>
  <c r="R106" i="1"/>
  <c r="R105" i="1"/>
  <c r="R27" i="1"/>
  <c r="Q179" i="1"/>
  <c r="R179" i="1"/>
  <c r="Q99" i="1"/>
  <c r="R99" i="1"/>
  <c r="R131" i="1"/>
  <c r="R2" i="1"/>
  <c r="R155" i="1"/>
  <c r="R81" i="1"/>
  <c r="Q176" i="1"/>
  <c r="R176" i="1"/>
  <c r="Q168" i="1"/>
  <c r="R168" i="1"/>
  <c r="Q160" i="1"/>
  <c r="R160" i="1"/>
  <c r="Q152" i="1"/>
  <c r="R152" i="1"/>
  <c r="Q144" i="1"/>
  <c r="R144" i="1"/>
  <c r="Q136" i="1"/>
  <c r="R136" i="1"/>
  <c r="Q128" i="1"/>
  <c r="R128" i="1"/>
  <c r="Q120" i="1"/>
  <c r="R120" i="1"/>
  <c r="Q112" i="1"/>
  <c r="R112" i="1"/>
  <c r="Q104" i="1"/>
  <c r="R104" i="1"/>
  <c r="Q96" i="1"/>
  <c r="R96" i="1"/>
  <c r="Q88" i="1"/>
  <c r="R88" i="1"/>
  <c r="Q80" i="1"/>
  <c r="R80" i="1"/>
  <c r="Q72" i="1"/>
  <c r="R72" i="1"/>
  <c r="Q64" i="1"/>
  <c r="R64" i="1"/>
  <c r="Q56" i="1"/>
  <c r="R56" i="1"/>
  <c r="Q48" i="1"/>
  <c r="R48" i="1"/>
  <c r="R172" i="1"/>
  <c r="R69" i="1"/>
  <c r="R44" i="1"/>
  <c r="Q175" i="1"/>
  <c r="R175" i="1"/>
  <c r="Q167" i="1"/>
  <c r="R167" i="1"/>
  <c r="Q159" i="1"/>
  <c r="R159" i="1"/>
  <c r="Q151" i="1"/>
  <c r="R151" i="1"/>
  <c r="Q143" i="1"/>
  <c r="R143" i="1"/>
  <c r="Q135" i="1"/>
  <c r="R135" i="1"/>
  <c r="Q127" i="1"/>
  <c r="R127" i="1"/>
  <c r="Q119" i="1"/>
  <c r="R119" i="1"/>
  <c r="Q111" i="1"/>
  <c r="R111" i="1"/>
  <c r="Q103" i="1"/>
  <c r="R103" i="1"/>
  <c r="Q95" i="1"/>
  <c r="R95" i="1"/>
  <c r="Q87" i="1"/>
  <c r="R87" i="1"/>
  <c r="Q79" i="1"/>
  <c r="R79" i="1"/>
  <c r="Q71" i="1"/>
  <c r="R71" i="1"/>
  <c r="Q63" i="1"/>
  <c r="R63" i="1"/>
  <c r="Q55" i="1"/>
  <c r="R55" i="1"/>
  <c r="Q47" i="1"/>
  <c r="R47" i="1"/>
  <c r="Q39" i="1"/>
  <c r="R39" i="1"/>
  <c r="Q31" i="1"/>
  <c r="R31" i="1"/>
  <c r="Q23" i="1"/>
  <c r="R23" i="1"/>
  <c r="Q15" i="1"/>
  <c r="R15" i="1"/>
  <c r="Q7" i="1"/>
  <c r="R7" i="1"/>
  <c r="R117" i="1"/>
  <c r="R92" i="1"/>
  <c r="Q174" i="1"/>
  <c r="R174" i="1"/>
  <c r="Q166" i="1"/>
  <c r="R166" i="1"/>
  <c r="Q158" i="1"/>
  <c r="R158" i="1"/>
  <c r="Q150" i="1"/>
  <c r="R150" i="1"/>
  <c r="Q142" i="1"/>
  <c r="R142" i="1"/>
  <c r="Q134" i="1"/>
  <c r="R134" i="1"/>
  <c r="Q126" i="1"/>
  <c r="R126" i="1"/>
  <c r="Q118" i="1"/>
  <c r="R118" i="1"/>
  <c r="Q110" i="1"/>
  <c r="R110" i="1"/>
  <c r="Q102" i="1"/>
  <c r="R102" i="1"/>
  <c r="Q94" i="1"/>
  <c r="R94" i="1"/>
  <c r="Q86" i="1"/>
  <c r="R86" i="1"/>
  <c r="Q78" i="1"/>
  <c r="R78" i="1"/>
  <c r="Q70" i="1"/>
  <c r="R70" i="1"/>
  <c r="Q62" i="1"/>
  <c r="R62" i="1"/>
  <c r="Q54" i="1"/>
  <c r="R54" i="1"/>
  <c r="Q46" i="1"/>
  <c r="R46" i="1"/>
  <c r="Q38" i="1"/>
  <c r="R38" i="1"/>
  <c r="Q30" i="1"/>
  <c r="R30" i="1"/>
  <c r="Q22" i="1"/>
  <c r="R22" i="1"/>
  <c r="Q14" i="1"/>
  <c r="R14" i="1"/>
  <c r="Q6" i="1"/>
  <c r="R6" i="1"/>
  <c r="Q173" i="1"/>
  <c r="R173" i="1"/>
  <c r="Q157" i="1"/>
  <c r="R157" i="1"/>
  <c r="Q149" i="1"/>
  <c r="R149" i="1"/>
  <c r="Q125" i="1"/>
  <c r="R125" i="1"/>
  <c r="Q109" i="1"/>
  <c r="R109" i="1"/>
  <c r="Q93" i="1"/>
  <c r="R93" i="1"/>
  <c r="Q85" i="1"/>
  <c r="R85" i="1"/>
  <c r="Q61" i="1"/>
  <c r="R61" i="1"/>
  <c r="Q45" i="1"/>
  <c r="R45" i="1"/>
  <c r="Q29" i="1"/>
  <c r="R29" i="1"/>
  <c r="Q21" i="1"/>
  <c r="R21" i="1"/>
  <c r="R165" i="1"/>
  <c r="R140" i="1"/>
  <c r="R37" i="1"/>
  <c r="Q164" i="1"/>
  <c r="R164" i="1"/>
  <c r="Q148" i="1"/>
  <c r="R148" i="1"/>
  <c r="Q132" i="1"/>
  <c r="R132" i="1"/>
  <c r="Q124" i="1"/>
  <c r="R124" i="1"/>
  <c r="Q100" i="1"/>
  <c r="R100" i="1"/>
  <c r="Q84" i="1"/>
  <c r="R84" i="1"/>
  <c r="Q68" i="1"/>
  <c r="R68" i="1"/>
  <c r="Q60" i="1"/>
  <c r="R60" i="1"/>
  <c r="Q36" i="1"/>
  <c r="R36" i="1"/>
  <c r="Q20" i="1"/>
  <c r="R20" i="1"/>
  <c r="R133" i="1"/>
  <c r="R108" i="1"/>
  <c r="R5" i="1"/>
  <c r="R10" i="1"/>
  <c r="Q40" i="1"/>
  <c r="R40" i="1"/>
  <c r="Q32" i="1"/>
  <c r="R32" i="1"/>
  <c r="Q24" i="1"/>
  <c r="R24" i="1"/>
  <c r="Q16" i="1"/>
  <c r="R16" i="1"/>
  <c r="Q8" i="1"/>
  <c r="R8" i="1"/>
  <c r="R4" i="1"/>
</calcChain>
</file>

<file path=xl/sharedStrings.xml><?xml version="1.0" encoding="utf-8"?>
<sst xmlns="http://schemas.openxmlformats.org/spreadsheetml/2006/main" count="5252" uniqueCount="1358">
  <si>
    <t>#CCL</t>
  </si>
  <si>
    <t>Nom du gestionnaire</t>
  </si>
  <si>
    <t>Libellé Groupe</t>
  </si>
  <si>
    <t>Code BPM</t>
  </si>
  <si>
    <t>Code client</t>
  </si>
  <si>
    <t>Nom complet du client</t>
  </si>
  <si>
    <t>Libellé Secteur d'activité</t>
  </si>
  <si>
    <t>Libellé du Chapitre comptable</t>
  </si>
  <si>
    <t>Intitulé du compte</t>
  </si>
  <si>
    <t>Numero Compte</t>
  </si>
  <si>
    <t>Libellé devise</t>
  </si>
  <si>
    <t>Solde Débit</t>
  </si>
  <si>
    <t>Montant autorisation</t>
  </si>
  <si>
    <t>Date de début d'autorisation</t>
  </si>
  <si>
    <t>Date de fin d'autorisation</t>
  </si>
  <si>
    <t xml:space="preserve">CONSTRUCTION DE BATIMENTS     </t>
  </si>
  <si>
    <t xml:space="preserve">CAUTIONS MARCHE PUBLICS       </t>
  </si>
  <si>
    <t xml:space="preserve">CAUTIONS MARCHES PUBLICS      </t>
  </si>
  <si>
    <t xml:space="preserve">FRANC C.F.A.                  </t>
  </si>
  <si>
    <t xml:space="preserve">CRED.MOY.TERME ADMINIST       </t>
  </si>
  <si>
    <t xml:space="preserve"> CMT ENERGIE 2022             </t>
  </si>
  <si>
    <t xml:space="preserve">CREDIT A MOYEN TERME CLIPRO   </t>
  </si>
  <si>
    <t xml:space="preserve">CMT EQUIPEMENT                </t>
  </si>
  <si>
    <t xml:space="preserve">CREDITS A LT ADMINISTRATIONS  </t>
  </si>
  <si>
    <t>ENGT FIN ESG LOAN / FACILITE C</t>
  </si>
  <si>
    <t xml:space="preserve">CREDITS A MOYEN TERME CLT COM </t>
  </si>
  <si>
    <t xml:space="preserve">AUTR.CRED.ORD.CT ADM          </t>
  </si>
  <si>
    <t xml:space="preserve">CCT SENTER 28 MDS             </t>
  </si>
  <si>
    <t xml:space="preserve">ACTIVITE SPECIAl DE CONSTRUCT </t>
  </si>
  <si>
    <t xml:space="preserve">CAUT.M.PUB                    </t>
  </si>
  <si>
    <t xml:space="preserve">CMT CONSTR                    </t>
  </si>
  <si>
    <t xml:space="preserve">COMM DE GROS&amp;ACTIVIT INTERMED </t>
  </si>
  <si>
    <t>AUTR.CRED.ORD CT TERME CL COMM</t>
  </si>
  <si>
    <t xml:space="preserve">ESC PAP FIN                   </t>
  </si>
  <si>
    <t xml:space="preserve">CMT 20 GXOF                   </t>
  </si>
  <si>
    <t xml:space="preserve">CMT FSIPP                     </t>
  </si>
  <si>
    <t xml:space="preserve">CMT TRESORERIE                </t>
  </si>
  <si>
    <t xml:space="preserve">ENG FIN ESG LOAN / FACILITE D </t>
  </si>
  <si>
    <t xml:space="preserve">CREDIT COURT TERME            </t>
  </si>
  <si>
    <t xml:space="preserve">CRED LT CLI COMM              </t>
  </si>
  <si>
    <t xml:space="preserve">C.L.T. CONSTRUCTION           </t>
  </si>
  <si>
    <t xml:space="preserve">CRED.MOY.TERMECLI.DIV         </t>
  </si>
  <si>
    <t xml:space="preserve">CREDIT A MOYEN TERME CONSTRUC </t>
  </si>
  <si>
    <t xml:space="preserve">MOHAMED N NDIAYE              </t>
  </si>
  <si>
    <t>PRODUCT&amp;DISTRIBUT ElECTRIC&amp;GAZ</t>
  </si>
  <si>
    <t xml:space="preserve">COMPTE ORDINAIRES CLTLE COMM. </t>
  </si>
  <si>
    <t xml:space="preserve">CPT.STE                       </t>
  </si>
  <si>
    <t xml:space="preserve">MAME NGONE GAYE               </t>
  </si>
  <si>
    <t>FABRICATION PRODUIT AlIMENTAIR</t>
  </si>
  <si>
    <t xml:space="preserve">RACH CREANCE SGBF/CMT ENERGIE </t>
  </si>
  <si>
    <t xml:space="preserve">TRANSPORTS TERRESTRES         </t>
  </si>
  <si>
    <t xml:space="preserve">ACTIV SOUTIEN/INDUST EXTRACT  </t>
  </si>
  <si>
    <t xml:space="preserve">CREDITS A MOYEN TERME         </t>
  </si>
  <si>
    <t>647</t>
  </si>
  <si>
    <t xml:space="preserve">MARIEME SOUGOU                </t>
  </si>
  <si>
    <t xml:space="preserve">BDV4556                                 </t>
  </si>
  <si>
    <t xml:space="preserve">SWAMI AGRI SAU </t>
  </si>
  <si>
    <t>AGRIC,ElEV ET ACTIV DE SOUTIEN</t>
  </si>
  <si>
    <t xml:space="preserve">CREDITS DE CAMPAGNE           </t>
  </si>
  <si>
    <t xml:space="preserve">CREDIT DE CAMPAGNE            </t>
  </si>
  <si>
    <t>74100672413</t>
  </si>
  <si>
    <t xml:space="preserve">FATIMA CHAOUI                 </t>
  </si>
  <si>
    <t xml:space="preserve">KHADY NDIAYE BA               </t>
  </si>
  <si>
    <t xml:space="preserve">AUTR INDUSTRIE MANUFACTURIERE </t>
  </si>
  <si>
    <t xml:space="preserve">CMT EQUIP                     </t>
  </si>
  <si>
    <t xml:space="preserve">TElECOMMUNICATIONS            </t>
  </si>
  <si>
    <t xml:space="preserve">EFFETS AVALISES BENEF. ETRANG </t>
  </si>
  <si>
    <t xml:space="preserve">AVAL.S/EFF ETR                </t>
  </si>
  <si>
    <t xml:space="preserve">PTF EFFETS COMM. CREDIT ORD.  </t>
  </si>
  <si>
    <t xml:space="preserve">ESCOMPTE SANS RECOURS         </t>
  </si>
  <si>
    <t xml:space="preserve">CREDIT MOYEN TERME SEN/ONAS   </t>
  </si>
  <si>
    <t xml:space="preserve">CREDIT LONG TERME  CLIPRO     </t>
  </si>
  <si>
    <t xml:space="preserve">ESCOMPTE PAPIER FINANCIER     </t>
  </si>
  <si>
    <t>695</t>
  </si>
  <si>
    <t xml:space="preserve">YAYE FATOU GAYE               </t>
  </si>
  <si>
    <t xml:space="preserve">BAT5802                                 </t>
  </si>
  <si>
    <t xml:space="preserve">OUMOU GROUP </t>
  </si>
  <si>
    <t xml:space="preserve">ACTIVITES INFORMATIQUES       </t>
  </si>
  <si>
    <t xml:space="preserve">AVANCE PRET CLICOM            </t>
  </si>
  <si>
    <t xml:space="preserve">AVANCE SUR MARCHE ANSD &amp; DGES </t>
  </si>
  <si>
    <t>10010104824</t>
  </si>
  <si>
    <t xml:space="preserve">COMPTES COURANT SOCIETES      </t>
  </si>
  <si>
    <t xml:space="preserve">HABY THIOUB                   </t>
  </si>
  <si>
    <t xml:space="preserve">FATIMATA ZARA HAIDARA         </t>
  </si>
  <si>
    <t xml:space="preserve">COMMERCE DE DETAIl            </t>
  </si>
  <si>
    <t>511</t>
  </si>
  <si>
    <t xml:space="preserve">MAMADOU DIAGNE                </t>
  </si>
  <si>
    <t xml:space="preserve">BCA4992                                 </t>
  </si>
  <si>
    <t xml:space="preserve">AFRICAN INTERNATIONAL SCHOOL - SA </t>
  </si>
  <si>
    <t xml:space="preserve">ENSEIGNEMENT                  </t>
  </si>
  <si>
    <t xml:space="preserve">CLIENTS DOUTEUX CLICOM        </t>
  </si>
  <si>
    <t>76000340876</t>
  </si>
  <si>
    <t xml:space="preserve">TRAVX BOIS,FABRICATION D'ART  </t>
  </si>
  <si>
    <t xml:space="preserve">EPC CREDITS ORDINAIRES        </t>
  </si>
  <si>
    <t>650</t>
  </si>
  <si>
    <t xml:space="preserve">KHADIDIATOU MBENGUE           </t>
  </si>
  <si>
    <t xml:space="preserve">BCU9610                                 </t>
  </si>
  <si>
    <t xml:space="preserve">COMPAGNIE MAMADOU NGONE AGRO-INDUSTR </t>
  </si>
  <si>
    <t>75000399155</t>
  </si>
  <si>
    <t xml:space="preserve">AUN6089                                 </t>
  </si>
  <si>
    <t xml:space="preserve">AL MAKARU AL ASMA </t>
  </si>
  <si>
    <t>79007419057</t>
  </si>
  <si>
    <t xml:space="preserve">AZZ0243                                 </t>
  </si>
  <si>
    <t xml:space="preserve">SENEGALAISE D'IMPORTATION ET DE DIST </t>
  </si>
  <si>
    <t>76009838409</t>
  </si>
  <si>
    <t xml:space="preserve">TRAVAIl CAOUTCHOUC ET PlASTIQ </t>
  </si>
  <si>
    <t xml:space="preserve">TRANSPORTS PAR EAU            </t>
  </si>
  <si>
    <t xml:space="preserve">CAUTIONS DOUANES              </t>
  </si>
  <si>
    <t xml:space="preserve">CAUT.DOUAN                    </t>
  </si>
  <si>
    <t xml:space="preserve">COMMERCE ET REPARAT AUTO&amp;MOTO </t>
  </si>
  <si>
    <t>FABRICATION PRODT PHARMACEUTIQ</t>
  </si>
  <si>
    <t xml:space="preserve">COMPTE ORD. CLTLE PROFESSION. </t>
  </si>
  <si>
    <t>D17</t>
  </si>
  <si>
    <t xml:space="preserve">CHEIKH TALIBOUYA NDIAYE       </t>
  </si>
  <si>
    <t xml:space="preserve">ACZ1773                                 </t>
  </si>
  <si>
    <t xml:space="preserve">KHOURY TRANSPT </t>
  </si>
  <si>
    <t xml:space="preserve">ENTREPOSAG&amp;ACTIV AUXIl TRANSP </t>
  </si>
  <si>
    <t>75020812681</t>
  </si>
  <si>
    <t xml:space="preserve">CLT CONSTRU                   </t>
  </si>
  <si>
    <t>75000672411</t>
  </si>
  <si>
    <t xml:space="preserve">MUTUELLE DES AGENTS DE LA DIRECTION </t>
  </si>
  <si>
    <t xml:space="preserve">CAUTIONS MARCHES PRIVES       </t>
  </si>
  <si>
    <t xml:space="preserve">OBLIGATIONS CAUTIONNEES       </t>
  </si>
  <si>
    <t xml:space="preserve">OBL.CAUTION.                  </t>
  </si>
  <si>
    <t xml:space="preserve">AYA1905                                 </t>
  </si>
  <si>
    <t xml:space="preserve">LA LAITERIE DU BERGER </t>
  </si>
  <si>
    <t>75009564007</t>
  </si>
  <si>
    <t xml:space="preserve">EPC CDT OR                    </t>
  </si>
  <si>
    <t xml:space="preserve">BBF8128                                 </t>
  </si>
  <si>
    <t xml:space="preserve">SOCIETE DE DISTRIBUTION ET DE COMMER </t>
  </si>
  <si>
    <t>07000153514</t>
  </si>
  <si>
    <t xml:space="preserve">moustapha &amp; mohamed ndiaye    </t>
  </si>
  <si>
    <t>76099838400</t>
  </si>
  <si>
    <t xml:space="preserve">AVALS EFFETS BENEF.ETRANGERS. </t>
  </si>
  <si>
    <t xml:space="preserve">AZM9450                                 </t>
  </si>
  <si>
    <t xml:space="preserve">GLOBAL TRADE COMMODITIES </t>
  </si>
  <si>
    <t xml:space="preserve">EFFETS AVALISE BENEF. NAT.    </t>
  </si>
  <si>
    <t xml:space="preserve">AVALS EFFETS BENEF.NATIONAUX  </t>
  </si>
  <si>
    <t>94309879619</t>
  </si>
  <si>
    <t xml:space="preserve">BFA9566                                 </t>
  </si>
  <si>
    <t xml:space="preserve">YEEG SAS </t>
  </si>
  <si>
    <t xml:space="preserve">CREDIT BAIL MOYEN TERME       </t>
  </si>
  <si>
    <t xml:space="preserve">CBAIL ENGAGEMENT CMT          </t>
  </si>
  <si>
    <t>60200242327</t>
  </si>
  <si>
    <t xml:space="preserve">AYA1345                                 </t>
  </si>
  <si>
    <t xml:space="preserve">COMPAGNIE MAMADOU NGONE SUARL </t>
  </si>
  <si>
    <t>75009697096</t>
  </si>
  <si>
    <t xml:space="preserve">ACTIVITES IMMOBIlIERES        </t>
  </si>
  <si>
    <t xml:space="preserve">COMPTE D'AVANCE MARCHE PUBLIC </t>
  </si>
  <si>
    <t xml:space="preserve">AUTRES GARANTIES DONNEES      </t>
  </si>
  <si>
    <t xml:space="preserve">CAUT.DIVER                    </t>
  </si>
  <si>
    <t xml:space="preserve">GROUPE SOTHEMA                </t>
  </si>
  <si>
    <t xml:space="preserve">ARD0458                                 </t>
  </si>
  <si>
    <t xml:space="preserve">WEST AFRIC PHARMA SA </t>
  </si>
  <si>
    <t>76001561108</t>
  </si>
  <si>
    <t xml:space="preserve">ASE1346                                 </t>
  </si>
  <si>
    <t xml:space="preserve">SAKARA SARL </t>
  </si>
  <si>
    <t>79006521051</t>
  </si>
  <si>
    <t>654</t>
  </si>
  <si>
    <t xml:space="preserve">LETICIA WOTHOR                </t>
  </si>
  <si>
    <t xml:space="preserve">AQJ2088                                 </t>
  </si>
  <si>
    <t xml:space="preserve">ENTREPRISE DA ROSA </t>
  </si>
  <si>
    <t>COMPTE D'AVCE MARCH T062022ADM</t>
  </si>
  <si>
    <t>11015121406</t>
  </si>
  <si>
    <t xml:space="preserve">DANIEL HADDAD                 </t>
  </si>
  <si>
    <t xml:space="preserve">ACP4791                                 </t>
  </si>
  <si>
    <t xml:space="preserve">DANIEL HADDAD ET FILS </t>
  </si>
  <si>
    <t>75000811608</t>
  </si>
  <si>
    <t xml:space="preserve">BCU8257                                 </t>
  </si>
  <si>
    <t xml:space="preserve">MADTRANS </t>
  </si>
  <si>
    <t>94220326708</t>
  </si>
  <si>
    <t>93000951211</t>
  </si>
  <si>
    <t xml:space="preserve">FABRICATION DE PRODUIT CHIMIQ </t>
  </si>
  <si>
    <t xml:space="preserve">APE4826                                 </t>
  </si>
  <si>
    <t xml:space="preserve">SODATRA </t>
  </si>
  <si>
    <t>70000068751</t>
  </si>
  <si>
    <t xml:space="preserve">AVS1905                                 </t>
  </si>
  <si>
    <t xml:space="preserve">BOIS FER TRADING SARL </t>
  </si>
  <si>
    <t>70507531053</t>
  </si>
  <si>
    <t>11000104824</t>
  </si>
  <si>
    <t>D16</t>
  </si>
  <si>
    <t xml:space="preserve">ADJA FATOU CISSE EP NIANG     </t>
  </si>
  <si>
    <t xml:space="preserve">ATB4776                                 </t>
  </si>
  <si>
    <t xml:space="preserve">EMINENCE MOTORS GARANTEE SA </t>
  </si>
  <si>
    <t>11006894055</t>
  </si>
  <si>
    <t>11005121408</t>
  </si>
  <si>
    <t xml:space="preserve">EPC. AVAL. CR . ORD           </t>
  </si>
  <si>
    <t xml:space="preserve">ESCOMPTE EFFET AVALISE        </t>
  </si>
  <si>
    <t xml:space="preserve">BFU9408                                 </t>
  </si>
  <si>
    <t xml:space="preserve">COMPAGNIE SENEGALAISE DE DISTRIBUTIO </t>
  </si>
  <si>
    <t>07007939055</t>
  </si>
  <si>
    <t>FABRICAT MACHINE&amp;EQUIPEMTS NCA</t>
  </si>
  <si>
    <t xml:space="preserve">PIERRE NDAW                   </t>
  </si>
  <si>
    <t xml:space="preserve">AVAL.S/EFF LOC                </t>
  </si>
  <si>
    <t xml:space="preserve">BCO1121                                 </t>
  </si>
  <si>
    <t xml:space="preserve">PRICEWATERHOUSECOOPERS TAX &amp; LEGAL </t>
  </si>
  <si>
    <t xml:space="preserve">ACTIVIT JURIDIQ ET COMPTABlES </t>
  </si>
  <si>
    <t>75001548313</t>
  </si>
  <si>
    <t>05000802832</t>
  </si>
  <si>
    <t xml:space="preserve">BAL1477                                 </t>
  </si>
  <si>
    <t xml:space="preserve">SOSEPROM </t>
  </si>
  <si>
    <t>75009939364</t>
  </si>
  <si>
    <t>94300326701</t>
  </si>
  <si>
    <t xml:space="preserve">CAUTIONS DIVERSES             </t>
  </si>
  <si>
    <t xml:space="preserve">CAUT DE SOUMMISSION MARCHES   </t>
  </si>
  <si>
    <t xml:space="preserve">AQI9542                                 </t>
  </si>
  <si>
    <t xml:space="preserve">SENEGAL TRANSIT TRANSPORT </t>
  </si>
  <si>
    <t>70001552860</t>
  </si>
  <si>
    <t>75010812683</t>
  </si>
  <si>
    <t xml:space="preserve">APE5170                                 </t>
  </si>
  <si>
    <t xml:space="preserve">MOUSSE DU SENEGAL </t>
  </si>
  <si>
    <t>05000815164</t>
  </si>
  <si>
    <t>07001516155</t>
  </si>
  <si>
    <t>75019697094</t>
  </si>
  <si>
    <t>246</t>
  </si>
  <si>
    <t xml:space="preserve">LOUIS SAGNA                   </t>
  </si>
  <si>
    <t xml:space="preserve">APF7136                                 </t>
  </si>
  <si>
    <t xml:space="preserve">AGENCE NADER TRANSAFRICAINE </t>
  </si>
  <si>
    <t>94000054512</t>
  </si>
  <si>
    <t xml:space="preserve">CMT DIVERS                    </t>
  </si>
  <si>
    <t>94307939050</t>
  </si>
  <si>
    <t>07000326706</t>
  </si>
  <si>
    <t>05000326700</t>
  </si>
  <si>
    <t xml:space="preserve">APE5166                                 </t>
  </si>
  <si>
    <t xml:space="preserve">SENEVISA SA </t>
  </si>
  <si>
    <t xml:space="preserve">PECHE,PISCIC,AQUACUlTURE      </t>
  </si>
  <si>
    <t>05000808797</t>
  </si>
  <si>
    <t>70001568940</t>
  </si>
  <si>
    <t xml:space="preserve">AXB4118                                 </t>
  </si>
  <si>
    <t xml:space="preserve">SOCIETE D'EMBOUTEILLAGE CASAMANCAISE </t>
  </si>
  <si>
    <t>05009494423</t>
  </si>
  <si>
    <t>75000815167</t>
  </si>
  <si>
    <t>75010815165</t>
  </si>
  <si>
    <t xml:space="preserve">APF0571                                 </t>
  </si>
  <si>
    <t xml:space="preserve">TECHNIMEX </t>
  </si>
  <si>
    <t>93010814872</t>
  </si>
  <si>
    <t>77009494422</t>
  </si>
  <si>
    <t xml:space="preserve">BCY8853                                 </t>
  </si>
  <si>
    <t xml:space="preserve">VALPROSEN SUARL </t>
  </si>
  <si>
    <t>76000577675</t>
  </si>
  <si>
    <t xml:space="preserve">TEROU BI                      </t>
  </si>
  <si>
    <t xml:space="preserve">AVX5485                                 </t>
  </si>
  <si>
    <t xml:space="preserve">EVASION MARINE SA </t>
  </si>
  <si>
    <t>76005175053</t>
  </si>
  <si>
    <t xml:space="preserve">APE5179                                 </t>
  </si>
  <si>
    <t xml:space="preserve">SPN </t>
  </si>
  <si>
    <t>05000812294</t>
  </si>
  <si>
    <t xml:space="preserve">APK0530                                 </t>
  </si>
  <si>
    <t xml:space="preserve">DELPHINUS IMPORT EXPORT </t>
  </si>
  <si>
    <t>07001766156</t>
  </si>
  <si>
    <t xml:space="preserve">CAUT.S.M.PU                   </t>
  </si>
  <si>
    <t>93600814878</t>
  </si>
  <si>
    <t xml:space="preserve">BAC7275                                 </t>
  </si>
  <si>
    <t xml:space="preserve">CABINET EDE INTERNATIONAL </t>
  </si>
  <si>
    <t>76009587832</t>
  </si>
  <si>
    <t xml:space="preserve">SOUTIEN AUX ENTR, ACTIV BUR   </t>
  </si>
  <si>
    <t xml:space="preserve">ALI KOCHMANN                  </t>
  </si>
  <si>
    <t xml:space="preserve">AQJ2133                                 </t>
  </si>
  <si>
    <t xml:space="preserve">KOCHMAN ALI "LES NIAYES SARRAUT" </t>
  </si>
  <si>
    <t xml:space="preserve">CPT.ENT.IND.R                 </t>
  </si>
  <si>
    <t>05401536824</t>
  </si>
  <si>
    <t xml:space="preserve">HORS GROUPE                   </t>
  </si>
  <si>
    <t xml:space="preserve">ATX5375                                 </t>
  </si>
  <si>
    <t xml:space="preserve">GUEYE MADIENE </t>
  </si>
  <si>
    <t>94005221705</t>
  </si>
  <si>
    <t>05000054518</t>
  </si>
  <si>
    <t xml:space="preserve">CREDIT MOYEN TERME CLIPRO     </t>
  </si>
  <si>
    <t>77800242325</t>
  </si>
  <si>
    <t>11009587839</t>
  </si>
  <si>
    <t>CREANCE SAINE TRANSF DE RESTRU</t>
  </si>
  <si>
    <t xml:space="preserve">CREDIT MOYEN TERME DIVERS     </t>
  </si>
  <si>
    <t xml:space="preserve">ABP1018                                 </t>
  </si>
  <si>
    <t xml:space="preserve">SOPASEN </t>
  </si>
  <si>
    <t>05000804259</t>
  </si>
  <si>
    <t>05000812682</t>
  </si>
  <si>
    <t xml:space="preserve">CREDIT COURT TERME CONSTRUCT  </t>
  </si>
  <si>
    <t>73000153516</t>
  </si>
  <si>
    <t>76019587830</t>
  </si>
  <si>
    <t>05000068757</t>
  </si>
  <si>
    <t xml:space="preserve">CAUTIONS FISCALES             </t>
  </si>
  <si>
    <t>05001574191</t>
  </si>
  <si>
    <t xml:space="preserve">ATV3255                                 </t>
  </si>
  <si>
    <t xml:space="preserve">XPERBM SA </t>
  </si>
  <si>
    <t>93011571779</t>
  </si>
  <si>
    <t>05001568946</t>
  </si>
  <si>
    <t>75005121403</t>
  </si>
  <si>
    <t>75000812297</t>
  </si>
  <si>
    <t xml:space="preserve">ATW3455                                 </t>
  </si>
  <si>
    <t xml:space="preserve">KHADIM THIANE </t>
  </si>
  <si>
    <t>07007629356</t>
  </si>
  <si>
    <t>77001766159</t>
  </si>
  <si>
    <t xml:space="preserve">APJ2386                                 </t>
  </si>
  <si>
    <t xml:space="preserve">C S L SENEGAL SARL </t>
  </si>
  <si>
    <t>93000816192</t>
  </si>
  <si>
    <t xml:space="preserve">GROUPE ALY NDIAYE             </t>
  </si>
  <si>
    <t xml:space="preserve">AVANCE SUR MARCHE PRIVE       </t>
  </si>
  <si>
    <t>10001487153</t>
  </si>
  <si>
    <t xml:space="preserve">ATI3710                                 </t>
  </si>
  <si>
    <t xml:space="preserve">TECHNOLOGIES SERVICES </t>
  </si>
  <si>
    <t>11005948050</t>
  </si>
  <si>
    <t xml:space="preserve">APS8340                                 </t>
  </si>
  <si>
    <t xml:space="preserve">SICAP MATERIAUX  SUARL </t>
  </si>
  <si>
    <t xml:space="preserve">PTF EFFETS COMM. CLIPRO       </t>
  </si>
  <si>
    <t xml:space="preserve">EPC CREDITS ORD CLIPRO        </t>
  </si>
  <si>
    <t>70603062146</t>
  </si>
  <si>
    <t>75005221704</t>
  </si>
  <si>
    <t>75030812689</t>
  </si>
  <si>
    <t xml:space="preserve">BER7022                                 </t>
  </si>
  <si>
    <t xml:space="preserve">AFRITEL SENEGAL (SARL) </t>
  </si>
  <si>
    <t>10010198117</t>
  </si>
  <si>
    <t>93600951215</t>
  </si>
  <si>
    <t>05000951215</t>
  </si>
  <si>
    <t>05000817665</t>
  </si>
  <si>
    <t xml:space="preserve">AUS3159                                 </t>
  </si>
  <si>
    <t xml:space="preserve">AFRIQUE PARE-BRISE SARL "C.A.P" </t>
  </si>
  <si>
    <t>75003900393</t>
  </si>
  <si>
    <t>77911766158</t>
  </si>
  <si>
    <t xml:space="preserve">AQI9476                                 </t>
  </si>
  <si>
    <t xml:space="preserve">INTERNATIONAL TRADING AND SHIPPING </t>
  </si>
  <si>
    <t>75004746054</t>
  </si>
  <si>
    <t xml:space="preserve">ATR7411                                 </t>
  </si>
  <si>
    <t xml:space="preserve">LE ROND POINT SARL </t>
  </si>
  <si>
    <t xml:space="preserve">RESTAURAT&amp;DEBITS DE BOISSON   </t>
  </si>
  <si>
    <t>76001568012</t>
  </si>
  <si>
    <t xml:space="preserve">GROUPE  HASSAN GANDOUR        </t>
  </si>
  <si>
    <t xml:space="preserve">ARO6474                                 </t>
  </si>
  <si>
    <t xml:space="preserve">IDEA MOBILIER </t>
  </si>
  <si>
    <t>05001562501</t>
  </si>
  <si>
    <t xml:space="preserve">GROUPE KARIM SALEH            </t>
  </si>
  <si>
    <t xml:space="preserve">APK1048                                 </t>
  </si>
  <si>
    <t xml:space="preserve">SYBEL COSMETIC </t>
  </si>
  <si>
    <t>75001518704</t>
  </si>
  <si>
    <t>05001552866</t>
  </si>
  <si>
    <t>74107629355</t>
  </si>
  <si>
    <t xml:space="preserve">APK0522                                 </t>
  </si>
  <si>
    <t xml:space="preserve">BARRY MAMADOU </t>
  </si>
  <si>
    <t>05400008483</t>
  </si>
  <si>
    <t xml:space="preserve">ADV9720                                 </t>
  </si>
  <si>
    <t xml:space="preserve">SILCAR </t>
  </si>
  <si>
    <t>75001414150</t>
  </si>
  <si>
    <t xml:space="preserve">MEROUEH                       </t>
  </si>
  <si>
    <t xml:space="preserve">ABM8782                                 </t>
  </si>
  <si>
    <t xml:space="preserve">ETS MAHMOUD MEROUEH ET CIE </t>
  </si>
  <si>
    <t>97100009997</t>
  </si>
  <si>
    <t>07000879000</t>
  </si>
  <si>
    <t xml:space="preserve">ARX1932                                 </t>
  </si>
  <si>
    <t xml:space="preserve">SOCIETE AFRICAINE DE BOIS </t>
  </si>
  <si>
    <t>07001563836</t>
  </si>
  <si>
    <t>75001516152</t>
  </si>
  <si>
    <t xml:space="preserve">BGB5065                                 </t>
  </si>
  <si>
    <t xml:space="preserve">SIREL SUARL </t>
  </si>
  <si>
    <t xml:space="preserve">CAUTION AVANCE DE DEMARRAGE   </t>
  </si>
  <si>
    <t>93001080864</t>
  </si>
  <si>
    <t>60200999004</t>
  </si>
  <si>
    <t>77006250051</t>
  </si>
  <si>
    <t>05001571775</t>
  </si>
  <si>
    <t xml:space="preserve">ATZ5422                                 </t>
  </si>
  <si>
    <t xml:space="preserve">GIE GAINDE 2000 </t>
  </si>
  <si>
    <t xml:space="preserve">CRED.MOY.TERME.ORG.D'ASS&amp;CAP  </t>
  </si>
  <si>
    <t>75005106050</t>
  </si>
  <si>
    <t xml:space="preserve">APK0803                                 </t>
  </si>
  <si>
    <t xml:space="preserve">SARR MOR MATY </t>
  </si>
  <si>
    <t>70000099829</t>
  </si>
  <si>
    <t>660</t>
  </si>
  <si>
    <t xml:space="preserve">SALIOU MBACKE BA              </t>
  </si>
  <si>
    <t xml:space="preserve">BBC3639                                 </t>
  </si>
  <si>
    <t xml:space="preserve">SPEEDY SERVICES SENEGAL SARL </t>
  </si>
  <si>
    <t>82906524050</t>
  </si>
  <si>
    <t>94002170616</t>
  </si>
  <si>
    <t>05000153518</t>
  </si>
  <si>
    <t xml:space="preserve">ASR9465                                 </t>
  </si>
  <si>
    <t xml:space="preserve">SCRUPULDOS SARL </t>
  </si>
  <si>
    <t>72001566809</t>
  </si>
  <si>
    <t>10001268157</t>
  </si>
  <si>
    <t xml:space="preserve">ASW1479                                 </t>
  </si>
  <si>
    <t xml:space="preserve">MONDIAL PAPER </t>
  </si>
  <si>
    <t>IMPRIM&amp;REPROD Dâ€™ENREGISTREMT</t>
  </si>
  <si>
    <t>70021560877</t>
  </si>
  <si>
    <t>05400099821</t>
  </si>
  <si>
    <t xml:space="preserve">AXO1445                                 </t>
  </si>
  <si>
    <t xml:space="preserve">GROUPE DELTA - SARL </t>
  </si>
  <si>
    <t xml:space="preserve">COllECT,TRAIT&amp;ElIM DECHETS    </t>
  </si>
  <si>
    <t>75006879051</t>
  </si>
  <si>
    <t xml:space="preserve">BFI1421                                 </t>
  </si>
  <si>
    <t xml:space="preserve">CMD NEGOCE </t>
  </si>
  <si>
    <t>75001014221</t>
  </si>
  <si>
    <t>05000816196</t>
  </si>
  <si>
    <t xml:space="preserve">ATI3703                                 </t>
  </si>
  <si>
    <t xml:space="preserve">SEN INTERIM </t>
  </si>
  <si>
    <t>FOURNITURE Dâ€™AUTR SVICE PERS</t>
  </si>
  <si>
    <t>05000815214</t>
  </si>
  <si>
    <t xml:space="preserve">BDW3677                                 </t>
  </si>
  <si>
    <t xml:space="preserve">KAAWAR KHALED </t>
  </si>
  <si>
    <t>70500682283</t>
  </si>
  <si>
    <t xml:space="preserve">APF0569                                 </t>
  </si>
  <si>
    <t xml:space="preserve">STE SENEGALAISE DE PRODUITS CHIMIQUE </t>
  </si>
  <si>
    <t>05000812096</t>
  </si>
  <si>
    <t>75000326703</t>
  </si>
  <si>
    <t xml:space="preserve">APJ2375                                 </t>
  </si>
  <si>
    <t xml:space="preserve">BUREAU D'ETUDES TECHNIQUES PLUS S.A </t>
  </si>
  <si>
    <t xml:space="preserve">ACTIV ARCHITECT,INGENIER&amp;TECH </t>
  </si>
  <si>
    <t>93000076835</t>
  </si>
  <si>
    <t xml:space="preserve">AUV4537                                 </t>
  </si>
  <si>
    <t xml:space="preserve">PLANETE TRANSLO SA </t>
  </si>
  <si>
    <t>97103318030</t>
  </si>
  <si>
    <t>70001536822</t>
  </si>
  <si>
    <t>05007109356</t>
  </si>
  <si>
    <t>05000814878</t>
  </si>
  <si>
    <t>70506250051</t>
  </si>
  <si>
    <t xml:space="preserve">CPTES ORD CLT DIVERSES        </t>
  </si>
  <si>
    <t xml:space="preserve">GROUPE MAME NIANIA GAYE       </t>
  </si>
  <si>
    <t xml:space="preserve">AXD4216                                 </t>
  </si>
  <si>
    <t xml:space="preserve">ELAN INTERIM SUARL </t>
  </si>
  <si>
    <t xml:space="preserve">ACTIVIT lIEE AUX RESSOURC HUM </t>
  </si>
  <si>
    <t>05001576873</t>
  </si>
  <si>
    <t>05405221707</t>
  </si>
  <si>
    <t xml:space="preserve">APF7169                                 </t>
  </si>
  <si>
    <t xml:space="preserve">CIDOP </t>
  </si>
  <si>
    <t xml:space="preserve">PUBlICITE ET ETUDES DE MARCHE </t>
  </si>
  <si>
    <t>11005552001</t>
  </si>
  <si>
    <t>94305948053</t>
  </si>
  <si>
    <t xml:space="preserve">AYG0372                                 </t>
  </si>
  <si>
    <t xml:space="preserve">MICRO SOLUTIONS SUARL </t>
  </si>
  <si>
    <t xml:space="preserve">AVANCE SUR FACTURE            </t>
  </si>
  <si>
    <t>10006295057</t>
  </si>
  <si>
    <t xml:space="preserve">APK1040                                 </t>
  </si>
  <si>
    <t xml:space="preserve">SOLEIL VERT </t>
  </si>
  <si>
    <t>75000960203</t>
  </si>
  <si>
    <t xml:space="preserve">VIEIRA                        </t>
  </si>
  <si>
    <t xml:space="preserve">ABN7489                                 </t>
  </si>
  <si>
    <t xml:space="preserve">AMERGER CASAMANCE </t>
  </si>
  <si>
    <t>07000213002</t>
  </si>
  <si>
    <t>05000802139</t>
  </si>
  <si>
    <t>05000104826</t>
  </si>
  <si>
    <t>93607177056</t>
  </si>
  <si>
    <t>60207177059</t>
  </si>
  <si>
    <t>94005121404</t>
  </si>
  <si>
    <t>75000076832</t>
  </si>
  <si>
    <t xml:space="preserve">BFH9444                                 </t>
  </si>
  <si>
    <t xml:space="preserve">ABDOULAYE MBODJI </t>
  </si>
  <si>
    <t>76005154608</t>
  </si>
  <si>
    <t xml:space="preserve">BDD5464                                 </t>
  </si>
  <si>
    <t xml:space="preserve">ALGA TRADING LIMITED </t>
  </si>
  <si>
    <t>ENGTS DOUTEUX PRE-CTX. SOCIETE</t>
  </si>
  <si>
    <t>93000511885</t>
  </si>
  <si>
    <t>05003309603</t>
  </si>
  <si>
    <t>05000055523</t>
  </si>
  <si>
    <t xml:space="preserve">BCG5376                                 </t>
  </si>
  <si>
    <t xml:space="preserve">LA COLOMBE-SUARL </t>
  </si>
  <si>
    <t xml:space="preserve">AUT ACTIV PROF DE SERVIC SPEC </t>
  </si>
  <si>
    <t>06106404626</t>
  </si>
  <si>
    <t xml:space="preserve">APE5167                                 </t>
  </si>
  <si>
    <t xml:space="preserve">SCD SA </t>
  </si>
  <si>
    <t>05000812302</t>
  </si>
  <si>
    <t xml:space="preserve">AVB5864                                 </t>
  </si>
  <si>
    <t xml:space="preserve">JOKE COOL SA </t>
  </si>
  <si>
    <t>05001576741</t>
  </si>
  <si>
    <t>93000814874</t>
  </si>
  <si>
    <t>70000812090</t>
  </si>
  <si>
    <t xml:space="preserve">APK0806                                 </t>
  </si>
  <si>
    <t xml:space="preserve">HOBALLAH NAGI </t>
  </si>
  <si>
    <t>05001505393</t>
  </si>
  <si>
    <t xml:space="preserve">AQJ2050                                 </t>
  </si>
  <si>
    <t xml:space="preserve">SERIGNE NIANG ENTRACOM </t>
  </si>
  <si>
    <t>97100799000</t>
  </si>
  <si>
    <t>97110399156</t>
  </si>
  <si>
    <t xml:space="preserve">BDF1526                                 </t>
  </si>
  <si>
    <t xml:space="preserve">BETON MANUFACTURE SENEGAL </t>
  </si>
  <si>
    <t>SOUTIEN AU BATIM,AMENAG PAYSAG</t>
  </si>
  <si>
    <t>11010526619</t>
  </si>
  <si>
    <t xml:space="preserve">GROUPE CORINNE CADET          </t>
  </si>
  <si>
    <t>05001568011</t>
  </si>
  <si>
    <t xml:space="preserve">EPC.EF.AVA                    </t>
  </si>
  <si>
    <t xml:space="preserve">CPTES ORD ADMINISTRATIONS     </t>
  </si>
  <si>
    <t xml:space="preserve">CPT ADMIN                     </t>
  </si>
  <si>
    <t xml:space="preserve">COMPTES ORD. ORG.ASS.CAPT.    </t>
  </si>
  <si>
    <t xml:space="preserve">CPT.OAC RES                   </t>
  </si>
  <si>
    <t xml:space="preserve">BCH4780                                 </t>
  </si>
  <si>
    <t xml:space="preserve">ALBG COMMUNICATION AFRIQUE </t>
  </si>
  <si>
    <t>11009878279</t>
  </si>
  <si>
    <t>05009878271</t>
  </si>
  <si>
    <t xml:space="preserve">BGZ0715                                 </t>
  </si>
  <si>
    <t xml:space="preserve">GROUPE GLOBAL BUSINESS INTERNATIONAL </t>
  </si>
  <si>
    <t xml:space="preserve">CPTE.ORD.TPE                  </t>
  </si>
  <si>
    <t>06109995782</t>
  </si>
  <si>
    <t>05003308977</t>
  </si>
  <si>
    <t>05001566809</t>
  </si>
  <si>
    <t>07007674058</t>
  </si>
  <si>
    <t xml:space="preserve">AUD0687                                 </t>
  </si>
  <si>
    <t xml:space="preserve">MANU SERVICES SARL </t>
  </si>
  <si>
    <t>05003315303</t>
  </si>
  <si>
    <t>70000812298</t>
  </si>
  <si>
    <t xml:space="preserve">AXB4070                                 </t>
  </si>
  <si>
    <t xml:space="preserve">ARNI </t>
  </si>
  <si>
    <t>05001541661</t>
  </si>
  <si>
    <t>70501014227</t>
  </si>
  <si>
    <t xml:space="preserve">CAUTIONS MARCHES ONAD         </t>
  </si>
  <si>
    <t>93019587835</t>
  </si>
  <si>
    <t>60200539008</t>
  </si>
  <si>
    <t>05000076839</t>
  </si>
  <si>
    <t xml:space="preserve">GROUPE EYDON PETROLEUM        </t>
  </si>
  <si>
    <t>05001565249</t>
  </si>
  <si>
    <t>10001530200</t>
  </si>
  <si>
    <t>05000682284</t>
  </si>
  <si>
    <t>94011521151</t>
  </si>
  <si>
    <t xml:space="preserve">BJI5846                                 </t>
  </si>
  <si>
    <t xml:space="preserve">MATSPACE TECHNOLOGY </t>
  </si>
  <si>
    <t xml:space="preserve">AVANCE SUR BON DE COMMANDE    </t>
  </si>
  <si>
    <t>10001159654</t>
  </si>
  <si>
    <t>93606087058</t>
  </si>
  <si>
    <t xml:space="preserve">ENGAGEMENTS CREDOCS IMPORT    </t>
  </si>
  <si>
    <t xml:space="preserve">OUV.CREDOC                    </t>
  </si>
  <si>
    <t xml:space="preserve">EUR                           </t>
  </si>
  <si>
    <t xml:space="preserve">AVANCE CARTE DEBIT DIFFERE    </t>
  </si>
  <si>
    <t xml:space="preserve">AVANCE CARTES DEBIT DIFFERE   </t>
  </si>
  <si>
    <t>94005286051</t>
  </si>
  <si>
    <t xml:space="preserve">AWE9312                                 </t>
  </si>
  <si>
    <t xml:space="preserve">TRANSADI </t>
  </si>
  <si>
    <t>94016337059</t>
  </si>
  <si>
    <t xml:space="preserve">OUVERTURE CREDOCS             </t>
  </si>
  <si>
    <t>94000812090</t>
  </si>
  <si>
    <t xml:space="preserve">DOLLARS U.S                   </t>
  </si>
  <si>
    <t>96001568945</t>
  </si>
  <si>
    <t xml:space="preserve">MAMADOU SALL                  </t>
  </si>
  <si>
    <t xml:space="preserve">AQI9829                                 </t>
  </si>
  <si>
    <t xml:space="preserve">GIE YELLITAARE </t>
  </si>
  <si>
    <t>96011588351</t>
  </si>
  <si>
    <t>96001559480</t>
  </si>
  <si>
    <t>96011559488</t>
  </si>
  <si>
    <t xml:space="preserve">ABN2201                                 </t>
  </si>
  <si>
    <t xml:space="preserve">ARMEMENT NEAU SA </t>
  </si>
  <si>
    <t>05000808748</t>
  </si>
  <si>
    <t xml:space="preserve">ACCEPTATIONS A PAYER          </t>
  </si>
  <si>
    <t>AUT. DREDIT ORD.CT TERME CLTLE</t>
  </si>
  <si>
    <t xml:space="preserve">ESC DOC.EX                    </t>
  </si>
  <si>
    <t xml:space="preserve">AUTRES CREDITS A COURT TERME  </t>
  </si>
  <si>
    <t xml:space="preserve">CPTE.ORD.COOP.GROUP.ASSIO.    </t>
  </si>
  <si>
    <t xml:space="preserve">DIDEC - CHARGES SOCIALES      </t>
  </si>
  <si>
    <t xml:space="preserve">DIDEC - FONCTIONNEMENT        </t>
  </si>
  <si>
    <t>DIDEC - REMUNERATION PERSONNEL</t>
  </si>
  <si>
    <t xml:space="preserve">DIDEC ECOLE DE BROUSSE        </t>
  </si>
  <si>
    <t xml:space="preserve">CAUT.M.PRI                    </t>
  </si>
  <si>
    <t xml:space="preserve">CREDOC/ACC                    </t>
  </si>
  <si>
    <t>05000808011</t>
  </si>
  <si>
    <t>IMPAYE CREDIT CMT TERME CL COM</t>
  </si>
  <si>
    <t xml:space="preserve">IMPAYES PRETS                 </t>
  </si>
  <si>
    <t>AUT SOMMES DUES CARTES SALAIRE</t>
  </si>
  <si>
    <t xml:space="preserve">CONTRAT COMMERCANT            </t>
  </si>
  <si>
    <t xml:space="preserve">ACCEPTATION A PAYER           </t>
  </si>
  <si>
    <t>06202751542</t>
  </si>
  <si>
    <t xml:space="preserve">CPTE.ORD.ADMINISTRATIONS      </t>
  </si>
  <si>
    <t>05000796225</t>
  </si>
  <si>
    <t xml:space="preserve">SOUS COMPTE CARTE BRISSET     </t>
  </si>
  <si>
    <t xml:space="preserve">SOUS COMPTE CARTE FLORENT     </t>
  </si>
  <si>
    <t xml:space="preserve">SOUS COMPTE 1                 </t>
  </si>
  <si>
    <t xml:space="preserve">AUTR.CRED.ORD.CT CLI. DIV     </t>
  </si>
  <si>
    <t>05007531054</t>
  </si>
  <si>
    <t xml:space="preserve">VALEURS N/IMPUTEES CLICOM     </t>
  </si>
  <si>
    <t xml:space="preserve">CREDITS A LONG TERME          </t>
  </si>
  <si>
    <t xml:space="preserve">CREDITS A LT CLT DIVERSES     </t>
  </si>
  <si>
    <t>XOF-SG-USINE DESSALEMENT MAMEL</t>
  </si>
  <si>
    <t xml:space="preserve">AUTRES ENGTS FINMENT DONNES   </t>
  </si>
  <si>
    <t xml:space="preserve">AUT.ENGT.FINANC.DONNES.CLT.   </t>
  </si>
  <si>
    <t xml:space="preserve">ENGT FIN CMT RCF 28 MDS       </t>
  </si>
  <si>
    <t xml:space="preserve">ETAT DU SENEGAL               </t>
  </si>
  <si>
    <t xml:space="preserve">REMBOURSEMENT CCT RCF SENTER  </t>
  </si>
  <si>
    <t xml:space="preserve">CMT 100GXOF/INCL. SOCIALE     </t>
  </si>
  <si>
    <t>ENGTS FIN. DONNE CLICOM (PRET)</t>
  </si>
  <si>
    <t xml:space="preserve">FINANCEMENT AGEROUTE          </t>
  </si>
  <si>
    <t xml:space="preserve">IMPAYES ESCOMPTE P.C.         </t>
  </si>
  <si>
    <t xml:space="preserve">IMPAYES ESCOMPTE DOCUMENTAIRE </t>
  </si>
  <si>
    <t xml:space="preserve">COMPTE CARTE F3M PRODUCTION   </t>
  </si>
  <si>
    <t xml:space="preserve">CPT.GIE                       </t>
  </si>
  <si>
    <t>05501551061</t>
  </si>
  <si>
    <t>06100928619</t>
  </si>
  <si>
    <t>VALEURS N/IMPUTEES CREDIT BAIL</t>
  </si>
  <si>
    <t xml:space="preserve">CREDIT COURT TERME EQUIPEMENT </t>
  </si>
  <si>
    <t xml:space="preserve">IMP CMLT                      </t>
  </si>
  <si>
    <t xml:space="preserve">COMPTE ORDINAIRE G.I.E.       </t>
  </si>
  <si>
    <t xml:space="preserve">CPTE.ORD.STE EN FORMATION.    </t>
  </si>
  <si>
    <t xml:space="preserve">V. NON IMPUTEES CLIPRI-CLIPRO </t>
  </si>
  <si>
    <t xml:space="preserve">CPT.COOP.AS                   </t>
  </si>
  <si>
    <t>05009564004</t>
  </si>
  <si>
    <t xml:space="preserve">CREDIT BAIL COURT TERME       </t>
  </si>
  <si>
    <t xml:space="preserve">CBAIL ENGAGEMENT CCT          </t>
  </si>
  <si>
    <t xml:space="preserve">CONVENTION DE SUBSIDE ENABEL  </t>
  </si>
  <si>
    <t xml:space="preserve">IMPAYES SUR CREDIT-BAIL       </t>
  </si>
  <si>
    <t xml:space="preserve">CR DOUT LIT OP C BAIL         </t>
  </si>
  <si>
    <t xml:space="preserve">PROJET-PALAS                  </t>
  </si>
  <si>
    <t>IMPAYES ECHEANCES PRETS CLIPRO</t>
  </si>
  <si>
    <t xml:space="preserve">ENGTS DOUTEUX CTX. SOCIETES   </t>
  </si>
  <si>
    <t xml:space="preserve">CREDIT PROMOTEUR              </t>
  </si>
  <si>
    <t xml:space="preserve">TEDIS PROMO MARKETING_GILBERT </t>
  </si>
  <si>
    <t xml:space="preserve">WUTIKO/AFRICA INNOVATION WEEK </t>
  </si>
  <si>
    <t xml:space="preserve">YUP SENEGAL E COMMERCE        </t>
  </si>
  <si>
    <t>05009838408</t>
  </si>
  <si>
    <t>CPTE D'AVCE MARCH ONAS 7,5GXOF</t>
  </si>
  <si>
    <t xml:space="preserve">RECUP.C.D.L. CTX. CLTLE COMM. </t>
  </si>
  <si>
    <t xml:space="preserve">COMPTE DE RECUPERATION        </t>
  </si>
  <si>
    <t xml:space="preserve">DIOCESE S LUDOVICI SENEGAL    </t>
  </si>
  <si>
    <t>CAUTION BON FIN EXE T062022ADM</t>
  </si>
  <si>
    <t xml:space="preserve">ETU JAMM                      </t>
  </si>
  <si>
    <t>CREDIT A MOYEN TERME CLI.PART.</t>
  </si>
  <si>
    <t xml:space="preserve">CREDIT MOYEN TERME EQUIPEMENT </t>
  </si>
  <si>
    <t xml:space="preserve">ENGTS FIN. DONNE ADMIN (PRET) </t>
  </si>
  <si>
    <t xml:space="preserve">DEPOTS GARANT. OUVERT.CREDOC  </t>
  </si>
  <si>
    <t xml:space="preserve">DEPOT.GARANTIE /CREDOCS.      </t>
  </si>
  <si>
    <t xml:space="preserve">CPTE.ORD.O.N.G.               </t>
  </si>
  <si>
    <t>CLIENTS DOUTEUX PROF LIBERALES</t>
  </si>
  <si>
    <t>LAACID 2015 CIDEAL VILLAGE PIL</t>
  </si>
  <si>
    <t xml:space="preserve">PROJET INTERVIDA              </t>
  </si>
  <si>
    <t xml:space="preserve">EU CALL SECURITY FOR ALL      </t>
  </si>
  <si>
    <t xml:space="preserve">SENTER COMPTE COURANT         </t>
  </si>
  <si>
    <t xml:space="preserve">SENTER COMPTE DES OPERATIONS  </t>
  </si>
  <si>
    <t xml:space="preserve">PTF EFFETS COMM. EFFETS AVAL. </t>
  </si>
  <si>
    <t xml:space="preserve">CPTE.ORD.STE.NON RESIDENT.    </t>
  </si>
  <si>
    <t>05000818697</t>
  </si>
  <si>
    <t>ENGAGEMENTS FINANCEMENT DONNES</t>
  </si>
  <si>
    <t>Concat</t>
  </si>
  <si>
    <t>Code agence</t>
  </si>
  <si>
    <t>Numero Client</t>
  </si>
  <si>
    <t>Nom</t>
  </si>
  <si>
    <t>Compte de remboursement</t>
  </si>
  <si>
    <t>N? dossier</t>
  </si>
  <si>
    <t>Date de mise en place</t>
  </si>
  <si>
    <t>Type de pret</t>
  </si>
  <si>
    <t>Libelle type de pret</t>
  </si>
  <si>
    <t>Nombre d'echeance du pret</t>
  </si>
  <si>
    <t>Montant du pret</t>
  </si>
  <si>
    <t>Montant de l'echeance constante</t>
  </si>
  <si>
    <t>Taux d'interet</t>
  </si>
  <si>
    <t>Etat du dossier</t>
  </si>
  <si>
    <t>Date 1ere echeance</t>
  </si>
  <si>
    <t>Date de derniere echeance</t>
  </si>
  <si>
    <t>Date de tombee du pret</t>
  </si>
  <si>
    <t>Code traitement</t>
  </si>
  <si>
    <t>Nom gestionnaire</t>
  </si>
  <si>
    <t>Type de Garantie</t>
  </si>
  <si>
    <t>00500</t>
  </si>
  <si>
    <t>14700875719</t>
  </si>
  <si>
    <t>510044</t>
  </si>
  <si>
    <t>241</t>
  </si>
  <si>
    <t xml:space="preserve">C.M.T. CONSTRUCTION ADMINIST. </t>
  </si>
  <si>
    <t>VA</t>
  </si>
  <si>
    <t>1</t>
  </si>
  <si>
    <t>COMPAGNIE MAMADOU NGONE AGRO-INDUSTR</t>
  </si>
  <si>
    <t>05000399152</t>
  </si>
  <si>
    <t>502857</t>
  </si>
  <si>
    <t>220</t>
  </si>
  <si>
    <t xml:space="preserve">CLICOM CMT EQUIPEMENT         </t>
  </si>
  <si>
    <t>01500</t>
  </si>
  <si>
    <t xml:space="preserve">KHOURY TRANSPT                      </t>
  </si>
  <si>
    <t>508196</t>
  </si>
  <si>
    <t xml:space="preserve">LA LAITERIE DU BERGER               </t>
  </si>
  <si>
    <t>515769</t>
  </si>
  <si>
    <t xml:space="preserve">SOGEPAL                             </t>
  </si>
  <si>
    <t>525039</t>
  </si>
  <si>
    <t xml:space="preserve">SIDICOM - SARL                      </t>
  </si>
  <si>
    <t>505565</t>
  </si>
  <si>
    <t>221</t>
  </si>
  <si>
    <t xml:space="preserve">CLICOM CMT CONSTRUCTION       </t>
  </si>
  <si>
    <t>503351</t>
  </si>
  <si>
    <t xml:space="preserve">SAKARA SARL                         </t>
  </si>
  <si>
    <t>05001565215</t>
  </si>
  <si>
    <t>497145</t>
  </si>
  <si>
    <t>321</t>
  </si>
  <si>
    <t xml:space="preserve">CLICOM CLT CONSTRUCTION       </t>
  </si>
  <si>
    <t>06100</t>
  </si>
  <si>
    <t xml:space="preserve">SOCIETE DE CULTURES LEGUMIERES      </t>
  </si>
  <si>
    <t>05005231833</t>
  </si>
  <si>
    <t>528309</t>
  </si>
  <si>
    <t>500308</t>
  </si>
  <si>
    <t>04000</t>
  </si>
  <si>
    <t>SOCIETE D'EMBOUTEILLAGE CASAMANCAISE</t>
  </si>
  <si>
    <t>529443</t>
  </si>
  <si>
    <t xml:space="preserve">CCIS                                </t>
  </si>
  <si>
    <t>516109</t>
  </si>
  <si>
    <t xml:space="preserve">D.H.F.                              </t>
  </si>
  <si>
    <t>05000811601</t>
  </si>
  <si>
    <t>514815</t>
  </si>
  <si>
    <t>500304</t>
  </si>
  <si>
    <t>503601</t>
  </si>
  <si>
    <t>521852</t>
  </si>
  <si>
    <t>06400</t>
  </si>
  <si>
    <t xml:space="preserve">DIA SAIDOU                          </t>
  </si>
  <si>
    <t>05405500922</t>
  </si>
  <si>
    <t>528335</t>
  </si>
  <si>
    <t xml:space="preserve">SIMON COLY                    </t>
  </si>
  <si>
    <t xml:space="preserve">MANUFACTURES D'AFRIQUE SAU          </t>
  </si>
  <si>
    <t>05010370243</t>
  </si>
  <si>
    <t>507231</t>
  </si>
  <si>
    <t xml:space="preserve">MOUSSE DU SENEGAL                   </t>
  </si>
  <si>
    <t>505255</t>
  </si>
  <si>
    <t>01600</t>
  </si>
  <si>
    <t xml:space="preserve">KITCHEN PRO SARL                    </t>
  </si>
  <si>
    <t>06100064032</t>
  </si>
  <si>
    <t>523168</t>
  </si>
  <si>
    <t>257</t>
  </si>
  <si>
    <t xml:space="preserve">CLIPRO CMT EQUIPEMENT         </t>
  </si>
  <si>
    <t xml:space="preserve">CHEIKH DJIBRIL FALL           </t>
  </si>
  <si>
    <t>COMPAGNIE SENEGALAISE DE DISTRIBUTIO</t>
  </si>
  <si>
    <t>05007939059</t>
  </si>
  <si>
    <t>531280</t>
  </si>
  <si>
    <t>9</t>
  </si>
  <si>
    <t xml:space="preserve">BOIS FER TRADING SARL               </t>
  </si>
  <si>
    <t>510873</t>
  </si>
  <si>
    <t>128</t>
  </si>
  <si>
    <t xml:space="preserve">CLICOM CCT TRESORERIE         </t>
  </si>
  <si>
    <t xml:space="preserve">FLEXEAU SA                          </t>
  </si>
  <si>
    <t>05000592053</t>
  </si>
  <si>
    <t>494584</t>
  </si>
  <si>
    <t>491357</t>
  </si>
  <si>
    <t>01700</t>
  </si>
  <si>
    <t xml:space="preserve">YEEG SAS                            </t>
  </si>
  <si>
    <t>06100242321</t>
  </si>
  <si>
    <t>508950</t>
  </si>
  <si>
    <t>499912</t>
  </si>
  <si>
    <t>481295</t>
  </si>
  <si>
    <t>31400</t>
  </si>
  <si>
    <t xml:space="preserve">EXOTICA MARKET                      </t>
  </si>
  <si>
    <t>05000671689</t>
  </si>
  <si>
    <t>488921</t>
  </si>
  <si>
    <t xml:space="preserve">CDL MK                        </t>
  </si>
  <si>
    <t>488211</t>
  </si>
  <si>
    <t>516650</t>
  </si>
  <si>
    <t xml:space="preserve">ENTREPRISE DA ROSA                  </t>
  </si>
  <si>
    <t>511172</t>
  </si>
  <si>
    <t xml:space="preserve">NDEYE OULIMATA BOYE           </t>
  </si>
  <si>
    <t>02000</t>
  </si>
  <si>
    <t xml:space="preserve">PRO AND SYS MARINE SERVICES         </t>
  </si>
  <si>
    <t>05400543432</t>
  </si>
  <si>
    <t>520369</t>
  </si>
  <si>
    <t xml:space="preserve">AMETH NIANG                   </t>
  </si>
  <si>
    <t xml:space="preserve">CLINIQUE AL AMINE                   </t>
  </si>
  <si>
    <t>13000526126</t>
  </si>
  <si>
    <t>485731</t>
  </si>
  <si>
    <t xml:space="preserve">FALL CHEIKH TIDIANE JEAN      </t>
  </si>
  <si>
    <t>01100</t>
  </si>
  <si>
    <t xml:space="preserve">TRANSPORT DJIBRIL AGNE              </t>
  </si>
  <si>
    <t>06100023534</t>
  </si>
  <si>
    <t>491643</t>
  </si>
  <si>
    <t xml:space="preserve">VALPROSEN SUARL                     </t>
  </si>
  <si>
    <t>05000577674</t>
  </si>
  <si>
    <t>476772</t>
  </si>
  <si>
    <t xml:space="preserve">SPN                                 </t>
  </si>
  <si>
    <t>480906</t>
  </si>
  <si>
    <t>515103</t>
  </si>
  <si>
    <t>508097</t>
  </si>
  <si>
    <t>01200</t>
  </si>
  <si>
    <t xml:space="preserve">AFRIQUE PARE-BRISE SARL "C.A.P"     </t>
  </si>
  <si>
    <t>05003900390</t>
  </si>
  <si>
    <t>492955</t>
  </si>
  <si>
    <t>222</t>
  </si>
  <si>
    <t xml:space="preserve">CLICOM CMT TRESORERIE         </t>
  </si>
  <si>
    <t>SOCIETE DE DISTRIBUTION ET DE COMMER</t>
  </si>
  <si>
    <t>515427</t>
  </si>
  <si>
    <t xml:space="preserve">INTERNATIONAL TRADING AND SHIPPING  </t>
  </si>
  <si>
    <t>05001547460</t>
  </si>
  <si>
    <t>493972</t>
  </si>
  <si>
    <t xml:space="preserve">EXCELLENCE AUTOMOBILES SARL         </t>
  </si>
  <si>
    <t>06202423467</t>
  </si>
  <si>
    <t>528340</t>
  </si>
  <si>
    <t xml:space="preserve">WRATCHET FOCK TITE            </t>
  </si>
  <si>
    <t>06000</t>
  </si>
  <si>
    <t xml:space="preserve">PHARMACIE CHAMP DE COURSE           </t>
  </si>
  <si>
    <t>13002751656</t>
  </si>
  <si>
    <t>475039</t>
  </si>
  <si>
    <t xml:space="preserve">MOUHAMADOU MOUSTAPHA DIENG    </t>
  </si>
  <si>
    <t>11700</t>
  </si>
  <si>
    <t xml:space="preserve">CLINIQUE MEDICALE KEUR MARIE-SARL   </t>
  </si>
  <si>
    <t>13009516605</t>
  </si>
  <si>
    <t>531732</t>
  </si>
  <si>
    <t xml:space="preserve">ZAKIA BEYE                    </t>
  </si>
  <si>
    <t>INSTITUT SUPERIEUR DE SANTE DE MBOUR</t>
  </si>
  <si>
    <t>05505539333</t>
  </si>
  <si>
    <t>484758</t>
  </si>
  <si>
    <t xml:space="preserve">CABINET DENTAIRE DE LA PLACE OMVS   </t>
  </si>
  <si>
    <t>06209405400</t>
  </si>
  <si>
    <t>475151</t>
  </si>
  <si>
    <t xml:space="preserve">DELPHINUS IMPORT EXPORT             </t>
  </si>
  <si>
    <t>477886</t>
  </si>
  <si>
    <t>AFRICAINE DE PRODUCTION AGRICOLE APA</t>
  </si>
  <si>
    <t>518213</t>
  </si>
  <si>
    <t xml:space="preserve">IDEA MOBILIER                       </t>
  </si>
  <si>
    <t>507861</t>
  </si>
  <si>
    <t xml:space="preserve">SICAS                               </t>
  </si>
  <si>
    <t>528985</t>
  </si>
  <si>
    <t>01900</t>
  </si>
  <si>
    <t xml:space="preserve">BIJOUTERIE CHEZ DIOUF               </t>
  </si>
  <si>
    <t>06303772021</t>
  </si>
  <si>
    <t>515164</t>
  </si>
  <si>
    <t xml:space="preserve">AIDA ADANGNISSODE             </t>
  </si>
  <si>
    <t xml:space="preserve">CLINIQUE DAROU SALAM                </t>
  </si>
  <si>
    <t>06200579130</t>
  </si>
  <si>
    <t>505855</t>
  </si>
  <si>
    <t xml:space="preserve">MME DIAGNE MARIE              </t>
  </si>
  <si>
    <t xml:space="preserve">TOUT FAIRE GEOTECHNIQUE             </t>
  </si>
  <si>
    <t>06209917906</t>
  </si>
  <si>
    <t>508104</t>
  </si>
  <si>
    <t>01400</t>
  </si>
  <si>
    <t xml:space="preserve">CLINIQUE MAIMOUNA SAS               </t>
  </si>
  <si>
    <t>06105639635</t>
  </si>
  <si>
    <t>510394</t>
  </si>
  <si>
    <t xml:space="preserve">Couro Thiam AGNE              </t>
  </si>
  <si>
    <t>41200</t>
  </si>
  <si>
    <t xml:space="preserve"> DIGRAF                             </t>
  </si>
  <si>
    <t>06209604895</t>
  </si>
  <si>
    <t>511924</t>
  </si>
  <si>
    <t xml:space="preserve">MOUHAMADOU LAMINE NDIAYE      </t>
  </si>
  <si>
    <t>26200</t>
  </si>
  <si>
    <t xml:space="preserve">DIOP ALIOU                          </t>
  </si>
  <si>
    <t>06205161774</t>
  </si>
  <si>
    <t>502380</t>
  </si>
  <si>
    <t xml:space="preserve">MBAYE NDIAYE                  </t>
  </si>
  <si>
    <t>523803</t>
  </si>
  <si>
    <t xml:space="preserve">SILCAR                              </t>
  </si>
  <si>
    <t>05000814142</t>
  </si>
  <si>
    <t>502497</t>
  </si>
  <si>
    <t xml:space="preserve">LE ROND POINT SARL                  </t>
  </si>
  <si>
    <t>478120</t>
  </si>
  <si>
    <t>03500</t>
  </si>
  <si>
    <t>INSTITUT SUPERIEUR DES ETUDES TECHNO</t>
  </si>
  <si>
    <t>06109660491</t>
  </si>
  <si>
    <t>510251</t>
  </si>
  <si>
    <t xml:space="preserve">SPEEDY SERVICES SENEGAL SARL        </t>
  </si>
  <si>
    <t>486567</t>
  </si>
  <si>
    <t xml:space="preserve">FALL DAME                           </t>
  </si>
  <si>
    <t>06200952938</t>
  </si>
  <si>
    <t>486601</t>
  </si>
  <si>
    <t>21300</t>
  </si>
  <si>
    <t xml:space="preserve">CIEM SUARL                          </t>
  </si>
  <si>
    <t>06100377395</t>
  </si>
  <si>
    <t>515433</t>
  </si>
  <si>
    <t xml:space="preserve"> ALIOUNE BADARA SAKHO         </t>
  </si>
  <si>
    <t>510808</t>
  </si>
  <si>
    <t xml:space="preserve">NIANG THIERNO                       </t>
  </si>
  <si>
    <t>06200685723</t>
  </si>
  <si>
    <t>513960</t>
  </si>
  <si>
    <t>485778</t>
  </si>
  <si>
    <t xml:space="preserve">KAAWAR KHALED                       </t>
  </si>
  <si>
    <t>515827</t>
  </si>
  <si>
    <t>16100</t>
  </si>
  <si>
    <t xml:space="preserve">COURS PRIVES "LES CRACKS"           </t>
  </si>
  <si>
    <t>06205293555</t>
  </si>
  <si>
    <t>527505</t>
  </si>
  <si>
    <t xml:space="preserve">ALASSANE DJIGO                </t>
  </si>
  <si>
    <t>11900</t>
  </si>
  <si>
    <t xml:space="preserve">CLINIQUE ABSA GRAND MBAO            </t>
  </si>
  <si>
    <t>13009927899</t>
  </si>
  <si>
    <t>507426</t>
  </si>
  <si>
    <t xml:space="preserve">SCI SONGEK                          </t>
  </si>
  <si>
    <t>06100649447</t>
  </si>
  <si>
    <t>487682</t>
  </si>
  <si>
    <t>357</t>
  </si>
  <si>
    <t xml:space="preserve">CLIPRO CLT EQUIPEMENT         </t>
  </si>
  <si>
    <t xml:space="preserve">OMAR DIONE                    </t>
  </si>
  <si>
    <t xml:space="preserve">MEDICUS                             </t>
  </si>
  <si>
    <t>13009882079</t>
  </si>
  <si>
    <t>495600</t>
  </si>
  <si>
    <t xml:space="preserve">AISSATOU KEBE EPOUSE DIENG    </t>
  </si>
  <si>
    <t xml:space="preserve">MEDICS SARL                         </t>
  </si>
  <si>
    <t>13008027055</t>
  </si>
  <si>
    <t>530667</t>
  </si>
  <si>
    <t>157</t>
  </si>
  <si>
    <t xml:space="preserve">CLIPRO CCT EQUIPEMENT         </t>
  </si>
  <si>
    <t xml:space="preserve">DIA MAMADOU                         </t>
  </si>
  <si>
    <t>06203902061</t>
  </si>
  <si>
    <t>476815</t>
  </si>
  <si>
    <t xml:space="preserve">DJIBY CISS                          </t>
  </si>
  <si>
    <t>06205550752</t>
  </si>
  <si>
    <t>488603</t>
  </si>
  <si>
    <t>487958</t>
  </si>
  <si>
    <t xml:space="preserve">MADTRANS                            </t>
  </si>
  <si>
    <t>478445</t>
  </si>
  <si>
    <t xml:space="preserve">DMO                                 </t>
  </si>
  <si>
    <t>05000813797</t>
  </si>
  <si>
    <t>515185</t>
  </si>
  <si>
    <t>BIJOUTERIE PALME D'OR / THIAM MAMADO</t>
  </si>
  <si>
    <t>05401546633</t>
  </si>
  <si>
    <t>507118</t>
  </si>
  <si>
    <t>11200</t>
  </si>
  <si>
    <t xml:space="preserve"> NDIAYE  MAMADOU                    </t>
  </si>
  <si>
    <t>06209552488</t>
  </si>
  <si>
    <t>518715</t>
  </si>
  <si>
    <t>490305</t>
  </si>
  <si>
    <t>02200</t>
  </si>
  <si>
    <t xml:space="preserve">BA MANAGEMENT GROUP SARL            </t>
  </si>
  <si>
    <t>06109769894</t>
  </si>
  <si>
    <t>477037</t>
  </si>
  <si>
    <t xml:space="preserve">HIPPOCRATE SASU                     </t>
  </si>
  <si>
    <t>06100895081</t>
  </si>
  <si>
    <t>519020</t>
  </si>
  <si>
    <t xml:space="preserve">OK PECHE SUARL                      </t>
  </si>
  <si>
    <t>06109273629</t>
  </si>
  <si>
    <t>525931</t>
  </si>
  <si>
    <t xml:space="preserve">AL AMINE                            </t>
  </si>
  <si>
    <t>06201569270</t>
  </si>
  <si>
    <t>475674</t>
  </si>
  <si>
    <t xml:space="preserve">AFRIBAT ETUDES ET REALISATION SARL  </t>
  </si>
  <si>
    <t>06109499008</t>
  </si>
  <si>
    <t>492859</t>
  </si>
  <si>
    <t>21800</t>
  </si>
  <si>
    <t xml:space="preserve">BOULANGERIE PATISSERIE NDAMLOR      </t>
  </si>
  <si>
    <t>06206527488</t>
  </si>
  <si>
    <t>506928</t>
  </si>
  <si>
    <t>524807</t>
  </si>
  <si>
    <t xml:space="preserve">SOLEIL VERT                         </t>
  </si>
  <si>
    <t>488213</t>
  </si>
  <si>
    <t xml:space="preserve">SITCOM SARL                         </t>
  </si>
  <si>
    <t>05000820511</t>
  </si>
  <si>
    <t>508881</t>
  </si>
  <si>
    <t>121</t>
  </si>
  <si>
    <t xml:space="preserve">CLICOM CCT EQUIPEMENT         </t>
  </si>
  <si>
    <t xml:space="preserve">PHARMACIE DES NIAYES                </t>
  </si>
  <si>
    <t>13002753132</t>
  </si>
  <si>
    <t>525532</t>
  </si>
  <si>
    <t xml:space="preserve">DOCTEUR DIOUMA DIARRA               </t>
  </si>
  <si>
    <t>13000459429</t>
  </si>
  <si>
    <t>519956</t>
  </si>
  <si>
    <t xml:space="preserve">KANEL SUARL                         </t>
  </si>
  <si>
    <t>05000350620</t>
  </si>
  <si>
    <t>516435</t>
  </si>
  <si>
    <t>URGENCES ET SOLUTIONS MEDICALES SUAR</t>
  </si>
  <si>
    <t>06100711394</t>
  </si>
  <si>
    <t>503622</t>
  </si>
  <si>
    <t>06200</t>
  </si>
  <si>
    <t xml:space="preserve">NDIAYE MALICK CHERIF                </t>
  </si>
  <si>
    <t>06200327424</t>
  </si>
  <si>
    <t>510252</t>
  </si>
  <si>
    <t xml:space="preserve">FERME PASTORALE NDAME LO            </t>
  </si>
  <si>
    <t>06109722364</t>
  </si>
  <si>
    <t>489045</t>
  </si>
  <si>
    <t xml:space="preserve">GUEYE MADIENE                       </t>
  </si>
  <si>
    <t>491453</t>
  </si>
  <si>
    <t xml:space="preserve">DABAKH IMMOBILER                    </t>
  </si>
  <si>
    <t>06209708472</t>
  </si>
  <si>
    <t>525955</t>
  </si>
  <si>
    <t xml:space="preserve">PHARMACIE MARIE DIAW                </t>
  </si>
  <si>
    <t>06104078129</t>
  </si>
  <si>
    <t>517879</t>
  </si>
  <si>
    <t xml:space="preserve">SARR MOR MATY                       </t>
  </si>
  <si>
    <t>512087</t>
  </si>
  <si>
    <t xml:space="preserve">DR MAMADOU MOUSTAPHA KINDE          </t>
  </si>
  <si>
    <t>13004553431</t>
  </si>
  <si>
    <t>523837</t>
  </si>
  <si>
    <t xml:space="preserve">CLINIQUE EL HADJI OMAR SUARL        </t>
  </si>
  <si>
    <t>13000375100</t>
  </si>
  <si>
    <t>503779</t>
  </si>
  <si>
    <t xml:space="preserve">ABDOULAYE SIDIBE              </t>
  </si>
  <si>
    <t xml:space="preserve">SENESTUDIO ARCHITECTURE &amp; DESIGN    </t>
  </si>
  <si>
    <t>06109932013</t>
  </si>
  <si>
    <t>519479</t>
  </si>
  <si>
    <t xml:space="preserve">HOBALLAH NAGI                       </t>
  </si>
  <si>
    <t>527874</t>
  </si>
  <si>
    <t xml:space="preserve">GIE GAINDE 2000                     </t>
  </si>
  <si>
    <t>490203</t>
  </si>
  <si>
    <t xml:space="preserve">GIE TRANSPORTEURS COMMU DE DIAMA    </t>
  </si>
  <si>
    <t>14000493265</t>
  </si>
  <si>
    <t>497458</t>
  </si>
  <si>
    <t>03000</t>
  </si>
  <si>
    <t xml:space="preserve">BOUZAID  JACQUELINE                 </t>
  </si>
  <si>
    <t>05400020828</t>
  </si>
  <si>
    <t>512302</t>
  </si>
  <si>
    <t xml:space="preserve">ARAIGNEE SAS                        </t>
  </si>
  <si>
    <t>06103595373</t>
  </si>
  <si>
    <t>522878</t>
  </si>
  <si>
    <t>487460</t>
  </si>
  <si>
    <t>508611</t>
  </si>
  <si>
    <t xml:space="preserve">BIOMEDICAL ENGINEERING              </t>
  </si>
  <si>
    <t>06209885186</t>
  </si>
  <si>
    <t>510576</t>
  </si>
  <si>
    <t xml:space="preserve">SENGHOR SAMBA SARR                  </t>
  </si>
  <si>
    <t>05400983488</t>
  </si>
  <si>
    <t>525022</t>
  </si>
  <si>
    <t xml:space="preserve">CHEIKH GUEYE                        </t>
  </si>
  <si>
    <t>06105250871</t>
  </si>
  <si>
    <t>499889</t>
  </si>
  <si>
    <t xml:space="preserve">POLE MEDICAL MODERNE  DE SAINT LOUI </t>
  </si>
  <si>
    <t>06101005410</t>
  </si>
  <si>
    <t>528477</t>
  </si>
  <si>
    <t xml:space="preserve">GOLDEN AFRIK                        </t>
  </si>
  <si>
    <t>518134</t>
  </si>
  <si>
    <t>CLINIQUE DENTAIRE MAME ABDOU AZIZ SY</t>
  </si>
  <si>
    <t>13000447307</t>
  </si>
  <si>
    <t>512423</t>
  </si>
  <si>
    <t xml:space="preserve">CABINET DE RADIOLOGIE ET D'IMAGERIE </t>
  </si>
  <si>
    <t>13000926300</t>
  </si>
  <si>
    <t>523871</t>
  </si>
  <si>
    <t xml:space="preserve">MEDIKA GROUP                        </t>
  </si>
  <si>
    <t>06100378828</t>
  </si>
  <si>
    <t>494217</t>
  </si>
  <si>
    <t xml:space="preserve">NDIAYE MBAYE                        </t>
  </si>
  <si>
    <t>06201864191</t>
  </si>
  <si>
    <t>497889</t>
  </si>
  <si>
    <t>00900</t>
  </si>
  <si>
    <t xml:space="preserve">THIAM PAPE MAMADOU PLANETECOM EVENT </t>
  </si>
  <si>
    <t>06209290954</t>
  </si>
  <si>
    <t>509057</t>
  </si>
  <si>
    <t>01300</t>
  </si>
  <si>
    <t xml:space="preserve">PHARMACIE YAYE AMINATA              </t>
  </si>
  <si>
    <t>06100612282</t>
  </si>
  <si>
    <t>487144</t>
  </si>
  <si>
    <t>NDIAYE BADARA "PHARMACIE BOROM DARAD</t>
  </si>
  <si>
    <t>05400078799</t>
  </si>
  <si>
    <t>493995</t>
  </si>
  <si>
    <t xml:space="preserve">CAPPUCCINE BUSINESS                 </t>
  </si>
  <si>
    <t>06100333560</t>
  </si>
  <si>
    <t>511398</t>
  </si>
  <si>
    <t xml:space="preserve">MAMADOU GAYE                  </t>
  </si>
  <si>
    <t>03200</t>
  </si>
  <si>
    <t xml:space="preserve">ALLIANCE FRANCO SENEGALAISE         </t>
  </si>
  <si>
    <t>05502336367</t>
  </si>
  <si>
    <t>488387</t>
  </si>
  <si>
    <t xml:space="preserve">NDEYE NGALLA SY               </t>
  </si>
  <si>
    <t xml:space="preserve">CHEIKH NGUER                        </t>
  </si>
  <si>
    <t>06204078029</t>
  </si>
  <si>
    <t>476310</t>
  </si>
  <si>
    <t xml:space="preserve">ABOU DIAW "AVENIR CONSTRUCTION"     </t>
  </si>
  <si>
    <t>06209744060</t>
  </si>
  <si>
    <t>474476</t>
  </si>
  <si>
    <t>11500</t>
  </si>
  <si>
    <t xml:space="preserve">DELICES DE FEMMES                   </t>
  </si>
  <si>
    <t>06109874902</t>
  </si>
  <si>
    <t>489522</t>
  </si>
  <si>
    <t xml:space="preserve">CDL FFD                       </t>
  </si>
  <si>
    <t xml:space="preserve">IPM SOTRAVA                         </t>
  </si>
  <si>
    <t>14000081748</t>
  </si>
  <si>
    <t>509357</t>
  </si>
  <si>
    <t>98209200001</t>
  </si>
  <si>
    <t>505822</t>
  </si>
  <si>
    <t xml:space="preserve">AKATECH SERVICES SARL               </t>
  </si>
  <si>
    <t>06100639914</t>
  </si>
  <si>
    <t>505916</t>
  </si>
  <si>
    <t>11300</t>
  </si>
  <si>
    <t xml:space="preserve">LES PETITES MAINS SARL              </t>
  </si>
  <si>
    <t>06103519201</t>
  </si>
  <si>
    <t>502947</t>
  </si>
  <si>
    <t xml:space="preserve">SCRUPULDOS SARL                     </t>
  </si>
  <si>
    <t>502050</t>
  </si>
  <si>
    <t xml:space="preserve">PHARMACIE NDOSS                     </t>
  </si>
  <si>
    <t>05400793470</t>
  </si>
  <si>
    <t>502462</t>
  </si>
  <si>
    <t xml:space="preserve">ABDOULAYE MBODJI                    </t>
  </si>
  <si>
    <t>489761</t>
  </si>
  <si>
    <t>480955</t>
  </si>
  <si>
    <t>229</t>
  </si>
  <si>
    <t xml:space="preserve">CLICOM CMT DIVERS             </t>
  </si>
  <si>
    <t xml:space="preserve">SAGAYE SERVICES  SUARL              </t>
  </si>
  <si>
    <t>06110524409</t>
  </si>
  <si>
    <t>507223</t>
  </si>
  <si>
    <t xml:space="preserve">MANSOUR MARONE                      </t>
  </si>
  <si>
    <t>06205550992</t>
  </si>
  <si>
    <t>481916</t>
  </si>
  <si>
    <t xml:space="preserve">SEYNABOU BADIANE              </t>
  </si>
  <si>
    <t xml:space="preserve">SIDATH DIOP                         </t>
  </si>
  <si>
    <t>06200177427</t>
  </si>
  <si>
    <t>517690</t>
  </si>
  <si>
    <t xml:space="preserve">CARDIOLAB SUARL                     </t>
  </si>
  <si>
    <t>13000585827</t>
  </si>
  <si>
    <t>483707</t>
  </si>
  <si>
    <t xml:space="preserve">GENIAL INTERIM SECURITE-APPRO SUARL </t>
  </si>
  <si>
    <t>06100173339</t>
  </si>
  <si>
    <t>485054</t>
  </si>
  <si>
    <t xml:space="preserve">SOYARA MODE SAS                     </t>
  </si>
  <si>
    <t>06100311324</t>
  </si>
  <si>
    <t>504583</t>
  </si>
  <si>
    <t xml:space="preserve">CAR PARTS COMMERCIALS               </t>
  </si>
  <si>
    <t>06200870831</t>
  </si>
  <si>
    <t>509648</t>
  </si>
  <si>
    <t>502594</t>
  </si>
  <si>
    <t xml:space="preserve">DAME FALL /FTC                      </t>
  </si>
  <si>
    <t>06200679992</t>
  </si>
  <si>
    <t>509996</t>
  </si>
  <si>
    <t>491211</t>
  </si>
  <si>
    <t xml:space="preserve">MAR NDEYE NDOUMBE                   </t>
  </si>
  <si>
    <t>06206530672</t>
  </si>
  <si>
    <t>514649</t>
  </si>
  <si>
    <t xml:space="preserve">NDIAYE MOUSTAPHA                    </t>
  </si>
  <si>
    <t>06200264542</t>
  </si>
  <si>
    <t>528792</t>
  </si>
  <si>
    <t xml:space="preserve">SERHAN FATINE "BOULANGERIE AL NOUR" </t>
  </si>
  <si>
    <t>06209639252</t>
  </si>
  <si>
    <t>501860</t>
  </si>
  <si>
    <t xml:space="preserve">GIE JPA                             </t>
  </si>
  <si>
    <t>06100270825</t>
  </si>
  <si>
    <t>526776</t>
  </si>
  <si>
    <t xml:space="preserve">LA DAKAROISE D'EQUIPEMENT           </t>
  </si>
  <si>
    <t>05007100199</t>
  </si>
  <si>
    <t>524518</t>
  </si>
  <si>
    <t xml:space="preserve">PHARMACIE MAME MBOR                 </t>
  </si>
  <si>
    <t>13003900444</t>
  </si>
  <si>
    <t>494802</t>
  </si>
  <si>
    <t xml:space="preserve">MULTISERVICES                       </t>
  </si>
  <si>
    <t>06101578876</t>
  </si>
  <si>
    <t>498618</t>
  </si>
  <si>
    <t xml:space="preserve">ABDOULAYE DIENG                     </t>
  </si>
  <si>
    <t>06100657967</t>
  </si>
  <si>
    <t>494747</t>
  </si>
  <si>
    <t xml:space="preserve">N2M DKR TRANSPORT                   </t>
  </si>
  <si>
    <t>05000400534</t>
  </si>
  <si>
    <t>497706</t>
  </si>
  <si>
    <t>515388</t>
  </si>
  <si>
    <t xml:space="preserve">DIATTA BENOIT ABY TECHNOLOGIES CONS </t>
  </si>
  <si>
    <t>05400794130</t>
  </si>
  <si>
    <t>508675</t>
  </si>
  <si>
    <t xml:space="preserve">AMADOU NIANG                        </t>
  </si>
  <si>
    <t>06205549143</t>
  </si>
  <si>
    <t>502286</t>
  </si>
  <si>
    <t xml:space="preserve">PHARMACIE KENIA FIRDAWS             </t>
  </si>
  <si>
    <t>13000285915</t>
  </si>
  <si>
    <t>499746</t>
  </si>
  <si>
    <t xml:space="preserve">HIJAB MASTOUR                       </t>
  </si>
  <si>
    <t>06100537621</t>
  </si>
  <si>
    <t>507042</t>
  </si>
  <si>
    <t xml:space="preserve">NABI TRAITEUR                       </t>
  </si>
  <si>
    <t>06209532642</t>
  </si>
  <si>
    <t>502218</t>
  </si>
  <si>
    <t xml:space="preserve">GAUDEL JOHAN RENE "L'ORTOLAN"       </t>
  </si>
  <si>
    <t>05400794320</t>
  </si>
  <si>
    <t>530861</t>
  </si>
  <si>
    <t>ENTREPRISES DE DISTRIBUTION ET SERVI</t>
  </si>
  <si>
    <t>06100789183</t>
  </si>
  <si>
    <t>520381</t>
  </si>
  <si>
    <t xml:space="preserve">FAYE SOUKAYE                        </t>
  </si>
  <si>
    <t>06209289393</t>
  </si>
  <si>
    <t>507423</t>
  </si>
  <si>
    <t xml:space="preserve">BODY MEDICAL REPAIR                 </t>
  </si>
  <si>
    <t>06200653463</t>
  </si>
  <si>
    <t>501466</t>
  </si>
  <si>
    <t xml:space="preserve">IFANGMONDY CONSULTING               </t>
  </si>
  <si>
    <t>06109648770</t>
  </si>
  <si>
    <t>508572</t>
  </si>
  <si>
    <t xml:space="preserve">SPEEDEX SARL                        </t>
  </si>
  <si>
    <t>06101581953</t>
  </si>
  <si>
    <t>491529</t>
  </si>
  <si>
    <t xml:space="preserve">CABINET MEDICAL CHAMS               </t>
  </si>
  <si>
    <t>13000796026</t>
  </si>
  <si>
    <t>493468</t>
  </si>
  <si>
    <t xml:space="preserve">CABINET MEDICAL YAYE ARAME NDIAYE   </t>
  </si>
  <si>
    <t>06200093718</t>
  </si>
  <si>
    <t>487795</t>
  </si>
  <si>
    <t>41100</t>
  </si>
  <si>
    <t xml:space="preserve">GAYE ABDOU                          </t>
  </si>
  <si>
    <t>06200818181</t>
  </si>
  <si>
    <t>503713</t>
  </si>
  <si>
    <t xml:space="preserve">JOSEPHINE I DIOGOBE NDIAYE          </t>
  </si>
  <si>
    <t>06209389486</t>
  </si>
  <si>
    <t>528764</t>
  </si>
  <si>
    <t xml:space="preserve">DIENG BINETA                        </t>
  </si>
  <si>
    <t>06209770806</t>
  </si>
  <si>
    <t>491454</t>
  </si>
  <si>
    <t>481108</t>
  </si>
  <si>
    <t>497036</t>
  </si>
  <si>
    <t xml:space="preserve">SYBEL COSMETIC                      </t>
  </si>
  <si>
    <t>05001518701</t>
  </si>
  <si>
    <t>492396</t>
  </si>
  <si>
    <t xml:space="preserve">NGOM AMAR                           </t>
  </si>
  <si>
    <t>05401542954</t>
  </si>
  <si>
    <t>516628</t>
  </si>
  <si>
    <t>481703</t>
  </si>
  <si>
    <t>484766</t>
  </si>
  <si>
    <t xml:space="preserve">BASSI SUARL                         </t>
  </si>
  <si>
    <t>06101572580</t>
  </si>
  <si>
    <t>477186</t>
  </si>
  <si>
    <t xml:space="preserve">UNITE INDUSTRIELLE DE PLASTIQUES    </t>
  </si>
  <si>
    <t>05001576303</t>
  </si>
  <si>
    <t>492337</t>
  </si>
  <si>
    <t>480497</t>
  </si>
  <si>
    <t>485164</t>
  </si>
  <si>
    <t xml:space="preserve">OSMOSE AUDIT ET CONSEILS SARL       </t>
  </si>
  <si>
    <t>06100425251</t>
  </si>
  <si>
    <t>476921</t>
  </si>
  <si>
    <t xml:space="preserve">EAGLE DSS SAU                       </t>
  </si>
  <si>
    <t>05010588877</t>
  </si>
  <si>
    <t>476178</t>
  </si>
  <si>
    <t xml:space="preserve">FALCON KITE DSS SAU                 </t>
  </si>
  <si>
    <t>05020592703</t>
  </si>
  <si>
    <t>476177</t>
  </si>
  <si>
    <t xml:space="preserve">SWAMI AGRI SAU                      </t>
  </si>
  <si>
    <t>05000672418</t>
  </si>
  <si>
    <t>500003</t>
  </si>
  <si>
    <t>491479</t>
  </si>
  <si>
    <t>487336</t>
  </si>
  <si>
    <t>502299</t>
  </si>
  <si>
    <t xml:space="preserve">COURS SAINTE MARIE DE HANN          </t>
  </si>
  <si>
    <t>491458</t>
  </si>
  <si>
    <t xml:space="preserve">BAOBAB SENEGAL SA                   </t>
  </si>
  <si>
    <t>514190</t>
  </si>
  <si>
    <t xml:space="preserve">THIAW HAMIDOU                       </t>
  </si>
  <si>
    <t>05402872531</t>
  </si>
  <si>
    <t>493204</t>
  </si>
  <si>
    <t>508439</t>
  </si>
  <si>
    <t xml:space="preserve">TRAVAUX DU SAHEL SUARL              </t>
  </si>
  <si>
    <t>06110535366</t>
  </si>
  <si>
    <t>481928</t>
  </si>
  <si>
    <t xml:space="preserve">DIJA AND AISHA'S BEAUTY             </t>
  </si>
  <si>
    <t>06200632063</t>
  </si>
  <si>
    <t>486753</t>
  </si>
  <si>
    <t>488251</t>
  </si>
  <si>
    <t>509151</t>
  </si>
  <si>
    <t>481157</t>
  </si>
  <si>
    <t xml:space="preserve">SEN INTERIM                         </t>
  </si>
  <si>
    <t>485093</t>
  </si>
  <si>
    <t>499091</t>
  </si>
  <si>
    <t>519308</t>
  </si>
  <si>
    <t>486029</t>
  </si>
  <si>
    <t>490893</t>
  </si>
  <si>
    <t xml:space="preserve">ALLO DENTISTE SOS DENTAIRE          </t>
  </si>
  <si>
    <t>13000795952</t>
  </si>
  <si>
    <t>475903</t>
  </si>
  <si>
    <t>484598</t>
  </si>
  <si>
    <t>511833</t>
  </si>
  <si>
    <t>484996</t>
  </si>
  <si>
    <t xml:space="preserve">CLEANIC SARL                        </t>
  </si>
  <si>
    <t>06100718478</t>
  </si>
  <si>
    <t>511056</t>
  </si>
  <si>
    <t>01800</t>
  </si>
  <si>
    <t xml:space="preserve">SAHEL BATISSE ET EQUIPEMENT DIVERS  </t>
  </si>
  <si>
    <t>05406042334</t>
  </si>
  <si>
    <t>515651</t>
  </si>
  <si>
    <t>515381</t>
  </si>
  <si>
    <t xml:space="preserve">PHARMACIE DU STADE  MOHAMED BA      </t>
  </si>
  <si>
    <t>13003766527</t>
  </si>
  <si>
    <t>531511</t>
  </si>
  <si>
    <t xml:space="preserve">DIOP MAMADOU                        </t>
  </si>
  <si>
    <t>06203771677</t>
  </si>
  <si>
    <t>505156</t>
  </si>
  <si>
    <t xml:space="preserve">SOW ABDOULAYE                       </t>
  </si>
  <si>
    <t>06203773848</t>
  </si>
  <si>
    <t>476007</t>
  </si>
  <si>
    <t>498683</t>
  </si>
  <si>
    <t xml:space="preserve"> MAMATH GAYE-SUARL                  </t>
  </si>
  <si>
    <t>06209488035</t>
  </si>
  <si>
    <t>516229</t>
  </si>
  <si>
    <t xml:space="preserve">LABOTECH SUARL                      </t>
  </si>
  <si>
    <t>06100011795</t>
  </si>
  <si>
    <t>489470</t>
  </si>
  <si>
    <t xml:space="preserve">RADIOLOGIE MOBILE ZATIFA            </t>
  </si>
  <si>
    <t>13000572488</t>
  </si>
  <si>
    <t>478966</t>
  </si>
  <si>
    <t xml:space="preserve">GROUPE SCOLAIRE LES PEDAGOGUES      </t>
  </si>
  <si>
    <t>521043</t>
  </si>
  <si>
    <t>476224</t>
  </si>
  <si>
    <t xml:space="preserve">NOUDJI LEYE                         </t>
  </si>
  <si>
    <t>06205482533</t>
  </si>
  <si>
    <t>488007</t>
  </si>
  <si>
    <t>508408</t>
  </si>
  <si>
    <t xml:space="preserve">ETS LO ET FRERES PIECES AUTO        </t>
  </si>
  <si>
    <t>06209808876</t>
  </si>
  <si>
    <t>492814</t>
  </si>
  <si>
    <t xml:space="preserve">CLINIQUE SARR                       </t>
  </si>
  <si>
    <t>13000042853</t>
  </si>
  <si>
    <t>497115</t>
  </si>
  <si>
    <t xml:space="preserve">ETABLISSEMENT KILIFEU SUARL         </t>
  </si>
  <si>
    <t>06100354947</t>
  </si>
  <si>
    <t>477718</t>
  </si>
  <si>
    <t xml:space="preserve">CDL FBG                       </t>
  </si>
  <si>
    <t>495579</t>
  </si>
  <si>
    <t>509159</t>
  </si>
  <si>
    <t xml:space="preserve">DIADAME PHARMA SARL                 </t>
  </si>
  <si>
    <t>06100396209</t>
  </si>
  <si>
    <t>481225</t>
  </si>
  <si>
    <t xml:space="preserve">KHADIM THIANE                       </t>
  </si>
  <si>
    <t>05404076296</t>
  </si>
  <si>
    <t>485884</t>
  </si>
  <si>
    <t>525433</t>
  </si>
  <si>
    <t xml:space="preserve">BARRY MAMADOU                       </t>
  </si>
  <si>
    <t>501637</t>
  </si>
  <si>
    <t xml:space="preserve">BILI KWIN                           </t>
  </si>
  <si>
    <t>06200326232</t>
  </si>
  <si>
    <t>478609</t>
  </si>
  <si>
    <t xml:space="preserve">ALAIN MENDY                         </t>
  </si>
  <si>
    <t>06100639569</t>
  </si>
  <si>
    <t>487719</t>
  </si>
  <si>
    <t xml:space="preserve">CLINIQUE DENTAIRE DE LA CASAMANCE   </t>
  </si>
  <si>
    <t>13000639939</t>
  </si>
  <si>
    <t>482313</t>
  </si>
  <si>
    <t>04600</t>
  </si>
  <si>
    <t xml:space="preserve">BARRY MAMADOU BARKINDO              </t>
  </si>
  <si>
    <t>05401451671</t>
  </si>
  <si>
    <t>482940</t>
  </si>
  <si>
    <t xml:space="preserve">PHARMACIE SIKILO                    </t>
  </si>
  <si>
    <t>13001453683</t>
  </si>
  <si>
    <t>485965</t>
  </si>
  <si>
    <t>488773</t>
  </si>
  <si>
    <t>508134</t>
  </si>
  <si>
    <t xml:space="preserve">ETUDE MAITRE OUMAR FATY             </t>
  </si>
  <si>
    <t>13009638708</t>
  </si>
  <si>
    <t>479922</t>
  </si>
  <si>
    <t xml:space="preserve">DEX DESIGN SARL                     </t>
  </si>
  <si>
    <t>06100012005</t>
  </si>
  <si>
    <t>478911</t>
  </si>
  <si>
    <t xml:space="preserve">MASSAR DIOP                         </t>
  </si>
  <si>
    <t>06202753084</t>
  </si>
  <si>
    <t>511540</t>
  </si>
  <si>
    <t xml:space="preserve">ABDOU SOW                           </t>
  </si>
  <si>
    <t>06209387280</t>
  </si>
  <si>
    <t>477624</t>
  </si>
  <si>
    <t>505915</t>
  </si>
  <si>
    <t xml:space="preserve">LABM BIO NDAR SARL                  </t>
  </si>
  <si>
    <t>13005242719</t>
  </si>
  <si>
    <t>483325</t>
  </si>
  <si>
    <t>477503</t>
  </si>
  <si>
    <t xml:space="preserve">GESTE                               </t>
  </si>
  <si>
    <t>06200565403</t>
  </si>
  <si>
    <t>493949</t>
  </si>
  <si>
    <t xml:space="preserve">WADE MAMADOU                        </t>
  </si>
  <si>
    <t>06209269417</t>
  </si>
  <si>
    <t>485003</t>
  </si>
  <si>
    <t xml:space="preserve">PHARMACIE YEUMBEULOISE              </t>
  </si>
  <si>
    <t>13003256076</t>
  </si>
  <si>
    <t>491833</t>
  </si>
  <si>
    <t xml:space="preserve">BUSINESS UNIT                       </t>
  </si>
  <si>
    <t>06209503224</t>
  </si>
  <si>
    <t>497781</t>
  </si>
  <si>
    <t xml:space="preserve">SENETT SARL                         </t>
  </si>
  <si>
    <t>06109607042</t>
  </si>
  <si>
    <t>477465</t>
  </si>
  <si>
    <t>11800</t>
  </si>
  <si>
    <t xml:space="preserve">AGENCE VITAMINES SENEGAL SARL       </t>
  </si>
  <si>
    <t>06100177887</t>
  </si>
  <si>
    <t>494434</t>
  </si>
  <si>
    <t xml:space="preserve">BOUBACAR DIALLO                     </t>
  </si>
  <si>
    <t>06200284136</t>
  </si>
  <si>
    <t>480372</t>
  </si>
  <si>
    <t>16000</t>
  </si>
  <si>
    <t xml:space="preserve">ENTREPRISE MALICK MBENGUE           </t>
  </si>
  <si>
    <t>06200361342</t>
  </si>
  <si>
    <t>500560</t>
  </si>
  <si>
    <t xml:space="preserve">BARRY ISMAILA PHARMACIE RAYHANA     </t>
  </si>
  <si>
    <t>13000108184</t>
  </si>
  <si>
    <t>477887</t>
  </si>
  <si>
    <t>498158</t>
  </si>
  <si>
    <t xml:space="preserve">IDRISSA  DIOKHANE                   </t>
  </si>
  <si>
    <t>06209264426</t>
  </si>
  <si>
    <t>483533</t>
  </si>
  <si>
    <t xml:space="preserve">ABDOU FALL                          </t>
  </si>
  <si>
    <t>06209618126</t>
  </si>
  <si>
    <t>500106</t>
  </si>
  <si>
    <t xml:space="preserve">MBAYE MOUSTAPHA                     </t>
  </si>
  <si>
    <t>06200509365</t>
  </si>
  <si>
    <t>480928</t>
  </si>
  <si>
    <t xml:space="preserve">ADAMA AICHA THIOYE SALL             </t>
  </si>
  <si>
    <t>06209696927</t>
  </si>
  <si>
    <t>515377</t>
  </si>
  <si>
    <t xml:space="preserve">DAKAR SEA FOOD                      </t>
  </si>
  <si>
    <t>06100580014</t>
  </si>
  <si>
    <t>515346</t>
  </si>
  <si>
    <t xml:space="preserve">MISSIRA DIADIE DIOP &amp; FRERES SUARL  </t>
  </si>
  <si>
    <t>06200699134</t>
  </si>
  <si>
    <t>518706</t>
  </si>
  <si>
    <t>GI</t>
  </si>
  <si>
    <t>GP</t>
  </si>
  <si>
    <t>Type</t>
  </si>
  <si>
    <t>#N/A</t>
  </si>
  <si>
    <t>Total général</t>
  </si>
  <si>
    <t>Code type</t>
  </si>
  <si>
    <t>CLICOM CMT EQUIPEMENT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</si>
</sst>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43" fontId="0" fillId="0" borderId="0" xfId="1" applyFont="1"/>
    <xf numFmtId="43" fontId="0" fillId="2" borderId="0" xfId="1" applyFont="1" applyFill="1"/>
    <xf numFmtId="0" fontId="0" fillId="0" borderId="0" xfId="0" pivotButton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2.440542592594" createdVersion="8" refreshedVersion="8" minRefreshableVersion="3" recordCount="904" xr:uid="{777ED620-93FB-4A49-B0D9-C32661022BDB}">
  <cacheSource type="worksheet">
    <worksheetSource ref="A1:R179" sheet="Feuil1"/>
  </cacheSource>
  <cacheFields count="18">
    <cacheField name="#CCL" numFmtId="0">
      <sharedItems/>
    </cacheField>
    <cacheField name="Nom du gestionnaire" numFmtId="0">
      <sharedItems/>
    </cacheField>
    <cacheField name="Libellé Groupe" numFmtId="0">
      <sharedItems containsBlank="1"/>
    </cacheField>
    <cacheField name="Code BPM" numFmtId="0">
      <sharedItems containsBlank="1"/>
    </cacheField>
    <cacheField name="Code client" numFmtId="0">
      <sharedItems containsSemiMixedTypes="0" containsString="0" containsNumber="1" containsInteger="1" minValue="3100" maxValue="71111005"/>
    </cacheField>
    <cacheField name="Nom complet du client" numFmtId="0">
      <sharedItems/>
    </cacheField>
    <cacheField name="Libellé Secteur d'activité" numFmtId="0">
      <sharedItems/>
    </cacheField>
    <cacheField name="Libellé du Chapitre comptable" numFmtId="0">
      <sharedItems count="56">
        <s v="CAUTIONS MARCHE PUBLICS       "/>
        <s v="CRED.MOY.TERME ADMINIST       "/>
        <s v="CREDIT A MOYEN TERME CLIPRO   "/>
        <s v="CREDITS A LT ADMINISTRATIONS  "/>
        <s v="CREDITS A MOYEN TERME CLT COM "/>
        <s v="AUTR.CRED.ORD.CT ADM          "/>
        <s v="AUTR.CRED.ORD CT TERME CL COMM"/>
        <s v="CRED LT CLI COMM              "/>
        <s v="CRED.MOY.TERMECLI.DIV         "/>
        <s v="COMPTE ORDINAIRES CLTLE COMM. "/>
        <s v="CREDITS A MOYEN TERME         "/>
        <s v="CREDITS DE CAMPAGNE           "/>
        <s v="EFFETS AVALISES BENEF. ETRANG "/>
        <s v="PTF EFFETS COMM. CREDIT ORD.  "/>
        <s v="CREDIT LONG TERME  CLIPRO     "/>
        <s v="AVANCE PRET CLICOM            "/>
        <s v="CLIENTS DOUTEUX CLICOM        "/>
        <s v="CAUTIONS DOUANES              "/>
        <s v="CAUTIONS MARCHES PRIVES       "/>
        <s v="OBLIGATIONS CAUTIONNEES       "/>
        <s v="EFFETS AVALISE BENEF. NAT.    "/>
        <s v="CREDIT BAIL MOYEN TERME       "/>
        <s v="AUTRES GARANTIES DONNEES      "/>
        <s v="EPC. AVAL. CR . ORD           "/>
        <s v="CREANCE SAINE TRANSF DE RESTRU"/>
        <s v="CAUTIONS FISCALES             "/>
        <s v="PTF EFFETS COMM. CLIPRO       "/>
        <s v="CRED.MOY.TERME.ORG.D'ASS&amp;CAP  "/>
        <s v="ENGTS DOUTEUX PRE-CTX. SOCIETE"/>
        <s v="COMPTE ORD. CLTLE PROFESSION. "/>
        <s v="CPTES ORD ADMINISTRATIONS     "/>
        <s v="COMPTES ORD. ORG.ASS.CAPT.    "/>
        <s v="ENGAGEMENTS CREDOCS IMPORT    "/>
        <s v="AVANCE CARTE DEBIT DIFFERE    "/>
        <s v="ACCEPTATIONS A PAYER          "/>
        <s v="AUT. DREDIT ORD.CT TERME CLTLE"/>
        <s v="CPTES ORD CLT DIVERSES        "/>
        <s v="IMPAYE CREDIT CMT TERME CL COM"/>
        <s v="AUT SOMMES DUES CARTES SALAIRE"/>
        <s v="AUTR.CRED.ORD.CT CLI. DIV     "/>
        <s v="VALEURS N/IMPUTEES CLICOM     "/>
        <s v="CREDITS A LONG TERME          "/>
        <s v="AUTRES ENGTS FINMENT DONNES   "/>
        <s v="ENGTS FIN. DONNE CLICOM (PRET)"/>
        <s v="IMPAYES ESCOMPTE P.C.         "/>
        <s v="CREDIT BAIL COURT TERME       "/>
        <s v="IMPAYES SUR CREDIT-BAIL       "/>
        <s v="IMPAYES ECHEANCES PRETS CLIPRO"/>
        <s v="ENGTS DOUTEUX CTX. SOCIETES   "/>
        <s v="VALEURS N/IMPUTEES CREDIT BAIL"/>
        <s v="RECUP.C.D.L. CTX. CLTLE COMM. "/>
        <s v="CREDIT A MOYEN TERME CLI.PART."/>
        <s v="ENGTS FIN. DONNE ADMIN (PRET) "/>
        <s v="DEPOTS GARANT. OUVERT.CREDOC  "/>
        <s v="CLIENTS DOUTEUX PROF LIBERALES"/>
        <s v="ENGAGEMENTS FINANCEMENT DONNES"/>
      </sharedItems>
    </cacheField>
    <cacheField name="Intitulé du compte" numFmtId="0">
      <sharedItems count="133">
        <s v="CAUTIONS MARCHES PUBLICS      "/>
        <s v=" CMT ENERGIE 2022             "/>
        <s v="CMT EQUIPEMENT                "/>
        <s v="ENGT FIN ESG LOAN / FACILITE C"/>
        <s v="CCT SENTER 28 MDS             "/>
        <s v="CAUT.M.PUB                    "/>
        <s v="CMT CONSTR                    "/>
        <s v="ESC PAP FIN                   "/>
        <s v="CMT 20 GXOF                   "/>
        <s v="CMT FSIPP                     "/>
        <s v="CMT TRESORERIE                "/>
        <s v="ENG FIN ESG LOAN / FACILITE D "/>
        <s v="CREDIT COURT TERME            "/>
        <s v="C.L.T. CONSTRUCTION           "/>
        <s v="CREDIT A MOYEN TERME CONSTRUC "/>
        <s v="CPT.STE                       "/>
        <s v="RACH CREANCE SGBF/CMT ENERGIE "/>
        <s v="CREDIT DE CAMPAGNE            "/>
        <s v="AUTR.CRED.ORD CT TERME CL COMM"/>
        <s v="CMT EQUIP                     "/>
        <s v="CREDITS A MOYEN TERME CLT COM "/>
        <s v="AVAL.S/EFF ETR                "/>
        <s v="ESCOMPTE SANS RECOURS         "/>
        <s v="CREDIT MOYEN TERME SEN/ONAS   "/>
        <s v="ESCOMPTE PAPIER FINANCIER     "/>
        <s v="AVANCE SUR MARCHE ANSD &amp; DGES "/>
        <s v="COMPTES COURANT SOCIETES      "/>
        <s v="EPC CREDITS ORDINAIRES        "/>
        <s v="CAUT.DOUAN                    "/>
        <s v="COMPTE ORD. CLTLE PROFESSION. "/>
        <s v="CLT CONSTRU                   "/>
        <s v="CAUTIONS MARCHES PRIVES       "/>
        <s v="OBL.CAUTION.                  "/>
        <s v="EPC CDT OR                    "/>
        <s v="AVALS EFFETS BENEF.ETRANGERS. "/>
        <s v="AVALS EFFETS BENEF.NATIONAUX  "/>
        <s v="CBAIL ENGAGEMENT CMT          "/>
        <s v="COMPTE D'AVANCE MARCHE PUBLIC "/>
        <s v="CAUT.DIVER                    "/>
        <s v="COMPTE D'AVCE MARCH T062022ADM"/>
        <s v="CAUTIONS MARCHE PUBLICS       "/>
        <s v="ESCOMPTE EFFET AVALISE        "/>
        <s v="AVAL.S/EFF LOC                "/>
        <s v="COMPTE ORDINAIRES CLTLE COMM. "/>
        <s v="CAUTIONS DIVERSES             "/>
        <s v="CAUT DE SOUMMISSION MARCHES   "/>
        <s v="CAUTIONS DOUANES              "/>
        <s v="CMT DIVERS                    "/>
        <s v="PTF EFFETS COMM. CREDIT ORD.  "/>
        <s v="CAUT.S.M.PU                   "/>
        <s v="CPT.ENT.IND.R                 "/>
        <s v="AUTRES GARANTIES DONNEES      "/>
        <s v="CREDIT MOYEN TERME CLIPRO     "/>
        <s v="CREDIT MOYEN TERME DIVERS     "/>
        <s v="CREDIT COURT TERME CONSTRUCT  "/>
        <s v="AVANCE SUR MARCHE PRIVE       "/>
        <s v="EPC CREDITS ORD CLIPRO        "/>
        <s v="CREDIT A MOYEN TERME CLIPRO   "/>
        <s v="OBLIGATIONS CAUTIONNEES       "/>
        <s v="CAUTION AVANCE DE DEMARRAGE   "/>
        <s v="CPTES ORD CLT DIVERSES        "/>
        <s v="AVANCE SUR FACTURE            "/>
        <s v="EPC.EF.AVA                    "/>
        <s v="CPT ADMIN                     "/>
        <s v="CPT.OAC RES                   "/>
        <s v="CPTE.ORD.TPE                  "/>
        <s v="CAUTIONS MARCHES ONAD         "/>
        <s v="AVANCE SUR BON DE COMMANDE    "/>
        <s v="OUV.CREDOC                    "/>
        <s v="AVANCE CARTES DEBIT DIFFERE   "/>
        <s v="OUVERTURE CREDOCS             "/>
        <s v="ENGAGEMENTS CREDOCS IMPORT    "/>
        <s v="ACCEPTATIONS A PAYER          "/>
        <s v="ESC DOC.EX                    "/>
        <s v="AUTRES CREDITS A COURT TERME  "/>
        <s v="CPTE.ORD.COOP.GROUP.ASSIO.    "/>
        <s v="DIDEC - CHARGES SOCIALES      "/>
        <s v="DIDEC - FONCTIONNEMENT        "/>
        <s v="DIDEC - REMUNERATION PERSONNEL"/>
        <s v="DIDEC ECOLE DE BROUSSE        "/>
        <s v="CAUT.M.PRI                    "/>
        <s v="CREDOC/ACC                    "/>
        <s v="IMPAYES PRETS                 "/>
        <s v="CONTRAT COMMERCANT            "/>
        <s v="ACCEPTATION A PAYER           "/>
        <s v="CPTE.ORD.ADMINISTRATIONS      "/>
        <s v="SOUS COMPTE CARTE BRISSET     "/>
        <s v="SOUS COMPTE CARTE FLORENT     "/>
        <s v="CPTES ORD ADMINISTRATIONS     "/>
        <s v="SOUS COMPTE 1                 "/>
        <s v="AUTR.CRED.ORD.CT CLI. DIV     "/>
        <s v="VALEURS N/IMPUTEES CLICOM     "/>
        <s v="CREDITS A LT CLT DIVERSES     "/>
        <s v="XOF-SG-USINE DESSALEMENT MAMEL"/>
        <s v="AUT.ENGT.FINANC.DONNES.CLT.   "/>
        <s v="ENGT FIN CMT RCF 28 MDS       "/>
        <s v="ETAT DU SENEGAL               "/>
        <s v="REMBOURSEMENT CCT RCF SENTER  "/>
        <s v="CMT 100GXOF/INCL. SOCIALE     "/>
        <s v="FINANCEMENT AGEROUTE          "/>
        <s v="IMPAYES ESCOMPTE DOCUMENTAIRE "/>
        <s v="COMPTE CARTE F3M PRODUCTION   "/>
        <s v="CPT.GIE                       "/>
        <s v="VALEURS N/IMPUTEES CREDIT BAIL"/>
        <s v="CREDIT COURT TERME EQUIPEMENT "/>
        <s v="IMP CMLT                      "/>
        <s v="COMPTE ORDINAIRE G.I.E.       "/>
        <s v="CPTE.ORD.STE EN FORMATION.    "/>
        <s v="V. NON IMPUTEES CLIPRI-CLIPRO "/>
        <s v="CPT.COOP.AS                   "/>
        <s v="CBAIL ENGAGEMENT CCT          "/>
        <s v="CONVENTION DE SUBSIDE ENABEL  "/>
        <s v="CR DOUT LIT OP C BAIL         "/>
        <s v="PROJET-PALAS                  "/>
        <s v="CREDIT PROMOTEUR              "/>
        <s v="TEDIS PROMO MARKETING_GILBERT "/>
        <s v="WUTIKO/AFRICA INNOVATION WEEK "/>
        <s v="YUP SENEGAL E COMMERCE        "/>
        <s v="CPTE D'AVCE MARCH ONAS 7,5GXOF"/>
        <s v="COMPTE DE RECUPERATION        "/>
        <s v="DIOCESE S LUDOVICI SENEGAL    "/>
        <s v="CAUTION BON FIN EXE T062022ADM"/>
        <s v="ETU JAMM                      "/>
        <s v="CREDIT MOYEN TERME EQUIPEMENT "/>
        <s v="DEPOT.GARANTIE /CREDOCS.      "/>
        <s v="CPTE.ORD.O.N.G.               "/>
        <s v="LAACID 2015 CIDEAL VILLAGE PIL"/>
        <s v="PROJET INTERVIDA              "/>
        <s v="EU CALL SECURITY FOR ALL      "/>
        <s v="SENTER COMPTE COURANT         "/>
        <s v="SENTER COMPTE DES OPERATIONS  "/>
        <s v="PTF EFFETS COMM. EFFETS AVAL. "/>
        <s v="CPTE.ORD.STE.NON RESIDENT.    "/>
      </sharedItems>
    </cacheField>
    <cacheField name="Numero Compte" numFmtId="0">
      <sharedItems/>
    </cacheField>
    <cacheField name="Libellé devise" numFmtId="0">
      <sharedItems/>
    </cacheField>
    <cacheField name="Solde Débit" numFmtId="0">
      <sharedItems containsSemiMixedTypes="0" containsString="0" containsNumber="1" minValue="-73857527594" maxValue="-0.01"/>
    </cacheField>
    <cacheField name="Montant autorisation" numFmtId="43">
      <sharedItems containsString="0" containsBlank="1" containsNumber="1" containsInteger="1" minValue="1" maxValue="73857527594"/>
    </cacheField>
    <cacheField name="Date de début d'autorisation" numFmtId="14">
      <sharedItems containsNonDate="0" containsDate="1" containsString="0" containsBlank="1" minDate="2008-03-10T00:00:00" maxDate="2024-07-31T00:00:00"/>
    </cacheField>
    <cacheField name="Date de fin d'autorisation" numFmtId="14">
      <sharedItems containsNonDate="0" containsDate="1" containsString="0" containsBlank="1" minDate="2024-05-17T00:00:00" maxDate="2100-01-01T00:00:00"/>
    </cacheField>
    <cacheField name="Concat" numFmtId="0">
      <sharedItems/>
    </cacheField>
    <cacheField name="Type" numFmtId="0">
      <sharedItems count="9">
        <e v="#N/A"/>
        <s v="CLICOM CMT CONSTRUCTION       "/>
        <s v="CLICOM CMT EQUIPEMENT         "/>
        <s v="C.M.T. CONSTRUCTION ADMINIST. "/>
        <s v="CLICOM CLT CONSTRUCTION       "/>
        <s v="CLICOM CCT TRESORERIE         "/>
        <s v="CLIPRO CMT EQUIPEMENT         "/>
        <s v="CLICOM CMT TRESORERIE         "/>
        <s v="CLICOM CMT DIVERS             "/>
      </sharedItems>
    </cacheField>
    <cacheField name="Code type" numFmtId="0">
      <sharedItems count="9">
        <e v="#N/A"/>
        <s v="221"/>
        <s v="220"/>
        <s v="241"/>
        <s v="321"/>
        <s v="128"/>
        <s v="257"/>
        <s v="222"/>
        <s v="2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s v="414"/>
    <s v="FATOU BOURY NDAO              "/>
    <m/>
    <s v="BDP6906                                 "/>
    <n v="26063903"/>
    <s v="PFO AFRICA SENEGAL "/>
    <s v="CONSTRUCTION DE BATIMENTS     "/>
    <x v="0"/>
    <x v="0"/>
    <s v="93000639032"/>
    <s v="FRANC C.F.A.                  "/>
    <n v="-73857527594"/>
    <n v="73857527594"/>
    <d v="2024-02-09T00:00:00"/>
    <d v="2028-07-31T00:00:00"/>
    <s v="260639037385752759445331"/>
    <x v="0"/>
    <x v="0"/>
  </r>
  <r>
    <s v="774"/>
    <s v="AISSATOU GUIRO                "/>
    <m/>
    <s v="AVV7565                                 "/>
    <n v="21562829"/>
    <s v="ETAT DU SENEGAL "/>
    <s v="ACTIV ADMINISTRATION PUBlIQ   "/>
    <x v="1"/>
    <x v="1"/>
    <s v="75055628292"/>
    <s v="FRANC C.F.A.                  "/>
    <n v="-48125000000"/>
    <n v="55000000000"/>
    <d v="2022-07-20T00:00:00"/>
    <d v="2027-07-20T00:00:00"/>
    <s v="215628295500000000044762"/>
    <x v="0"/>
    <x v="0"/>
  </r>
  <r>
    <s v="774"/>
    <s v="AISSATOU GUIRO                "/>
    <m/>
    <s v="AVV7565                                 "/>
    <n v="21562829"/>
    <s v="ETAT DU SENEGAL "/>
    <s v="ACTIV ADMINISTRATION PUBlIQ   "/>
    <x v="2"/>
    <x v="2"/>
    <s v="75025628299"/>
    <s v="FRANC C.F.A.                  "/>
    <n v="-26666666668"/>
    <n v="40000000000"/>
    <d v="2021-08-27T00:00:00"/>
    <d v="2026-10-30T00:00:00"/>
    <s v="215628294000000000044435"/>
    <x v="0"/>
    <x v="0"/>
  </r>
  <r>
    <s v="774"/>
    <s v="AISSATOU GUIRO                "/>
    <m/>
    <s v="AVV7565                                 "/>
    <n v="21562829"/>
    <s v="ETAT DU SENEGAL "/>
    <s v="ACTIV ADMINISTRATION PUBlIQ   "/>
    <x v="3"/>
    <x v="3"/>
    <s v="78015628295"/>
    <s v="FRANC C.F.A.                  "/>
    <n v="-39675485000"/>
    <n v="39675485000"/>
    <d v="2024-04-15T00:00:00"/>
    <d v="2024-10-31T00:00:00"/>
    <s v="215628293967548500045397"/>
    <x v="0"/>
    <x v="0"/>
  </r>
  <r>
    <s v="774"/>
    <s v="AISSATOU GUIRO                "/>
    <m/>
    <s v="AVV7565                                 "/>
    <n v="21562829"/>
    <s v="ETAT DU SENEGAL "/>
    <s v="ACTIV ADMINISTRATION PUBlIQ   "/>
    <x v="2"/>
    <x v="2"/>
    <s v="75005628293"/>
    <s v="FRANC C.F.A.                  "/>
    <n v="-7994420550"/>
    <n v="35000000000"/>
    <d v="2019-09-26T00:00:00"/>
    <d v="2024-09-26T00:00:00"/>
    <s v="215628293500000000043734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2"/>
    <s v="75045628295"/>
    <s v="FRANC C.F.A.                  "/>
    <n v="-15896697470"/>
    <n v="32860000000"/>
    <d v="2022-06-16T00:00:00"/>
    <d v="2028-04-20T00:00:00"/>
    <s v="215628293286000000044728"/>
    <x v="0"/>
    <x v="0"/>
  </r>
  <r>
    <s v="774"/>
    <s v="AISSATOU GUIRO                "/>
    <m/>
    <s v="AVV7565                                 "/>
    <n v="21562829"/>
    <s v="ETAT DU SENEGAL "/>
    <s v="ACTIV ADMINISTRATION PUBlIQ   "/>
    <x v="2"/>
    <x v="2"/>
    <s v="75015628291"/>
    <s v="FRANC C.F.A.                  "/>
    <n v="-16268893404"/>
    <n v="30000000000"/>
    <d v="2019-11-07T00:00:00"/>
    <d v="2026-11-07T00:00:00"/>
    <s v="215628293000000000043776"/>
    <x v="0"/>
    <x v="0"/>
  </r>
  <r>
    <s v="774"/>
    <s v="AISSATOU GUIRO                "/>
    <m/>
    <s v="AVV7565                                 "/>
    <n v="21562829"/>
    <s v="ETAT DU SENEGAL "/>
    <s v="ACTIV ADMINISTRATION PUBlIQ   "/>
    <x v="5"/>
    <x v="4"/>
    <s v="70565628296"/>
    <s v="FRANC C.F.A.                  "/>
    <n v="-22726988016"/>
    <n v="28000000000"/>
    <d v="2023-08-02T00:00:00"/>
    <d v="2026-07-27T00:00:00"/>
    <s v="215628292800000000045140"/>
    <x v="0"/>
    <x v="0"/>
  </r>
  <r>
    <s v="414"/>
    <s v="FATOU BOURY NDAO              "/>
    <m/>
    <s v="ABP1014                                 "/>
    <n v="8022400"/>
    <s v="CSE "/>
    <s v="ACTIVITE SPECIAl DE CONSTRUCT "/>
    <x v="0"/>
    <x v="5"/>
    <s v="93000802242"/>
    <s v="FRANC C.F.A.                  "/>
    <n v="-25661922482"/>
    <n v="25706000000"/>
    <d v="2024-02-16T00:00:00"/>
    <d v="2024-05-31T00:00:00"/>
    <s v="80224002570600000045338"/>
    <x v="0"/>
    <x v="0"/>
  </r>
  <r>
    <s v="414"/>
    <s v="FATOU BOURY NDAO              "/>
    <m/>
    <s v="APE5407                                 "/>
    <n v="8022700"/>
    <s v="SOCOCIM INDUST "/>
    <s v="FABRICATION MATERIAUX MINERAUX"/>
    <x v="4"/>
    <x v="6"/>
    <s v="76000802270"/>
    <s v="FRANC C.F.A.                  "/>
    <n v="-25000000000"/>
    <n v="25000000000"/>
    <d v="2023-03-02T00:00:00"/>
    <d v="2029-02-23T00:00:00"/>
    <s v="80227002500000000044987"/>
    <x v="0"/>
    <x v="0"/>
  </r>
  <r>
    <s v="556"/>
    <s v="HAROUNA YARADOU               "/>
    <m/>
    <s v="ABP4268                                 "/>
    <n v="56400"/>
    <s v="TOTALENERGIES MARKETING SENEGAL SA "/>
    <s v="COMM DE GROS&amp;ACTIVIT INTERMED "/>
    <x v="6"/>
    <x v="7"/>
    <s v="07000005649"/>
    <s v="FRANC C.F.A.                  "/>
    <n v="-22999964310"/>
    <n v="23000000000"/>
    <d v="2024-01-11T00:00:00"/>
    <d v="2024-10-31T00:00:00"/>
    <s v="564002300000000045302"/>
    <x v="0"/>
    <x v="0"/>
  </r>
  <r>
    <s v="414"/>
    <s v="FATOU BOURY NDAO              "/>
    <s v="EIFFAGE                       "/>
    <s v="APE5409                                 "/>
    <n v="8028200"/>
    <s v="EIFFAGE SENEGAL SAS "/>
    <s v="ACTIVITE SPECIAl DE CONSTRUCT "/>
    <x v="0"/>
    <x v="5"/>
    <s v="93000802820"/>
    <s v="FRANC C.F.A.                  "/>
    <n v="-11809493371"/>
    <n v="20000000000"/>
    <d v="2023-08-22T00:00:00"/>
    <d v="2024-06-30T00:00:00"/>
    <s v="80282002000000000045160"/>
    <x v="0"/>
    <x v="0"/>
  </r>
  <r>
    <s v="774"/>
    <s v="AISSATOU GUIRO                "/>
    <m/>
    <s v="ARZ7432                                 "/>
    <n v="71006700"/>
    <s v="IPRES COMPTE COURANT "/>
    <s v="ACTIV ADMINISTRATION PUBlIQ   "/>
    <x v="4"/>
    <x v="8"/>
    <s v="77000067006"/>
    <s v="FRANC C.F.A.                  "/>
    <n v="-20000000000"/>
    <n v="20000000000"/>
    <d v="2023-09-07T00:00:00"/>
    <d v="2026-03-31T00:00:00"/>
    <s v="710067002000000000045176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2"/>
    <s v="75035628297"/>
    <s v="FRANC C.F.A.                  "/>
    <n v="-20000000000"/>
    <n v="20000000000"/>
    <d v="2021-10-08T00:00:00"/>
    <d v="2028-04-20T00:00:00"/>
    <s v="215628292000000000044477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9"/>
    <s v="77935628294"/>
    <s v="FRANC C.F.A.                  "/>
    <n v="-20000000000"/>
    <n v="20000000000"/>
    <d v="2024-02-13T00:00:00"/>
    <d v="2031-02-09T00:00:00"/>
    <s v="215628292000000000045335"/>
    <x v="0"/>
    <x v="0"/>
  </r>
  <r>
    <s v="414"/>
    <s v="FATOU BOURY NDAO              "/>
    <m/>
    <s v="ASE1347                                 "/>
    <n v="15651805"/>
    <s v="DANGOTE CEMENT SENEGAL SA "/>
    <s v="FABRICATION MATERIAUX MINERAUX"/>
    <x v="4"/>
    <x v="10"/>
    <s v="77006518051"/>
    <s v="FRANC C.F.A.                  "/>
    <n v="-14137529229"/>
    <n v="17508092973"/>
    <d v="2022-09-07T00:00:00"/>
    <d v="2029-08-18T00:00:00"/>
    <s v="156518051750809297344811"/>
    <x v="0"/>
    <x v="0"/>
  </r>
  <r>
    <s v="414"/>
    <s v="FATOU BOURY NDAO              "/>
    <m/>
    <s v="APE5407                                 "/>
    <n v="8022700"/>
    <s v="SOCOCIM INDUST "/>
    <s v="FABRICATION MATERIAUX MINERAUX"/>
    <x v="6"/>
    <x v="7"/>
    <s v="07000802275"/>
    <s v="FRANC C.F.A.                  "/>
    <n v="-12999986441"/>
    <n v="17500000000"/>
    <d v="2023-12-19T00:00:00"/>
    <d v="2024-11-30T00:00:00"/>
    <s v="80227001750000000045279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11"/>
    <s v="77025628295"/>
    <s v="FRANC C.F.A.                  "/>
    <n v="-15038280000"/>
    <n v="15038280000"/>
    <d v="2024-04-15T00:00:00"/>
    <d v="2024-10-31T00:00:00"/>
    <s v="215628291503828000045397"/>
    <x v="0"/>
    <x v="0"/>
  </r>
  <r>
    <s v="774"/>
    <s v="AISSATOU GUIRO                "/>
    <m/>
    <s v="AVV7565                                 "/>
    <n v="21562829"/>
    <s v="ETAT DU SENEGAL "/>
    <s v="ACTIV ADMINISTRATION PUBlIQ   "/>
    <x v="5"/>
    <x v="12"/>
    <s v="70505628299"/>
    <s v="FRANC C.F.A.                  "/>
    <n v="-15031042017"/>
    <n v="15031042017"/>
    <d v="2024-03-26T00:00:00"/>
    <d v="2024-09-26T00:00:00"/>
    <s v="215628291503104201745377"/>
    <x v="0"/>
    <x v="0"/>
  </r>
  <r>
    <s v="414"/>
    <s v="FATOU BOURY NDAO              "/>
    <m/>
    <s v="APE5171                                 "/>
    <n v="8152415"/>
    <s v="CIMENTS DU SAHEL "/>
    <s v="FABRICATION MATERIAUX MINERAUX"/>
    <x v="7"/>
    <x v="13"/>
    <s v="79001524158"/>
    <s v="FRANC C.F.A.                  "/>
    <n v="-14151439069"/>
    <n v="15000000000"/>
    <d v="2020-06-30T00:00:00"/>
    <d v="2030-07-30T00:00:00"/>
    <s v="81524151500000000044012"/>
    <x v="0"/>
    <x v="0"/>
  </r>
  <r>
    <s v="774"/>
    <s v="AISSATOU GUIRO                "/>
    <m/>
    <s v="BAB4067                                 "/>
    <n v="71092005"/>
    <s v="FERA "/>
    <s v="ACTIVITE SPECIAl DE CONSTRUCT "/>
    <x v="8"/>
    <x v="14"/>
    <s v="76000920057"/>
    <s v="FRANC C.F.A.                  "/>
    <n v="-535714278"/>
    <n v="15000000000"/>
    <d v="2018-02-14T00:00:00"/>
    <d v="2024-06-30T00:00:00"/>
    <s v="710920051500000000043145"/>
    <x v="0"/>
    <x v="0"/>
  </r>
  <r>
    <s v="796"/>
    <s v="MOHAMED N NDIAYE              "/>
    <m/>
    <s v="ABM3292                                 "/>
    <n v="71023400"/>
    <s v="SENELEC "/>
    <s v="PRODUCT&amp;DISTRIBUT ElECTRIC&amp;GAZ"/>
    <x v="9"/>
    <x v="15"/>
    <s v="05007102344"/>
    <s v="FRANC C.F.A.                  "/>
    <n v="-10453189672"/>
    <n v="15000000000"/>
    <d v="2024-03-29T00:00:00"/>
    <d v="2024-06-30T00:00:00"/>
    <s v="710234001500000000045380"/>
    <x v="0"/>
    <x v="0"/>
  </r>
  <r>
    <s v="774"/>
    <s v="AISSATOU GUIRO                "/>
    <m/>
    <s v="AVV7565                                 "/>
    <n v="21562829"/>
    <s v="ETAT DU SENEGAL "/>
    <s v="ACTIV ADMINISTRATION PUBlIQ   "/>
    <x v="6"/>
    <x v="12"/>
    <s v="70545628291"/>
    <s v="FRANC C.F.A.                  "/>
    <n v="-6066749073"/>
    <n v="12000000000"/>
    <d v="2023-05-23T00:00:00"/>
    <d v="2024-05-23T00:00:00"/>
    <s v="215628291200000000045069"/>
    <x v="0"/>
    <x v="0"/>
  </r>
  <r>
    <s v="776"/>
    <s v="MAME NGONE GAYE               "/>
    <s v="MIMRAN                        "/>
    <s v="ASH0777                                 "/>
    <n v="15307205"/>
    <s v="COMPAGNIE SUCRIERE SENEGALAISE "/>
    <s v="FABRICATION PRODUIT AlIMENTAIR"/>
    <x v="2"/>
    <x v="2"/>
    <s v="75003072056"/>
    <s v="FRANC C.F.A.                  "/>
    <n v="-9686929519"/>
    <n v="12000000000"/>
    <d v="2023-03-10T00:00:00"/>
    <d v="2027-03-10T00:00:00"/>
    <s v="153072051200000000044995"/>
    <x v="0"/>
    <x v="0"/>
  </r>
  <r>
    <s v="556"/>
    <s v="HAROUNA YARADOU               "/>
    <m/>
    <s v="ABP0448                                 "/>
    <n v="177600"/>
    <s v="SOCIETE AFRICAINE RAFFINAGE SA "/>
    <s v="RAFFINAG PETROlIER,TORREFACT  "/>
    <x v="6"/>
    <x v="7"/>
    <s v="07010017766"/>
    <s v="FRANC C.F.A.                  "/>
    <n v="-10703335400"/>
    <n v="11000000000"/>
    <d v="2024-05-03T00:00:00"/>
    <d v="2024-09-30T00:00:00"/>
    <s v="1776001100000000045415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16"/>
    <s v="75065628290"/>
    <s v="FRANC C.F.A.                  "/>
    <n v="-8750000000"/>
    <n v="10000000000"/>
    <d v="2023-12-29T00:00:00"/>
    <d v="2027-09-29T00:00:00"/>
    <s v="215628291000000000045289"/>
    <x v="0"/>
    <x v="0"/>
  </r>
  <r>
    <s v="972"/>
    <s v="OULIMATA NDIAYE               "/>
    <m/>
    <s v="BCH3786                                 "/>
    <n v="26027940"/>
    <s v="SETER "/>
    <s v="TRANSPORTS TERRESTRES         "/>
    <x v="0"/>
    <x v="0"/>
    <s v="93000279400"/>
    <s v="FRANC C.F.A.                  "/>
    <n v="-9236794900"/>
    <n v="9236794900"/>
    <d v="2023-08-10T00:00:00"/>
    <d v="2024-06-30T00:00:00"/>
    <s v="26027940923679490045148"/>
    <x v="0"/>
    <x v="0"/>
  </r>
  <r>
    <s v="414"/>
    <s v="FATOU BOURY NDAO              "/>
    <m/>
    <s v="BBN6579                                 "/>
    <n v="26078602"/>
    <s v="FONDS SPECIAL ROUTIER DU BURKINA "/>
    <s v="ACTIV ADMINISTRATION PUBlIQ   "/>
    <x v="4"/>
    <x v="14"/>
    <s v="76000786029"/>
    <s v="FRANC C.F.A.                  "/>
    <n v="-3423133260"/>
    <n v="9000000000"/>
    <d v="2024-01-12T00:00:00"/>
    <d v="2028-12-10T00:00:00"/>
    <s v="26078602900000000045303"/>
    <x v="0"/>
    <x v="0"/>
  </r>
  <r>
    <s v="556"/>
    <s v="HAROUNA YARADOU               "/>
    <m/>
    <s v="APN5915                                 "/>
    <n v="11079900"/>
    <s v="SMCADY "/>
    <s v="ACTIV SOUTIEN/INDUST EXTRACT  "/>
    <x v="10"/>
    <x v="2"/>
    <s v="75000799008"/>
    <s v="FRANC C.F.A.                  "/>
    <n v="-4322510170"/>
    <n v="8893907401"/>
    <d v="2017-03-02T00:00:00"/>
    <d v="2026-11-02T00:00:00"/>
    <s v="11079900889390740142796"/>
    <x v="0"/>
    <x v="0"/>
  </r>
  <r>
    <s v="647"/>
    <s v="MARIEME SOUGOU                "/>
    <m/>
    <s v="BDV4556                                 "/>
    <n v="26067241"/>
    <s v="SWAMI AGRI SAU "/>
    <s v="AGRIC,ElEV ET ACTIV DE SOUTIEN"/>
    <x v="11"/>
    <x v="17"/>
    <s v="74100672413"/>
    <s v="FRANC C.F.A.                  "/>
    <n v="-8000000000"/>
    <n v="8000000000"/>
    <d v="2023-09-18T00:00:00"/>
    <d v="2024-10-31T00:00:00"/>
    <s v="26067241800000000045187"/>
    <x v="0"/>
    <x v="0"/>
  </r>
  <r>
    <s v="A25"/>
    <s v="FATIMA CHAOUI                 "/>
    <m/>
    <s v="AVF5283                                 "/>
    <n v="71111005"/>
    <s v="BAOBAB SENEGAL SA "/>
    <s v="ACTIVITES FINANCIERES         "/>
    <x v="4"/>
    <x v="14"/>
    <s v="76001110054"/>
    <s v="FRANC C.F.A.                  "/>
    <n v="-5922581131"/>
    <n v="7500000000"/>
    <d v="2023-04-19T00:00:00"/>
    <d v="2025-11-19T00:00:00"/>
    <s v="71111005750000000045035"/>
    <x v="1"/>
    <x v="1"/>
  </r>
  <r>
    <s v="796"/>
    <s v="MOHAMED N NDIAYE              "/>
    <m/>
    <s v="ABM3292                                 "/>
    <n v="71023400"/>
    <s v="SENELEC "/>
    <s v="PRODUCT&amp;DISTRIBUT ElECTRIC&amp;GAZ"/>
    <x v="10"/>
    <x v="10"/>
    <s v="77000234002"/>
    <s v="FRANC C.F.A.                  "/>
    <n v="-1749002248"/>
    <n v="6871328934"/>
    <d v="2017-11-03T00:00:00"/>
    <d v="2024-11-03T00:00:00"/>
    <s v="71023400687132893443042"/>
    <x v="0"/>
    <x v="0"/>
  </r>
  <r>
    <s v="423"/>
    <s v="KHADY NDIAYE BA               "/>
    <m/>
    <s v="BCE9631                                 "/>
    <n v="26037024"/>
    <s v="MANUFACTURES D'AFRIQUE SAU "/>
    <s v="AUTR INDUSTRIE MANUFACTURIERE "/>
    <x v="4"/>
    <x v="2"/>
    <s v="75000370248"/>
    <s v="FRANC C.F.A.                  "/>
    <n v="-6391757846"/>
    <n v="6739000000"/>
    <d v="2022-12-30T00:00:00"/>
    <d v="2028-12-30T00:00:00"/>
    <s v="26037024673900000044925"/>
    <x v="2"/>
    <x v="2"/>
  </r>
  <r>
    <s v="414"/>
    <s v="FATOU BOURY NDAO              "/>
    <m/>
    <s v="ATG1027                                 "/>
    <n v="15696505"/>
    <s v="GECAMINES SA "/>
    <s v="ACTIV SOUTIEN/INDUST EXTRACT  "/>
    <x v="6"/>
    <x v="18"/>
    <s v="07001569650"/>
    <s v="FRANC C.F.A.                  "/>
    <n v="-6450000000"/>
    <n v="6550000000"/>
    <d v="2023-12-19T00:00:00"/>
    <d v="2024-11-30T00:00:00"/>
    <s v="15696505655000000045279"/>
    <x v="0"/>
    <x v="0"/>
  </r>
  <r>
    <s v="414"/>
    <s v="FATOU BOURY NDAO              "/>
    <m/>
    <s v="ATG1027                                 "/>
    <n v="15696505"/>
    <s v="GECAMINES SA "/>
    <s v="ACTIV SOUTIEN/INDUST EXTRACT  "/>
    <x v="6"/>
    <x v="18"/>
    <s v="07001569650"/>
    <s v="FRANC C.F.A.                  "/>
    <n v="-6450000000"/>
    <n v="6450000000"/>
    <d v="2024-02-22T00:00:00"/>
    <d v="2024-11-30T00:00:00"/>
    <s v="15696505645000000045344"/>
    <x v="0"/>
    <x v="0"/>
  </r>
  <r>
    <s v="414"/>
    <s v="FATOU BOURY NDAO              "/>
    <m/>
    <s v="ABP1014                                 "/>
    <n v="8022400"/>
    <s v="CSE "/>
    <s v="ACTIVITE SPECIAl DE CONSTRUCT "/>
    <x v="4"/>
    <x v="19"/>
    <s v="75000802249"/>
    <s v="FRANC C.F.A.                  "/>
    <n v="-4762922438"/>
    <n v="6400000000"/>
    <d v="2022-11-08T00:00:00"/>
    <d v="2027-11-08T00:00:00"/>
    <s v="8022400640000000044873"/>
    <x v="0"/>
    <x v="0"/>
  </r>
  <r>
    <s v="657"/>
    <s v="GUELKAGUEMIA KORIGUIM         "/>
    <m/>
    <s v="APE4837                                 "/>
    <n v="15379105"/>
    <s v="SAGA AFRICA HOLDING LIMITED "/>
    <s v="TElECOMMUNICATIONS            "/>
    <x v="4"/>
    <x v="10"/>
    <s v="77023791053"/>
    <s v="FRANC C.F.A.                  "/>
    <n v="-4161205933"/>
    <n v="5250000000"/>
    <d v="2022-09-07T00:00:00"/>
    <d v="2028-08-18T00:00:00"/>
    <s v="15379105525000000044811"/>
    <x v="0"/>
    <x v="0"/>
  </r>
  <r>
    <s v="A25"/>
    <s v="FATIMA CHAOUI                 "/>
    <s v="ACEP                          "/>
    <s v="AQO1516                                 "/>
    <n v="7930917"/>
    <s v="A.C.E.P. "/>
    <s v="ACTIVITES FINANCIERES         "/>
    <x v="4"/>
    <x v="20"/>
    <s v="77010793091"/>
    <s v="FRANC C.F.A.                  "/>
    <n v="-4410987753"/>
    <n v="5000000000"/>
    <d v="2023-06-22T00:00:00"/>
    <d v="2025-12-22T00:00:00"/>
    <s v="7930917500000000045099"/>
    <x v="0"/>
    <x v="0"/>
  </r>
  <r>
    <s v="776"/>
    <s v="MAME NGONE GAYE               "/>
    <s v="GROUPE AMETH AMAR             "/>
    <s v="APK0811                                 "/>
    <n v="8177215"/>
    <s v="NOUVELLE MINOTERIE AFRICAINE "/>
    <s v="FABRICATION PRODUIT AlIMENTAIR"/>
    <x v="12"/>
    <x v="21"/>
    <s v="94200817725"/>
    <s v="FRANC C.F.A.                  "/>
    <n v="-3616422132"/>
    <n v="5000000000"/>
    <d v="2023-08-25T00:00:00"/>
    <d v="2024-05-30T00:00:00"/>
    <s v="8177215500000000045163"/>
    <x v="0"/>
    <x v="0"/>
  </r>
  <r>
    <s v="776"/>
    <s v="MAME NGONE GAYE               "/>
    <m/>
    <s v="APF0548                                 "/>
    <n v="15271305"/>
    <s v="SEDIMA "/>
    <s v="AGRIC,ElEV ET ACTIV DE SOUTIEN"/>
    <x v="12"/>
    <x v="21"/>
    <s v="94201527134"/>
    <s v="FRANC C.F.A.                  "/>
    <n v="-2185845511"/>
    <n v="5000000000"/>
    <d v="2023-12-11T00:00:00"/>
    <d v="2024-06-30T00:00:00"/>
    <s v="15271305500000000045271"/>
    <x v="0"/>
    <x v="0"/>
  </r>
  <r>
    <s v="556"/>
    <s v="HAROUNA YARADOU               "/>
    <m/>
    <s v="AWD8182                                 "/>
    <n v="15822605"/>
    <s v="GRANDE COTE OPERATION "/>
    <s v="EXTRACT MINERAIS METAllURGIQUE"/>
    <x v="13"/>
    <x v="22"/>
    <s v="71208226050"/>
    <s v="FRANC C.F.A.                  "/>
    <n v="-4847418666"/>
    <n v="5000000000"/>
    <d v="2023-10-04T00:00:00"/>
    <d v="2024-07-31T00:00:00"/>
    <s v="15822605500000000045203"/>
    <x v="0"/>
    <x v="0"/>
  </r>
  <r>
    <s v="556"/>
    <s v="HAROUNA YARADOU               "/>
    <s v="TOTALFINAELF                  "/>
    <s v="ABM8640                                 "/>
    <n v="451400"/>
    <s v="COMPAGNIE SENEGALAISE DE LUBRIFIANTS "/>
    <s v="COMM DE GROS&amp;ACTIVIT INTERMED "/>
    <x v="6"/>
    <x v="18"/>
    <s v="07000045140"/>
    <s v="FRANC C.F.A.                  "/>
    <n v="-5000000000"/>
    <n v="5000000000"/>
    <d v="2023-10-24T00:00:00"/>
    <d v="2024-10-31T00:00:00"/>
    <s v="451400500000000045223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23"/>
    <s v="77905628290"/>
    <s v="FRANC C.F.A.                  "/>
    <n v="-562797720"/>
    <n v="4000000000"/>
    <d v="2018-10-05T00:00:00"/>
    <d v="2024-12-31T00:00:00"/>
    <s v="21562829400000000043378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21524154"/>
    <s v="FRANC C.F.A.                  "/>
    <n v="-4000000000"/>
    <n v="4000000000"/>
    <d v="2021-08-23T00:00:00"/>
    <d v="2030-07-30T00:00:00"/>
    <s v="8152415400000000044431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51524157"/>
    <s v="FRANC C.F.A.                  "/>
    <n v="-4000000000"/>
    <n v="4000000000"/>
    <d v="2021-11-29T00:00:00"/>
    <d v="2030-07-30T00:00:00"/>
    <s v="8152415400000000044529"/>
    <x v="0"/>
    <x v="0"/>
  </r>
  <r>
    <s v="414"/>
    <s v="FATOU BOURY NDAO              "/>
    <m/>
    <s v="APE5407                                 "/>
    <n v="8022700"/>
    <s v="SOCOCIM INDUST "/>
    <s v="FABRICATION MATERIAUX MINERAUX"/>
    <x v="13"/>
    <x v="22"/>
    <s v="71200227006"/>
    <s v="FRANC C.F.A.                  "/>
    <n v="-2213355616"/>
    <n v="4000000000"/>
    <d v="2023-12-19T00:00:00"/>
    <d v="2024-11-30T00:00:00"/>
    <s v="8022700400000000045279"/>
    <x v="0"/>
    <x v="0"/>
  </r>
  <r>
    <s v="796"/>
    <s v="MOHAMED N NDIAYE              "/>
    <m/>
    <s v="BCS1504                                 "/>
    <n v="26045335"/>
    <s v="SEN'EAU - EAU DU SENEGAL SA "/>
    <s v="CAPTAG,TRAITEMT&amp;DISTRIBUT EAU "/>
    <x v="6"/>
    <x v="24"/>
    <s v="07000453351"/>
    <s v="FRANC C.F.A.                  "/>
    <n v="-4000000000"/>
    <n v="4000000000"/>
    <d v="2024-01-03T00:00:00"/>
    <d v="2024-11-30T00:00:00"/>
    <s v="26045335400000000045294"/>
    <x v="0"/>
    <x v="0"/>
  </r>
  <r>
    <s v="423"/>
    <s v="KHADY NDIAYE BA               "/>
    <s v="DIA  ET FRERES                "/>
    <s v="AQI9454                                 "/>
    <n v="15404305"/>
    <s v="SENICO "/>
    <s v="COMM DE GROS&amp;ACTIVIT INTERMED "/>
    <x v="6"/>
    <x v="18"/>
    <s v="07001540438"/>
    <s v="FRANC C.F.A.                  "/>
    <n v="-3867004771"/>
    <n v="3950000000"/>
    <d v="2024-05-01T00:00:00"/>
    <d v="2024-07-31T00:00:00"/>
    <s v="15404305395000000045413"/>
    <x v="0"/>
    <x v="0"/>
  </r>
  <r>
    <s v="695"/>
    <s v="YAYE FATOU GAYE               "/>
    <m/>
    <s v="BAT5802                                 "/>
    <n v="26010482"/>
    <s v="OUMOU GROUP "/>
    <s v="ACTIVITES INFORMATIQUES       "/>
    <x v="15"/>
    <x v="25"/>
    <s v="10010104824"/>
    <s v="FRANC C.F.A.                  "/>
    <n v="-3890964654"/>
    <n v="3900000000"/>
    <d v="2024-05-07T00:00:00"/>
    <d v="2024-05-31T00:00:00"/>
    <s v="26010482390000000045419"/>
    <x v="0"/>
    <x v="0"/>
  </r>
  <r>
    <s v="796"/>
    <s v="MOHAMED N NDIAYE              "/>
    <m/>
    <s v="APC3466                                 "/>
    <n v="11097400"/>
    <s v="LES SPECIALISTES DE LENERGIE "/>
    <s v="PRODUCT&amp;DISTRIBUT ElECTRIC&amp;GAZ"/>
    <x v="0"/>
    <x v="5"/>
    <s v="93001109747"/>
    <s v="FRANC C.F.A.                  "/>
    <n v="-1861726251"/>
    <n v="3500000000"/>
    <d v="2023-11-15T00:00:00"/>
    <d v="2024-09-30T00:00:00"/>
    <s v="11097400350000000045245"/>
    <x v="0"/>
    <x v="0"/>
  </r>
  <r>
    <s v="414"/>
    <s v="FATOU BOURY NDAO              "/>
    <m/>
    <s v="APS3753                                 "/>
    <n v="26001555"/>
    <s v="COLAS AFRIQUE SUCCURSALE DU SENEGAL "/>
    <s v="ACTIVITE SPECIAl DE CONSTRUCT "/>
    <x v="9"/>
    <x v="26"/>
    <s v="05000015550"/>
    <s v="FRANC C.F.A.                  "/>
    <n v="-3074340600"/>
    <n v="3500000000"/>
    <d v="2023-12-04T00:00:00"/>
    <d v="2024-10-31T00:00:00"/>
    <s v="26001555350000000045264"/>
    <x v="0"/>
    <x v="0"/>
  </r>
  <r>
    <s v="423"/>
    <s v="KHADY NDIAYE BA               "/>
    <m/>
    <s v="AQI9454                                 "/>
    <n v="15404305"/>
    <s v="SENICO "/>
    <s v="COMM DE GROS&amp;ACTIVIT INTERMED "/>
    <x v="4"/>
    <x v="2"/>
    <s v="75004043056"/>
    <s v="FRANC C.F.A.                  "/>
    <n v="-915197780"/>
    <n v="3306023280"/>
    <d v="2020-05-07T00:00:00"/>
    <d v="2025-05-07T00:00:00"/>
    <s v="15404305330602328043958"/>
    <x v="0"/>
    <x v="0"/>
  </r>
  <r>
    <s v="H24"/>
    <s v="HABY THIOUB                   "/>
    <s v="DELMAS                        "/>
    <s v="API9149                                 "/>
    <n v="8110300"/>
    <s v="NEEMBA SENEGAL "/>
    <s v="AUTR INDUSTRIE MANUFACTURIERE "/>
    <x v="6"/>
    <x v="24"/>
    <s v="07001103004"/>
    <s v="FRANC C.F.A.                  "/>
    <n v="-3000000000"/>
    <n v="3000000000"/>
    <d v="2024-03-18T00:00:00"/>
    <d v="2025-02-28T00:00:00"/>
    <s v="8110300300000000045369"/>
    <x v="0"/>
    <x v="0"/>
  </r>
  <r>
    <s v="773"/>
    <s v="FATIMATA ZARA HAIDARA         "/>
    <m/>
    <s v="BCZ3144                                 "/>
    <n v="26036206"/>
    <s v="PACK AFRICA-SA "/>
    <s v="COMMERCE DE DETAIl            "/>
    <x v="4"/>
    <x v="2"/>
    <s v="75000362061"/>
    <s v="FRANC C.F.A.                  "/>
    <n v="-2340370264"/>
    <n v="3000000000"/>
    <d v="2022-09-30T00:00:00"/>
    <d v="2028-09-30T00:00:00"/>
    <s v="26036206300000000044834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11524156"/>
    <s v="FRANC C.F.A.                  "/>
    <n v="-3000000000"/>
    <n v="3000000000"/>
    <d v="2021-07-16T00:00:00"/>
    <d v="2030-07-30T00:00:00"/>
    <s v="8152415300000000044393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41524150"/>
    <s v="FRANC C.F.A.                  "/>
    <n v="-3000000000"/>
    <n v="3000000000"/>
    <d v="2021-11-10T00:00:00"/>
    <d v="2030-07-30T00:00:00"/>
    <s v="8152415300000000044510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41524150"/>
    <s v="FRANC C.F.A.                  "/>
    <n v="-3000000000"/>
    <n v="3000000000"/>
    <d v="2021-11-24T00:00:00"/>
    <d v="2030-07-30T00:00:00"/>
    <s v="8152415300000000044524"/>
    <x v="0"/>
    <x v="0"/>
  </r>
  <r>
    <s v="414"/>
    <s v="FATOU BOURY NDAO              "/>
    <m/>
    <s v="APE5171                                 "/>
    <n v="8152415"/>
    <s v="CIMENTS DU SAHEL "/>
    <s v="FABRICATION MATERIAUX MINERAUX"/>
    <x v="7"/>
    <x v="13"/>
    <s v="79061524155"/>
    <s v="FRANC C.F.A.                  "/>
    <n v="-6000000000"/>
    <n v="3000000000"/>
    <d v="2021-12-31T00:00:00"/>
    <d v="2030-07-30T00:00:00"/>
    <s v="8152415300000000044561"/>
    <x v="0"/>
    <x v="0"/>
  </r>
  <r>
    <s v="776"/>
    <s v="MAME NGONE GAYE               "/>
    <m/>
    <s v="AUP7252                                 "/>
    <n v="15739105"/>
    <s v="OLEOSEN "/>
    <s v="FABRICATION PRODUIT AlIMENTAIR"/>
    <x v="6"/>
    <x v="24"/>
    <s v="07007391059"/>
    <s v="FRANC C.F.A.                  "/>
    <n v="-2900000000"/>
    <n v="2900000000"/>
    <d v="2024-02-02T00:00:00"/>
    <d v="2024-09-30T00:00:00"/>
    <s v="15739105290000000045324"/>
    <x v="0"/>
    <x v="0"/>
  </r>
  <r>
    <s v="776"/>
    <s v="MAME NGONE GAYE               "/>
    <m/>
    <s v="BDH1387                                 "/>
    <n v="26058204"/>
    <s v="SOCIETE AFRICAINE D'INGREDIENTS "/>
    <s v="AGRIC,ElEV ET ACTIV DE SOUTIEN"/>
    <x v="2"/>
    <x v="14"/>
    <s v="76000582048"/>
    <s v="FRANC C.F.A.                  "/>
    <n v="-2711480843"/>
    <n v="2886000000"/>
    <d v="2023-05-10T00:00:00"/>
    <d v="2029-06-10T00:00:00"/>
    <s v="26058204288600000045056"/>
    <x v="0"/>
    <x v="0"/>
  </r>
  <r>
    <s v="511"/>
    <s v="MAMADOU DIAGNE                "/>
    <m/>
    <s v="BCA4992                                 "/>
    <n v="26034087"/>
    <s v="AFRICAN INTERNATIONAL SCHOOL - SA "/>
    <s v="ENSEIGNEMENT                  "/>
    <x v="16"/>
    <x v="14"/>
    <s v="76000340876"/>
    <s v="FRANC C.F.A.                  "/>
    <n v="-1744954570"/>
    <n v="2800000000"/>
    <d v="2020-06-22T00:00:00"/>
    <d v="2027-05-22T00:00:00"/>
    <s v="26034087280000000044004"/>
    <x v="0"/>
    <x v="0"/>
  </r>
  <r>
    <s v="556"/>
    <s v="HAROUNA YARADOU               "/>
    <s v="MBACKE SEYE                   "/>
    <s v="AUE2547                                 "/>
    <n v="15734905"/>
    <s v="SENEGALAISE DE STOCKAGE SA "/>
    <s v="EXTRACTION Dâ€™HYDROCARBURES  "/>
    <x v="6"/>
    <x v="24"/>
    <s v="07007349057"/>
    <s v="FRANC C.F.A.                  "/>
    <n v="-2600000000"/>
    <n v="2600000000"/>
    <d v="2023-12-08T00:00:00"/>
    <d v="2024-10-31T00:00:00"/>
    <s v="15734905260000000045268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9"/>
    <x v="15"/>
    <s v="05001540952"/>
    <s v="FRANC C.F.A.                  "/>
    <n v="-2153543553"/>
    <n v="2500000000"/>
    <d v="2024-05-02T00:00:00"/>
    <d v="2024-09-30T00:00:00"/>
    <s v="15409505250000000045414"/>
    <x v="0"/>
    <x v="0"/>
  </r>
  <r>
    <s v="423"/>
    <s v="KHADY NDIAYE BA               "/>
    <m/>
    <s v="APE5174                                 "/>
    <n v="15408305"/>
    <s v="SIAGRO "/>
    <s v="FABRICATION DE BOISSONS       "/>
    <x v="9"/>
    <x v="15"/>
    <s v="05001540838"/>
    <s v="FRANC C.F.A.                  "/>
    <n v="-2416751839"/>
    <n v="2500000000"/>
    <d v="2024-01-25T00:00:00"/>
    <d v="2024-11-30T00:00:00"/>
    <s v="15408305250000000045316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13"/>
    <x v="27"/>
    <s v="70009933880"/>
    <s v="FRANC C.F.A.                  "/>
    <n v="-1004273131"/>
    <n v="2500000000"/>
    <d v="2024-05-07T00:00:00"/>
    <d v="2024-07-31T00:00:00"/>
    <s v="25993388250000000045419"/>
    <x v="0"/>
    <x v="0"/>
  </r>
  <r>
    <s v="650"/>
    <s v="KHADIDIATOU MBENGUE           "/>
    <m/>
    <s v="BCU9610                                 "/>
    <n v="26039915"/>
    <s v="COMPAGNIE MAMADOU NGONE AGRO-INDUSTR "/>
    <s v="AGRIC,ElEV ET ACTIV DE SOUTIEN"/>
    <x v="4"/>
    <x v="2"/>
    <s v="75000399155"/>
    <s v="FRANC C.F.A.                  "/>
    <n v="-1769895999"/>
    <n v="2437000000"/>
    <d v="2022-09-22T00:00:00"/>
    <d v="2027-09-22T00:00:00"/>
    <s v="26039915243700000044826"/>
    <x v="2"/>
    <x v="2"/>
  </r>
  <r>
    <s v="647"/>
    <s v="MARIEME SOUGOU                "/>
    <m/>
    <s v="AUN6089                                 "/>
    <n v="15741905"/>
    <s v="AL MAKARU AL ASMA "/>
    <s v="COMM DE GROS&amp;ACTIVIT INTERMED "/>
    <x v="7"/>
    <x v="13"/>
    <s v="79007419057"/>
    <s v="FRANC C.F.A.                  "/>
    <n v="-1233902702"/>
    <n v="2400000000"/>
    <d v="2017-09-13T00:00:00"/>
    <d v="2028-02-13T00:00:00"/>
    <s v="15741905240000000042991"/>
    <x v="0"/>
    <x v="0"/>
  </r>
  <r>
    <s v="695"/>
    <s v="YAYE FATOU GAYE               "/>
    <m/>
    <s v="AZZ0243                                 "/>
    <n v="25983840"/>
    <s v="SENEGALAISE D'IMPORTATION ET DE DIST "/>
    <s v="COMM DE GROS&amp;ACTIVIT INTERMED "/>
    <x v="16"/>
    <x v="14"/>
    <s v="76009838409"/>
    <s v="FRANC C.F.A.                  "/>
    <n v="-1139269331"/>
    <n v="2100000000"/>
    <d v="2022-10-07T00:00:00"/>
    <d v="2028-09-07T00:00:00"/>
    <s v="25983840210000000044841"/>
    <x v="0"/>
    <x v="0"/>
  </r>
  <r>
    <s v="414"/>
    <s v="FATOU BOURY NDAO              "/>
    <m/>
    <s v="BBL6539                                 "/>
    <n v="26023689"/>
    <s v="POLYTEK SA "/>
    <s v="TRAVAIl CAOUTCHOUC ET PlASTIQ "/>
    <x v="2"/>
    <x v="2"/>
    <s v="75000236893"/>
    <s v="FRANC C.F.A.                  "/>
    <n v="-1629494948"/>
    <n v="2100000000"/>
    <d v="2021-05-28T00:00:00"/>
    <d v="2029-05-28T00:00:00"/>
    <s v="26023689210000000044344"/>
    <x v="0"/>
    <x v="0"/>
  </r>
  <r>
    <s v="556"/>
    <s v="HAROUNA YARADOU               "/>
    <m/>
    <s v="BBO8466                                 "/>
    <n v="24486011"/>
    <s v="SOCIETE MINIERE DE LA VALLEE DU FLEU "/>
    <s v="EXTRACT MINERAIS METAllURGIQUE"/>
    <x v="13"/>
    <x v="22"/>
    <s v="71204860118"/>
    <s v="FRANC C.F.A.                  "/>
    <n v="-1115375756"/>
    <n v="2050000000"/>
    <d v="2024-02-06T00:00:00"/>
    <d v="2024-06-30T00:00:00"/>
    <s v="24486011205000000045328"/>
    <x v="0"/>
    <x v="0"/>
  </r>
  <r>
    <s v="972"/>
    <s v="OULIMATA NDIAYE               "/>
    <s v="BOLLORE                       "/>
    <s v="ADA8358                                 "/>
    <n v="3100"/>
    <s v="AFRICA GLOBAL LOGISTICS SENEGAL "/>
    <s v="TRANSPORTS PAR EAU            "/>
    <x v="17"/>
    <x v="28"/>
    <s v="97100000319"/>
    <s v="FRANC C.F.A.                  "/>
    <n v="-2000000000"/>
    <n v="2000000000"/>
    <d v="2024-01-03T00:00:00"/>
    <d v="2024-09-30T00:00:00"/>
    <s v="3100200000000045294"/>
    <x v="0"/>
    <x v="0"/>
  </r>
  <r>
    <s v="423"/>
    <s v="KHADY NDIAYE BA               "/>
    <s v="CASTEL                        "/>
    <s v="ABM3168                                 "/>
    <n v="8023000"/>
    <s v="SOBOA "/>
    <s v="FABRICATION DE BOISSONS       "/>
    <x v="9"/>
    <x v="15"/>
    <s v="05000802303"/>
    <s v="FRANC C.F.A.                  "/>
    <n v="-394388179"/>
    <n v="2000000000"/>
    <d v="2023-12-15T00:00:00"/>
    <d v="2024-07-31T00:00:00"/>
    <s v="8023000200000000045275"/>
    <x v="0"/>
    <x v="0"/>
  </r>
  <r>
    <s v="H24"/>
    <s v="HABY THIOUB                   "/>
    <m/>
    <s v="ACM2385                                 "/>
    <n v="8019700"/>
    <s v="CFAO MOTORS SENEGAL SA "/>
    <s v="COMMERCE ET REPARAT AUTO&amp;MOTO "/>
    <x v="6"/>
    <x v="24"/>
    <s v="07000197007"/>
    <s v="FRANC C.F.A.                  "/>
    <n v="-1000000001"/>
    <n v="2000000000"/>
    <d v="2024-02-15T00:00:00"/>
    <d v="2024-06-30T00:00:00"/>
    <s v="8019700200000000045337"/>
    <x v="0"/>
    <x v="0"/>
  </r>
  <r>
    <s v="H24"/>
    <s v="HABY THIOUB                   "/>
    <m/>
    <s v="ABP2237                                 "/>
    <n v="54500"/>
    <s v="LABOREX "/>
    <s v="FABRICATION PRODT PHARMACEUTIQ"/>
    <x v="6"/>
    <x v="18"/>
    <s v="07000005458"/>
    <s v="FRANC C.F.A.                  "/>
    <n v="-2000000000"/>
    <n v="2000000000"/>
    <d v="2023-07-11T00:00:00"/>
    <d v="2024-06-30T00:00:00"/>
    <s v="54500200000000045118"/>
    <x v="0"/>
    <x v="0"/>
  </r>
  <r>
    <s v="423"/>
    <s v="KHADY NDIAYE BA               "/>
    <m/>
    <s v="APE5174                                 "/>
    <n v="15408305"/>
    <s v="SIAGRO "/>
    <s v="FABRICATION DE BOISSONS       "/>
    <x v="4"/>
    <x v="20"/>
    <s v="75011540839"/>
    <s v="FRANC C.F.A.                  "/>
    <n v="-1027790261"/>
    <n v="2000000000"/>
    <d v="2021-09-15T00:00:00"/>
    <d v="2026-09-15T00:00:00"/>
    <s v="15408305200000000044454"/>
    <x v="0"/>
    <x v="0"/>
  </r>
  <r>
    <s v="556"/>
    <s v="HAROUNA YARADOU               "/>
    <m/>
    <s v="BBO8466                                 "/>
    <n v="24486011"/>
    <s v="SOCIETE MINIERE DE LA VALLEE DU FLEU "/>
    <s v="EXTRACT MINERAIS METAllURGIQUE"/>
    <x v="9"/>
    <x v="29"/>
    <s v="05002448609"/>
    <s v="FRANC C.F.A.                  "/>
    <n v="-176840861"/>
    <n v="2000000000"/>
    <d v="2023-07-19T00:00:00"/>
    <d v="2024-06-30T00:00:00"/>
    <s v="24486011200000000045126"/>
    <x v="0"/>
    <x v="0"/>
  </r>
  <r>
    <s v="657"/>
    <s v="GUELKAGUEMIA KORIGUIM         "/>
    <m/>
    <s v="APE4837                                 "/>
    <n v="15379105"/>
    <s v="SAGA AFRICA HOLDING LIMITED "/>
    <s v="TElECOMMUNICATIONS            "/>
    <x v="9"/>
    <x v="15"/>
    <s v="05001537917"/>
    <s v="FRANC C.F.A.                  "/>
    <n v="-37182507"/>
    <n v="2000000000"/>
    <d v="2024-05-15T00:00:00"/>
    <d v="2024-11-30T00:00:00"/>
    <s v="15379105200000000045427"/>
    <x v="0"/>
    <x v="0"/>
  </r>
  <r>
    <s v="657"/>
    <s v="GUELKAGUEMIA KORIGUIM         "/>
    <m/>
    <s v="BDG3570                                 "/>
    <n v="26058225"/>
    <s v="HELIOS TOWERS SENEGAL SAU "/>
    <s v="TElECOMMUNICATIONS            "/>
    <x v="9"/>
    <x v="26"/>
    <s v="05000582258"/>
    <s v="FRANC C.F.A.                  "/>
    <n v="-267610533"/>
    <n v="2000000000"/>
    <d v="2024-05-15T00:00:00"/>
    <d v="2025-03-31T00:00:00"/>
    <s v="26058225200000000045427"/>
    <x v="0"/>
    <x v="0"/>
  </r>
  <r>
    <s v="D17"/>
    <s v="CHEIKH TALIBOUYA NDIAYE       "/>
    <m/>
    <s v="ACZ1773                                 "/>
    <n v="8126815"/>
    <s v="KHOURY TRANSPT "/>
    <s v="ENTREPOSAG&amp;ACTIV AUXIl TRANSP "/>
    <x v="4"/>
    <x v="19"/>
    <s v="75020812681"/>
    <s v="FRANC C.F.A.                  "/>
    <n v="-1666723790"/>
    <n v="2000000000"/>
    <d v="2022-12-16T00:00:00"/>
    <d v="2028-05-16T00:00:00"/>
    <s v="8126815200000000044911"/>
    <x v="2"/>
    <x v="2"/>
  </r>
  <r>
    <s v="414"/>
    <s v="FATOU BOURY NDAO              "/>
    <s v="LAYOUSSE                      "/>
    <s v="APE5171                                 "/>
    <n v="8152415"/>
    <s v="CIMENTS DU SAHEL "/>
    <s v="FABRICATION MATERIAUX MINERAUX"/>
    <x v="14"/>
    <x v="30"/>
    <s v="79000815243"/>
    <s v="FRANC C.F.A.                  "/>
    <n v="-3600000000"/>
    <n v="2000000000"/>
    <d v="2023-02-27T00:00:00"/>
    <d v="2030-07-30T00:00:00"/>
    <s v="8152415200000000044984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31524152"/>
    <s v="FRANC C.F.A.                  "/>
    <n v="-2000000000"/>
    <n v="2000000000"/>
    <d v="2021-10-26T00:00:00"/>
    <d v="2030-07-30T00:00:00"/>
    <s v="8152415200000000044495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71524153"/>
    <s v="FRANC C.F.A.                  "/>
    <n v="-2000000000"/>
    <n v="2000000000"/>
    <d v="2022-05-23T00:00:00"/>
    <d v="2030-07-30T00:00:00"/>
    <s v="8152415200000000044704"/>
    <x v="0"/>
    <x v="0"/>
  </r>
  <r>
    <s v="414"/>
    <s v="FATOU BOURY NDAO              "/>
    <m/>
    <s v="APE5171                                 "/>
    <n v="8152415"/>
    <s v="CIMENTS DU SAHEL "/>
    <s v="FABRICATION MATERIAUX MINERAUX"/>
    <x v="7"/>
    <x v="13"/>
    <s v="79091524159"/>
    <s v="FRANC C.F.A.                  "/>
    <n v="-2000000000"/>
    <n v="2000000000"/>
    <d v="2022-10-21T00:00:00"/>
    <d v="2030-07-30T00:00:00"/>
    <s v="8152415200000000044855"/>
    <x v="0"/>
    <x v="0"/>
  </r>
  <r>
    <s v="647"/>
    <s v="MARIEME SOUGOU                "/>
    <m/>
    <s v="BDV4556                                 "/>
    <n v="26067241"/>
    <s v="SWAMI AGRI SAU "/>
    <s v="AGRIC,ElEV ET ACTIV DE SOUTIEN"/>
    <x v="4"/>
    <x v="2"/>
    <s v="75000672411"/>
    <s v="FRANC C.F.A.                  "/>
    <n v="-1529685795"/>
    <n v="2000000000"/>
    <d v="2022-06-15T00:00:00"/>
    <d v="2025-07-15T00:00:00"/>
    <s v="26067241200000000044727"/>
    <x v="2"/>
    <x v="2"/>
  </r>
  <r>
    <s v="A25"/>
    <s v="FATIMA CHAOUI                 "/>
    <m/>
    <s v="BES5282                                 "/>
    <n v="26087571"/>
    <s v="MUTUELLE DES AGENTS DE LA DIRECTION "/>
    <s v="ACTION SOCIAlE SANS HEBERGEMT "/>
    <x v="4"/>
    <x v="14"/>
    <s v="76000875715"/>
    <s v="FRANC C.F.A.                  "/>
    <n v="-1328562428"/>
    <n v="2000000000"/>
    <d v="2023-01-18T00:00:00"/>
    <d v="2033-01-18T00:00:00"/>
    <s v="26087571200000000044944"/>
    <x v="3"/>
    <x v="3"/>
  </r>
  <r>
    <s v="972"/>
    <s v="OULIMATA NDIAYE               "/>
    <m/>
    <s v="ADA8358                                 "/>
    <n v="3100"/>
    <s v="AFRICA GLOBAL LOGISTICS SENEGAL "/>
    <s v="TRANSPORTS PAR EAU            "/>
    <x v="9"/>
    <x v="15"/>
    <s v="05000000313"/>
    <s v="FRANC C.F.A.                  "/>
    <n v="-596592199"/>
    <n v="1950000000"/>
    <d v="2024-01-03T00:00:00"/>
    <d v="2024-09-30T00:00:00"/>
    <s v="3100195000000045294"/>
    <x v="0"/>
    <x v="0"/>
  </r>
  <r>
    <s v="796"/>
    <s v="MOHAMED N NDIAYE              "/>
    <m/>
    <s v="BCO1965                                 "/>
    <n v="26031724"/>
    <s v="VINCI ENERGIES SENEGAL "/>
    <s v="ACTIVITE SPECIAl DE CONSTRUCT "/>
    <x v="18"/>
    <x v="31"/>
    <s v="93100317241"/>
    <s v="FRANC C.F.A.                  "/>
    <n v="-658769558"/>
    <n v="1900000000"/>
    <d v="2023-10-27T00:00:00"/>
    <d v="2024-08-31T00:00:00"/>
    <s v="26031724190000000045226"/>
    <x v="0"/>
    <x v="0"/>
  </r>
  <r>
    <s v="796"/>
    <s v="MOHAMED N NDIAYE              "/>
    <m/>
    <s v="BCS1504                                 "/>
    <n v="26045335"/>
    <s v="SEN'EAU - EAU DU SENEGAL SA "/>
    <s v="CAPTAG,TRAITEMT&amp;DISTRIBUT EAU "/>
    <x v="0"/>
    <x v="0"/>
    <s v="93000453351"/>
    <s v="FRANC C.F.A.                  "/>
    <n v="-1436796417"/>
    <n v="1850000000"/>
    <d v="2024-01-03T00:00:00"/>
    <d v="2024-11-30T00:00:00"/>
    <s v="26045335185000000045294"/>
    <x v="0"/>
    <x v="0"/>
  </r>
  <r>
    <s v="776"/>
    <s v="MAME NGONE GAYE               "/>
    <m/>
    <s v="APF0548                                 "/>
    <n v="15271305"/>
    <s v="SEDIMA "/>
    <s v="AGRIC,ElEV ET ACTIV DE SOUTIEN"/>
    <x v="4"/>
    <x v="20"/>
    <s v="75011527133"/>
    <s v="FRANC C.F.A.                  "/>
    <n v="-1032185076"/>
    <n v="1800000000"/>
    <d v="2021-12-30T00:00:00"/>
    <d v="2026-12-30T00:00:00"/>
    <s v="15271305180000000044560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12"/>
    <x v="21"/>
    <s v="94201540954"/>
    <s v="FRANC C.F.A.                  "/>
    <n v="-367233971"/>
    <n v="1700000000"/>
    <d v="2024-02-23T00:00:00"/>
    <d v="2024-11-30T00:00:00"/>
    <s v="15409505170000000045345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19"/>
    <x v="32"/>
    <s v="97001540959"/>
    <s v="FRANC C.F.A.                  "/>
    <n v="-688709523"/>
    <n v="1700000000"/>
    <d v="2024-01-25T00:00:00"/>
    <d v="2024-11-30T00:00:00"/>
    <s v="15409505170000000045316"/>
    <x v="0"/>
    <x v="0"/>
  </r>
  <r>
    <s v="556"/>
    <s v="HAROUNA YARADOU               "/>
    <m/>
    <s v="BBO8466                                 "/>
    <n v="24486011"/>
    <s v="SOCIETE MINIERE DE LA VALLEE DU FLEU "/>
    <s v="EXTRACT MINERAIS METAllURGIQUE"/>
    <x v="13"/>
    <x v="22"/>
    <s v="71204860118"/>
    <s v="FRANC C.F.A.                  "/>
    <n v="-1115375756"/>
    <n v="1700000000"/>
    <d v="2023-07-19T00:00:00"/>
    <d v="2024-06-30T00:00:00"/>
    <s v="24486011170000000045126"/>
    <x v="0"/>
    <x v="0"/>
  </r>
  <r>
    <s v="773"/>
    <s v="FATIMATA ZARA HAIDARA         "/>
    <m/>
    <s v="ABP0916                                 "/>
    <n v="8019300"/>
    <s v="LA ROCHETTE DAKAR S.A "/>
    <s v="TRAVAIl DU PAPIER ET DU CARTON"/>
    <x v="9"/>
    <x v="15"/>
    <s v="05000801933"/>
    <s v="FRANC C.F.A.                  "/>
    <n v="-1342415340"/>
    <n v="1600000000"/>
    <d v="2024-04-15T00:00:00"/>
    <d v="2025-02-28T00:00:00"/>
    <s v="8019300160000000045397"/>
    <x v="0"/>
    <x v="0"/>
  </r>
  <r>
    <s v="556"/>
    <s v="HAROUNA YARADOU               "/>
    <m/>
    <s v="BAX6882                                 "/>
    <n v="26010347"/>
    <s v="EDK OIL SA "/>
    <s v="EXTRACTION Dâ€™HYDROCARBURES  "/>
    <x v="16"/>
    <x v="14"/>
    <s v="76000103472"/>
    <s v="FRANC C.F.A.                  "/>
    <n v="-66211521"/>
    <n v="1600000000"/>
    <d v="2018-12-18T00:00:00"/>
    <d v="2024-12-18T00:00:00"/>
    <s v="26010347160000000043452"/>
    <x v="0"/>
    <x v="0"/>
  </r>
  <r>
    <s v="647"/>
    <s v="MARIEME SOUGOU                "/>
    <m/>
    <s v="AYA1905                                 "/>
    <n v="25956400"/>
    <s v="LA LAITERIE DU BERGER "/>
    <s v="FABRICATION PRODUIT AlIMENTAIR"/>
    <x v="2"/>
    <x v="2"/>
    <s v="75009564007"/>
    <s v="FRANC C.F.A.                  "/>
    <n v="-1560000000"/>
    <n v="1600000000"/>
    <d v="2023-06-27T00:00:00"/>
    <d v="2028-06-27T00:00:00"/>
    <s v="25956400160000000045104"/>
    <x v="2"/>
    <x v="2"/>
  </r>
  <r>
    <s v="423"/>
    <s v="KHADY NDIAYE BA               "/>
    <m/>
    <s v="AOZ0737                                 "/>
    <n v="15409505"/>
    <s v="BATI PLUS INDUSTRIE "/>
    <s v="TRAVX BOIS,FABRICATION D'ART  "/>
    <x v="12"/>
    <x v="21"/>
    <s v="94201540954"/>
    <s v="FRANC C.F.A.                  "/>
    <n v="-367233971"/>
    <n v="1500000000"/>
    <d v="2024-05-02T00:00:00"/>
    <d v="2024-09-30T00:00:00"/>
    <s v="15409505150000000045414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9"/>
    <x v="15"/>
    <s v="05001540952"/>
    <s v="FRANC C.F.A.                  "/>
    <n v="-2153543553"/>
    <n v="1500000000"/>
    <d v="2024-01-25T00:00:00"/>
    <d v="2024-11-30T00:00:00"/>
    <s v="15409505150000000045316"/>
    <x v="0"/>
    <x v="0"/>
  </r>
  <r>
    <s v="776"/>
    <s v="MAME NGONE GAYE               "/>
    <m/>
    <s v="APF0548                                 "/>
    <n v="15271305"/>
    <s v="SEDIMA "/>
    <s v="AGRIC,ElEV ET ACTIV DE SOUTIEN"/>
    <x v="9"/>
    <x v="15"/>
    <s v="05001527132"/>
    <s v="FRANC C.F.A.                  "/>
    <n v="-1674528521"/>
    <n v="1500000000"/>
    <d v="2023-12-11T00:00:00"/>
    <d v="2024-06-30T00:00:00"/>
    <s v="15271305150000000045271"/>
    <x v="0"/>
    <x v="0"/>
  </r>
  <r>
    <s v="776"/>
    <s v="MAME NGONE GAYE               "/>
    <m/>
    <s v="APF0548                                 "/>
    <n v="15271305"/>
    <s v="SEDIMA "/>
    <s v="AGRIC,ElEV ET ACTIV DE SOUTIEN"/>
    <x v="4"/>
    <x v="19"/>
    <s v="75001527135"/>
    <s v="FRANC C.F.A.                  "/>
    <n v="-367456658"/>
    <n v="1500000000"/>
    <d v="2020-05-29T00:00:00"/>
    <d v="2025-05-29T00:00:00"/>
    <s v="15271305150000000043980"/>
    <x v="0"/>
    <x v="0"/>
  </r>
  <r>
    <s v="423"/>
    <s v="KHADY NDIAYE BA               "/>
    <m/>
    <s v="APE5150                                 "/>
    <n v="8123515"/>
    <s v="SIMPA "/>
    <s v="TRAVAIl CAOUTCHOUC ET PlASTIQ "/>
    <x v="9"/>
    <x v="15"/>
    <s v="05000812351"/>
    <s v="FRANC C.F.A.                  "/>
    <n v="-1490599068"/>
    <n v="1500000000"/>
    <d v="2024-04-30T00:00:00"/>
    <d v="2024-05-29T00:00:00"/>
    <s v="8123515150000000045412"/>
    <x v="0"/>
    <x v="0"/>
  </r>
  <r>
    <s v="423"/>
    <s v="KHADY NDIAYE BA               "/>
    <m/>
    <s v="APE5150                                 "/>
    <n v="8123515"/>
    <s v="SIMPA "/>
    <s v="TRAVAIl CAOUTCHOUC ET PlASTIQ "/>
    <x v="13"/>
    <x v="33"/>
    <s v="70000812355"/>
    <s v="FRANC C.F.A.                  "/>
    <n v="-936528969"/>
    <n v="1500000000"/>
    <d v="2024-04-30T00:00:00"/>
    <d v="2024-05-29T00:00:00"/>
    <s v="8123515150000000045412"/>
    <x v="0"/>
    <x v="0"/>
  </r>
  <r>
    <s v="647"/>
    <s v="MARIEME SOUGOU                "/>
    <m/>
    <s v="BBF8128                                 "/>
    <n v="26015351"/>
    <s v="SOCIETE DE DISTRIBUTION ET DE COMMER "/>
    <s v="COMM DE GROS&amp;ACTIVIT INTERMED "/>
    <x v="6"/>
    <x v="24"/>
    <s v="07000153514"/>
    <s v="FRANC C.F.A.                  "/>
    <n v="-1500000000"/>
    <n v="1500000000"/>
    <d v="2024-05-01T00:00:00"/>
    <d v="2024-05-29T00:00:00"/>
    <s v="26015351150000000045413"/>
    <x v="0"/>
    <x v="0"/>
  </r>
  <r>
    <s v="556"/>
    <s v="HAROUNA YARADOU               "/>
    <m/>
    <s v="BAX6882                                 "/>
    <n v="26010347"/>
    <s v="EDK OIL SA "/>
    <s v="EXTRACTION Dâ€™HYDROCARBURES  "/>
    <x v="16"/>
    <x v="24"/>
    <s v="07020103473"/>
    <s v="FRANC C.F.A.                  "/>
    <n v="-1500000000"/>
    <n v="1500000000"/>
    <d v="2024-03-20T00:00:00"/>
    <d v="2024-05-31T00:00:00"/>
    <s v="26010347150000000045371"/>
    <x v="0"/>
    <x v="0"/>
  </r>
  <r>
    <s v="H24"/>
    <s v="HABY THIOUB                   "/>
    <m/>
    <s v="ADA8587                                 "/>
    <n v="8106600"/>
    <s v="UBIPHARM SENEGAL SA "/>
    <s v="COMM DE GROS&amp;ACTIVIT INTERMED "/>
    <x v="6"/>
    <x v="7"/>
    <s v="07000810666"/>
    <s v="FRANC C.F.A.                  "/>
    <n v="-1500000000"/>
    <n v="1500000000"/>
    <d v="2024-02-26T00:00:00"/>
    <d v="2024-09-30T00:00:00"/>
    <s v="8106600150000000045348"/>
    <x v="0"/>
    <x v="0"/>
  </r>
  <r>
    <s v="556"/>
    <s v="HAROUNA YARADOU               "/>
    <m/>
    <s v="BAX6882                                 "/>
    <n v="26010347"/>
    <s v="EDK OIL SA "/>
    <s v="EXTRACTION Dâ€™HYDROCARBURES  "/>
    <x v="16"/>
    <x v="14"/>
    <s v="76010103470"/>
    <s v="FRANC C.F.A.                  "/>
    <n v="-659013758"/>
    <n v="1500000000"/>
    <d v="2021-02-05T00:00:00"/>
    <d v="2026-02-05T00:00:00"/>
    <s v="26010347150000000044232"/>
    <x v="0"/>
    <x v="0"/>
  </r>
  <r>
    <s v="695"/>
    <s v="YAYE FATOU GAYE               "/>
    <s v="moustapha &amp; mohamed ndiaye    "/>
    <s v="AZZ0243                                 "/>
    <n v="25983840"/>
    <s v="SENEGALAISE D'IMPORTATION ET DE DIST "/>
    <s v="COMM DE GROS&amp;ACTIVIT INTERMED "/>
    <x v="16"/>
    <x v="14"/>
    <s v="76099838400"/>
    <s v="FRANC C.F.A.                  "/>
    <n v="-1380562146"/>
    <n v="1500000000"/>
    <d v="2023-12-21T00:00:00"/>
    <d v="2027-11-24T00:00:00"/>
    <s v="25983840150000000045281"/>
    <x v="0"/>
    <x v="0"/>
  </r>
  <r>
    <s v="776"/>
    <s v="MAME NGONE GAYE               "/>
    <m/>
    <s v="BFX2827                                 "/>
    <n v="26105630"/>
    <s v="AVANTI SARL "/>
    <s v="COMM DE GROS&amp;ACTIVIT INTERMED "/>
    <x v="12"/>
    <x v="34"/>
    <s v="94201056308"/>
    <s v="FRANC C.F.A.                  "/>
    <n v="-1124792426"/>
    <n v="1500000000"/>
    <d v="2023-11-29T00:00:00"/>
    <d v="2024-09-30T00:00:00"/>
    <s v="26105630150000000045259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11"/>
    <x v="17"/>
    <s v="74103183619"/>
    <s v="FRANC C.F.A.                  "/>
    <n v="-1500000000"/>
    <n v="1500000000"/>
    <d v="2023-12-06T00:00:00"/>
    <d v="2024-11-30T00:00:00"/>
    <s v="52318361150000000045266"/>
    <x v="0"/>
    <x v="0"/>
  </r>
  <r>
    <s v="647"/>
    <s v="MARIEME SOUGOU                "/>
    <m/>
    <s v="AZM9450                                 "/>
    <n v="25987961"/>
    <s v="GLOBAL TRADE COMMODITIES "/>
    <s v="AGRIC,ElEV ET ACTIV DE SOUTIEN"/>
    <x v="20"/>
    <x v="35"/>
    <s v="94309879619"/>
    <s v="FRANC C.F.A.                  "/>
    <n v="-1499815000"/>
    <n v="1500000000"/>
    <d v="2024-02-12T00:00:00"/>
    <d v="2025-01-31T00:00:00"/>
    <s v="25987961150000000045334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6"/>
    <x v="24"/>
    <s v="07009933882"/>
    <s v="FRANC C.F.A.                  "/>
    <n v="-300000000"/>
    <n v="1450000000"/>
    <d v="2024-05-07T00:00:00"/>
    <d v="2024-07-31T00:00:00"/>
    <s v="25993388145000000045419"/>
    <x v="0"/>
    <x v="0"/>
  </r>
  <r>
    <s v="D17"/>
    <s v="CHEIKH TALIBOUYA NDIAYE       "/>
    <m/>
    <s v="BFA9566                                 "/>
    <n v="26024232"/>
    <s v="YEEG SAS "/>
    <s v="TRANSPORTS TERRESTRES         "/>
    <x v="21"/>
    <x v="36"/>
    <s v="60200242327"/>
    <s v="FRANC C.F.A.                  "/>
    <n v="-1040734119"/>
    <n v="1425000000"/>
    <d v="2022-12-21T00:00:00"/>
    <d v="2026-12-31T00:00:00"/>
    <s v="26024232142500000044916"/>
    <x v="0"/>
    <x v="0"/>
  </r>
  <r>
    <s v="414"/>
    <s v="FATOU BOURY NDAO              "/>
    <m/>
    <s v="APE5171                                 "/>
    <n v="8152415"/>
    <s v="CIMENTS DU SAHEL "/>
    <s v="FABRICATION MATERIAUX MINERAUX"/>
    <x v="14"/>
    <x v="13"/>
    <s v="79081524151"/>
    <s v="FRANC C.F.A.                  "/>
    <n v="-1400000000"/>
    <n v="1400000000"/>
    <d v="2022-08-24T00:00:00"/>
    <d v="2030-07-30T00:00:00"/>
    <s v="8152415140000000044797"/>
    <x v="0"/>
    <x v="0"/>
  </r>
  <r>
    <s v="650"/>
    <s v="KHADIDIATOU MBENGUE           "/>
    <m/>
    <s v="AYA1345                                 "/>
    <n v="25969709"/>
    <s v="COMPAGNIE MAMADOU NGONE SUARL "/>
    <s v="AUTR INDUSTRIE MANUFACTURIERE "/>
    <x v="4"/>
    <x v="2"/>
    <s v="75009697096"/>
    <s v="FRANC C.F.A.                  "/>
    <n v="-377390782"/>
    <n v="1400000000"/>
    <d v="2018-10-02T00:00:00"/>
    <d v="2025-09-02T00:00:00"/>
    <s v="25969709140000000043375"/>
    <x v="0"/>
    <x v="0"/>
  </r>
  <r>
    <s v="423"/>
    <s v="KHADY NDIAYE BA               "/>
    <m/>
    <s v="APE5174                                 "/>
    <n v="15408305"/>
    <s v="SIAGRO "/>
    <s v="FABRICATION DE BOISSONS       "/>
    <x v="10"/>
    <x v="2"/>
    <s v="75044083054"/>
    <s v="FRANC C.F.A.                  "/>
    <n v="-426623958"/>
    <n v="1389602335"/>
    <d v="2020-03-21T00:00:00"/>
    <d v="2025-05-21T00:00:00"/>
    <s v="15408305138960233543911"/>
    <x v="0"/>
    <x v="0"/>
  </r>
  <r>
    <s v="H24"/>
    <s v="HABY THIOUB                   "/>
    <m/>
    <s v="BBL5589                                 "/>
    <n v="26005522"/>
    <s v="5H IMMO SARL "/>
    <s v="ACTIVITES IMMOBIlIERES        "/>
    <x v="2"/>
    <x v="14"/>
    <s v="76000055227"/>
    <s v="FRANC C.F.A.                  "/>
    <n v="-376048031"/>
    <n v="1387300000"/>
    <d v="2020-06-18T00:00:00"/>
    <d v="2025-06-18T00:00:00"/>
    <s v="26005522138730000044000"/>
    <x v="0"/>
    <x v="0"/>
  </r>
  <r>
    <s v="972"/>
    <s v="OULIMATA NDIAYE               "/>
    <m/>
    <s v="BDQ2021                                 "/>
    <n v="26063489"/>
    <s v="HELICONIA SENEGAL SAS "/>
    <s v="TRANSPORTS AERIENS            "/>
    <x v="15"/>
    <x v="37"/>
    <s v="11000634895"/>
    <s v="FRANC C.F.A.                  "/>
    <n v="-1278914136"/>
    <n v="1330728000"/>
    <d v="2023-10-16T00:00:00"/>
    <d v="2024-09-30T00:00:00"/>
    <s v="26063489133072800045215"/>
    <x v="0"/>
    <x v="0"/>
  </r>
  <r>
    <s v="773"/>
    <s v="FATIMATA ZARA HAIDARA         "/>
    <s v="ATTIEH REDA                   "/>
    <s v="ACK1618                                 "/>
    <n v="8115000"/>
    <s v="LES CABLERIES DU SENEGAL "/>
    <s v="AUTR INDUSTRIE MANUFACTURIERE "/>
    <x v="22"/>
    <x v="38"/>
    <s v="94000811506"/>
    <s v="FRANC C.F.A.                  "/>
    <n v="-1311914000"/>
    <n v="1316000000"/>
    <d v="2023-12-20T00:00:00"/>
    <d v="2024-09-30T00:00:00"/>
    <s v="8115000131600000045280"/>
    <x v="0"/>
    <x v="0"/>
  </r>
  <r>
    <s v="650"/>
    <s v="KHADIDIATOU MBENGUE           "/>
    <s v="GROUPE SOTHEMA                "/>
    <s v="ARD0458                                 "/>
    <n v="15611005"/>
    <s v="WEST AFRIC PHARMA SA "/>
    <s v="FABRICATION PRODT PHARMACEUTIQ"/>
    <x v="4"/>
    <x v="20"/>
    <s v="76001561108"/>
    <s v="FRANC C.F.A.                  "/>
    <n v="-51736168"/>
    <n v="1300000000"/>
    <d v="2017-06-19T00:00:00"/>
    <d v="2024-06-19T00:00:00"/>
    <s v="15611005130000000042905"/>
    <x v="0"/>
    <x v="0"/>
  </r>
  <r>
    <s v="695"/>
    <s v="YAYE FATOU GAYE               "/>
    <m/>
    <s v="ASE1346                                 "/>
    <n v="15652105"/>
    <s v="SAKARA SARL "/>
    <s v="COMM DE GROS&amp;ACTIVIT INTERMED "/>
    <x v="14"/>
    <x v="13"/>
    <s v="79006521051"/>
    <s v="FRANC C.F.A.                  "/>
    <n v="-1122292782"/>
    <n v="1260000000"/>
    <d v="2022-04-22T00:00:00"/>
    <d v="2030-04-22T00:00:00"/>
    <s v="15652105126000000044673"/>
    <x v="4"/>
    <x v="4"/>
  </r>
  <r>
    <s v="H24"/>
    <s v="HABY THIOUB                   "/>
    <m/>
    <s v="AXG2352                                 "/>
    <n v="25950341"/>
    <s v="NOVAGO SENEGAL "/>
    <s v="COMM DE GROS&amp;ACTIVIT INTERMED "/>
    <x v="21"/>
    <x v="36"/>
    <s v="60209503419"/>
    <s v="FRANC C.F.A.                  "/>
    <n v="-1902517615"/>
    <n v="1236000000"/>
    <d v="2024-03-05T00:00:00"/>
    <d v="2024-07-30T00:00:00"/>
    <s v="25950341123600000045356"/>
    <x v="0"/>
    <x v="0"/>
  </r>
  <r>
    <s v="H24"/>
    <s v="HABY THIOUB                   "/>
    <m/>
    <s v="AQT4631                                 "/>
    <n v="15590305"/>
    <s v="SOSEMAT SA "/>
    <s v="COMM DE GROS&amp;ACTIVIT INTERMED "/>
    <x v="4"/>
    <x v="2"/>
    <s v="75015903058"/>
    <s v="FRANC C.F.A.                  "/>
    <n v="-311217571"/>
    <n v="1216000000"/>
    <d v="2020-04-24T00:00:00"/>
    <d v="2025-02-24T00:00:00"/>
    <s v="15590305121600000043945"/>
    <x v="0"/>
    <x v="0"/>
  </r>
  <r>
    <s v="654"/>
    <s v="LETICIA WOTHOR                "/>
    <m/>
    <s v="AQJ2088                                 "/>
    <n v="9512140"/>
    <s v="ENTREPRISE DA ROSA "/>
    <s v="ACTIVITE SPECIAl DE CONSTRUCT "/>
    <x v="15"/>
    <x v="39"/>
    <s v="11015121406"/>
    <s v="FRANC C.F.A.                  "/>
    <n v="-1208345841"/>
    <n v="1208000000"/>
    <d v="2024-01-12T00:00:00"/>
    <d v="2024-08-31T00:00:00"/>
    <s v="9512140120800000045303"/>
    <x v="0"/>
    <x v="0"/>
  </r>
  <r>
    <s v="D17"/>
    <s v="CHEIKH TALIBOUYA NDIAYE       "/>
    <s v="DANIEL HADDAD                 "/>
    <s v="ACP4791                                 "/>
    <n v="8116000"/>
    <s v="DANIEL HADDAD ET FILS "/>
    <s v="TRANSPORTS TERRESTRES         "/>
    <x v="4"/>
    <x v="19"/>
    <s v="75000811608"/>
    <s v="FRANC C.F.A.                  "/>
    <n v="-634077797"/>
    <n v="1200000000"/>
    <d v="2022-11-08T00:00:00"/>
    <d v="2025-11-08T00:00:00"/>
    <s v="8116000120000000044873"/>
    <x v="2"/>
    <x v="2"/>
  </r>
  <r>
    <s v="423"/>
    <s v="KHADY NDIAYE BA               "/>
    <m/>
    <s v="APE5174                                 "/>
    <n v="15408305"/>
    <s v="SIAGRO "/>
    <s v="FABRICATION DE BOISSONS       "/>
    <x v="19"/>
    <x v="32"/>
    <s v="97001540835"/>
    <s v="FRANC C.F.A.                  "/>
    <n v="-565294078"/>
    <n v="1200000000"/>
    <d v="2024-01-25T00:00:00"/>
    <d v="2024-11-30T00:00:00"/>
    <s v="15408305120000000045316"/>
    <x v="0"/>
    <x v="0"/>
  </r>
  <r>
    <s v="647"/>
    <s v="MARIEME SOUGOU                "/>
    <m/>
    <s v="BCU8257                                 "/>
    <n v="26032670"/>
    <s v="MADTRANS "/>
    <s v="TRANSPORTS TERRESTRES         "/>
    <x v="12"/>
    <x v="34"/>
    <s v="94220326708"/>
    <s v="FRANC C.F.A.                  "/>
    <n v="-499903518"/>
    <n v="1200000000"/>
    <d v="2024-03-04T00:00:00"/>
    <d v="2024-12-31T00:00:00"/>
    <s v="26032670120000000045355"/>
    <x v="0"/>
    <x v="0"/>
  </r>
  <r>
    <s v="414"/>
    <s v="FATOU BOURY NDAO              "/>
    <m/>
    <s v="ABP1014                                 "/>
    <n v="8022400"/>
    <s v="CSE "/>
    <s v="ACTIVITE SPECIAl DE CONSTRUCT "/>
    <x v="9"/>
    <x v="15"/>
    <s v="05000802246"/>
    <s v="FRANC C.F.A.                  "/>
    <n v="-1200138431"/>
    <n v="1200000000"/>
    <d v="2024-02-16T00:00:00"/>
    <d v="2024-05-31T00:00:00"/>
    <s v="8022400120000000045338"/>
    <x v="0"/>
    <x v="0"/>
  </r>
  <r>
    <s v="776"/>
    <s v="MAME NGONE GAYE               "/>
    <m/>
    <s v="APK1038                                 "/>
    <n v="8186915"/>
    <s v="SOGEPAL "/>
    <s v="COMM DE GROS&amp;ACTIVIT INTERMED "/>
    <x v="4"/>
    <x v="20"/>
    <s v="75010818698"/>
    <s v="FRANC C.F.A.                  "/>
    <n v="-1002864128"/>
    <n v="1200000000"/>
    <d v="2022-06-30T00:00:00"/>
    <d v="2029-06-30T00:00:00"/>
    <s v="8186915120000000044742"/>
    <x v="2"/>
    <x v="2"/>
  </r>
  <r>
    <s v="423"/>
    <s v="KHADY NDIAYE BA               "/>
    <m/>
    <s v="APE5150                                 "/>
    <n v="8123515"/>
    <s v="SIMPA "/>
    <s v="TRAVAIl CAOUTCHOUC ET PlASTIQ "/>
    <x v="10"/>
    <x v="2"/>
    <s v="75041235151"/>
    <s v="FRANC C.F.A.                  "/>
    <n v="-489556614"/>
    <n v="1155450969"/>
    <d v="2019-04-25T00:00:00"/>
    <d v="2026-04-25T00:00:00"/>
    <s v="8123515115545096943580"/>
    <x v="0"/>
    <x v="0"/>
  </r>
  <r>
    <s v="654"/>
    <s v="LETICIA WOTHOR                "/>
    <m/>
    <s v="AQJ2088                                 "/>
    <n v="9512140"/>
    <s v="ENTREPRISE DA ROSA "/>
    <s v="ACTIVITE SPECIAl DE CONSTRUCT "/>
    <x v="0"/>
    <x v="40"/>
    <s v="93000951211"/>
    <s v="FRANC C.F.A.                  "/>
    <n v="-734313572"/>
    <n v="1150000000"/>
    <d v="2023-08-25T00:00:00"/>
    <d v="2024-08-31T00:00:00"/>
    <s v="9512140115000000045163"/>
    <x v="0"/>
    <x v="0"/>
  </r>
  <r>
    <s v="776"/>
    <s v="MAME NGONE GAYE               "/>
    <m/>
    <s v="APK1038                                 "/>
    <n v="8186915"/>
    <s v="SOGEPAL "/>
    <s v="COMM DE GROS&amp;ACTIVIT INTERMED "/>
    <x v="4"/>
    <x v="2"/>
    <s v="75001869155"/>
    <s v="FRANC C.F.A.                  "/>
    <n v="-745910133"/>
    <n v="1100000000"/>
    <d v="2022-06-30T00:00:00"/>
    <d v="2027-06-30T00:00:00"/>
    <s v="8186915110000000044742"/>
    <x v="2"/>
    <x v="2"/>
  </r>
  <r>
    <s v="H24"/>
    <s v="HABY THIOUB                   "/>
    <m/>
    <s v="ACM2385                                 "/>
    <n v="8019700"/>
    <s v="CFAO MOTORS SENEGAL SA "/>
    <s v="COMMERCE ET REPARAT AUTO&amp;MOTO "/>
    <x v="6"/>
    <x v="7"/>
    <s v="07000801970"/>
    <s v="FRANC C.F.A.                  "/>
    <n v="-1000000000"/>
    <n v="1000000000"/>
    <d v="2023-07-11T00:00:00"/>
    <d v="2024-06-30T00:00:00"/>
    <s v="8019700100000000045118"/>
    <x v="0"/>
    <x v="0"/>
  </r>
  <r>
    <s v="773"/>
    <s v="FATIMATA ZARA HAIDARA         "/>
    <m/>
    <s v="APE5162                                 "/>
    <n v="8028300"/>
    <s v="CCIS "/>
    <s v="ACTIVITE SPECIAl DE CONSTRUCT "/>
    <x v="4"/>
    <x v="2"/>
    <s v="75000283002"/>
    <s v="FRANC C.F.A.                  "/>
    <n v="-796849227"/>
    <n v="1000000000"/>
    <d v="2023-06-06T00:00:00"/>
    <d v="2027-06-06T00:00:00"/>
    <s v="8028300100000000045083"/>
    <x v="2"/>
    <x v="2"/>
  </r>
  <r>
    <s v="423"/>
    <s v="KHADY NDIAYE BA               "/>
    <m/>
    <s v="AOZ0737                                 "/>
    <n v="15409505"/>
    <s v="BATI PLUS INDUSTRIE "/>
    <s v="TRAVX BOIS,FABRICATION D'ART  "/>
    <x v="6"/>
    <x v="18"/>
    <s v="07001540958"/>
    <s v="FRANC C.F.A.                  "/>
    <n v="-1000000000"/>
    <n v="1000000000"/>
    <d v="2024-01-25T00:00:00"/>
    <d v="2024-11-30T00:00:00"/>
    <s v="15409505100000000045316"/>
    <x v="0"/>
    <x v="0"/>
  </r>
  <r>
    <s v="773"/>
    <s v="FATIMATA ZARA HAIDARA         "/>
    <m/>
    <s v="ABP0916                                 "/>
    <n v="8019300"/>
    <s v="LA ROCHETTE DAKAR S.A "/>
    <s v="TRAVAIl DU PAPIER ET DU CARTON"/>
    <x v="2"/>
    <x v="2"/>
    <s v="75030193007"/>
    <s v="FRANC C.F.A.                  "/>
    <n v="-198425625"/>
    <n v="1000000000"/>
    <d v="2020-03-04T00:00:00"/>
    <d v="2025-03-04T00:00:00"/>
    <s v="8019300100000000043894"/>
    <x v="0"/>
    <x v="0"/>
  </r>
  <r>
    <s v="773"/>
    <s v="FATIMATA ZARA HAIDARA         "/>
    <m/>
    <s v="APE5180                                 "/>
    <n v="8123715"/>
    <s v="UNIPARCO "/>
    <s v="FABRICATION DE PRODUIT CHIMIQ "/>
    <x v="4"/>
    <x v="19"/>
    <s v="75000812370"/>
    <s v="FRANC C.F.A.                  "/>
    <n v="-238916556"/>
    <n v="1000000000"/>
    <d v="2020-04-22T00:00:00"/>
    <d v="2025-04-22T00:00:00"/>
    <s v="8123715100000000043943"/>
    <x v="0"/>
    <x v="0"/>
  </r>
  <r>
    <s v="773"/>
    <s v="FATIMATA ZARA HAIDARA         "/>
    <m/>
    <s v="APE5180                                 "/>
    <n v="8123715"/>
    <s v="UNIPARCO "/>
    <s v="FABRICATION DE PRODUIT CHIMIQ "/>
    <x v="4"/>
    <x v="19"/>
    <s v="75010812378"/>
    <s v="FRANC C.F.A.                  "/>
    <n v="-632203724"/>
    <n v="1000000000"/>
    <d v="2022-03-24T00:00:00"/>
    <d v="2027-03-24T00:00:00"/>
    <s v="8123715100000000044644"/>
    <x v="0"/>
    <x v="0"/>
  </r>
  <r>
    <s v="D17"/>
    <s v="CHEIKH TALIBOUYA NDIAYE       "/>
    <m/>
    <s v="APE4826                                 "/>
    <n v="687500"/>
    <s v="SODATRA "/>
    <s v="ENTREPOSAG&amp;ACTIV AUXIl TRANSP "/>
    <x v="13"/>
    <x v="33"/>
    <s v="70000068751"/>
    <s v="FRANC C.F.A.                  "/>
    <n v="-590098529"/>
    <n v="1000000000"/>
    <d v="2024-04-26T00:00:00"/>
    <d v="2024-05-29T00:00:00"/>
    <s v="687500100000000045408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9"/>
    <x v="15"/>
    <s v="05001535523"/>
    <s v="FRANC C.F.A.                  "/>
    <n v="-258968259"/>
    <n v="1000000000"/>
    <d v="2023-10-04T00:00:00"/>
    <d v="2024-07-30T00:00:00"/>
    <s v="15355205100000000045203"/>
    <x v="0"/>
    <x v="0"/>
  </r>
  <r>
    <s v="H24"/>
    <s v="HABY THIOUB                   "/>
    <m/>
    <s v="APF0593                                 "/>
    <n v="170100"/>
    <s v="CCS "/>
    <s v="COMMERCE DE DETAIl            "/>
    <x v="9"/>
    <x v="15"/>
    <s v="05000017010"/>
    <s v="FRANC C.F.A.                  "/>
    <n v="-720265187"/>
    <n v="1000000000"/>
    <d v="2023-12-04T00:00:00"/>
    <d v="2024-10-31T00:00:00"/>
    <s v="170100100000000045264"/>
    <x v="0"/>
    <x v="0"/>
  </r>
  <r>
    <s v="H24"/>
    <s v="HABY THIOUB                   "/>
    <m/>
    <s v="AQT4631                                 "/>
    <n v="15590305"/>
    <s v="SOSEMAT SA "/>
    <s v="COMM DE GROS&amp;ACTIVIT INTERMED "/>
    <x v="6"/>
    <x v="18"/>
    <s v="07001559032"/>
    <s v="FRANC C.F.A.                  "/>
    <n v="-1000000000"/>
    <n v="1000000000"/>
    <d v="2024-04-16T00:00:00"/>
    <d v="2025-01-31T00:00:00"/>
    <s v="15590305100000000045398"/>
    <x v="0"/>
    <x v="0"/>
  </r>
  <r>
    <s v="650"/>
    <s v="KHADIDIATOU MBENGUE           "/>
    <m/>
    <s v="AVS1905                                 "/>
    <n v="15753105"/>
    <s v="BOIS FER TRADING SARL "/>
    <s v="COMMERCE DE DETAIl            "/>
    <x v="6"/>
    <x v="12"/>
    <s v="70507531053"/>
    <s v="FRANC C.F.A.                  "/>
    <n v="-433738828"/>
    <n v="1000000000"/>
    <d v="2023-03-15T00:00:00"/>
    <d v="2025-03-15T00:00:00"/>
    <s v="15753105100000000045000"/>
    <x v="5"/>
    <x v="5"/>
  </r>
  <r>
    <s v="556"/>
    <s v="HAROUNA YARADOU               "/>
    <m/>
    <s v="AQI9460                                 "/>
    <n v="15434605"/>
    <s v="ELTON OIL COMPANY SA "/>
    <s v="COMM DE GROS&amp;ACTIVIT INTERMED "/>
    <x v="4"/>
    <x v="6"/>
    <s v="76001543460"/>
    <s v="FRANC C.F.A.                  "/>
    <n v="-816555336"/>
    <n v="1000000000"/>
    <d v="2023-03-29T00:00:00"/>
    <d v="2028-03-29T00:00:00"/>
    <s v="15434605100000000045014"/>
    <x v="0"/>
    <x v="0"/>
  </r>
  <r>
    <s v="H24"/>
    <s v="HABY THIOUB                   "/>
    <m/>
    <s v="APF0593                                 "/>
    <n v="170100"/>
    <s v="CCS "/>
    <s v="COMMERCE DE DETAIl            "/>
    <x v="4"/>
    <x v="2"/>
    <s v="75001701003"/>
    <s v="FRANC C.F.A.                  "/>
    <n v="-914645986"/>
    <n v="1000000000"/>
    <d v="2022-12-13T00:00:00"/>
    <d v="2028-11-13T00:00:00"/>
    <s v="170100100000000044908"/>
    <x v="0"/>
    <x v="0"/>
  </r>
  <r>
    <s v="414"/>
    <s v="FATOU BOURY NDAO              "/>
    <s v="SOW ALIOU                     "/>
    <s v="ABP1014                                 "/>
    <n v="8022400"/>
    <s v="CSE "/>
    <s v="ACTIVITE SPECIAl DE CONSTRUCT "/>
    <x v="15"/>
    <x v="37"/>
    <s v="11000224001"/>
    <s v="FRANC C.F.A.                  "/>
    <n v="-1000000000"/>
    <n v="1000000000"/>
    <d v="2024-04-01T00:00:00"/>
    <d v="2024-05-31T00:00:00"/>
    <s v="8022400100000000045383"/>
    <x v="0"/>
    <x v="0"/>
  </r>
  <r>
    <s v="773"/>
    <s v="FATIMATA ZARA HAIDARA         "/>
    <s v="YESHI                         "/>
    <s v="APJ2374                                 "/>
    <n v="8020900"/>
    <s v="BERNABE SENEGAL "/>
    <s v="FABRICATION Dâ€™OUVRAG EN META"/>
    <x v="6"/>
    <x v="7"/>
    <s v="07000802093"/>
    <s v="FRANC C.F.A.                  "/>
    <n v="-899999958"/>
    <n v="1000000000"/>
    <d v="2024-03-06T00:00:00"/>
    <d v="2025-02-28T00:00:00"/>
    <s v="8020900100000000045357"/>
    <x v="0"/>
    <x v="0"/>
  </r>
  <r>
    <s v="695"/>
    <s v="YAYE FATOU GAYE               "/>
    <m/>
    <s v="BAT5802                                 "/>
    <n v="26010482"/>
    <s v="OUMOU GROUP "/>
    <s v="ACTIVITES INFORMATIQUES       "/>
    <x v="15"/>
    <x v="37"/>
    <s v="11000104824"/>
    <s v="FRANC C.F.A.                  "/>
    <n v="-112647960"/>
    <n v="1000000000"/>
    <d v="2024-05-07T00:00:00"/>
    <d v="2024-05-31T00:00:00"/>
    <s v="26010482100000000045419"/>
    <x v="0"/>
    <x v="0"/>
  </r>
  <r>
    <s v="D16"/>
    <s v="ADJA FATOU CISSE EP NIANG     "/>
    <m/>
    <s v="ATB4776                                 "/>
    <n v="15689405"/>
    <s v="EMINENCE MOTORS GARANTEE SA "/>
    <s v="COMM DE GROS&amp;ACTIVIT INTERMED "/>
    <x v="16"/>
    <x v="37"/>
    <s v="11006894055"/>
    <s v="FRANC C.F.A.                  "/>
    <n v="-280000000"/>
    <n v="1000000000"/>
    <d v="2024-01-08T00:00:00"/>
    <d v="2024-07-30T00:00:00"/>
    <s v="15689405100000000045299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9"/>
    <x v="26"/>
    <s v="05009933886"/>
    <s v="FRANC C.F.A.                  "/>
    <n v="-1024246011"/>
    <n v="1000000000"/>
    <d v="2024-05-06T00:00:00"/>
    <d v="2024-07-31T00:00:00"/>
    <s v="25993388100000000045418"/>
    <x v="0"/>
    <x v="0"/>
  </r>
  <r>
    <s v="654"/>
    <s v="LETICIA WOTHOR                "/>
    <m/>
    <s v="AQJ2088                                 "/>
    <n v="9512140"/>
    <s v="ENTREPRISE DA ROSA "/>
    <s v="ACTIVITE SPECIAl DE CONSTRUCT "/>
    <x v="15"/>
    <x v="37"/>
    <s v="11005121408"/>
    <s v="FRANC C.F.A.                  "/>
    <n v="-702281630"/>
    <n v="1000000000"/>
    <d v="2023-08-25T00:00:00"/>
    <d v="2024-08-31T00:00:00"/>
    <s v="9512140100000000045163"/>
    <x v="0"/>
    <x v="0"/>
  </r>
  <r>
    <s v="776"/>
    <s v="MAME NGONE GAYE               "/>
    <m/>
    <s v="BFX2827                                 "/>
    <n v="26105630"/>
    <s v="AVANTI SARL "/>
    <s v="COMM DE GROS&amp;ACTIVIT INTERMED "/>
    <x v="23"/>
    <x v="41"/>
    <s v="70201056308"/>
    <s v="FRANC C.F.A.                  "/>
    <n v="-964340000"/>
    <n v="1000000000"/>
    <d v="2024-03-19T00:00:00"/>
    <d v="2024-09-30T00:00:00"/>
    <s v="26105630100000000045370"/>
    <x v="0"/>
    <x v="0"/>
  </r>
  <r>
    <s v="556"/>
    <s v="HAROUNA YARADOU               "/>
    <m/>
    <s v="BDC8701                                 "/>
    <n v="26021931"/>
    <s v="SEPCO INDUSTRIES SENEGAL "/>
    <s v="ACTIV SOUTIEN/INDUST EXTRACT  "/>
    <x v="2"/>
    <x v="2"/>
    <s v="75000219312"/>
    <s v="FRANC C.F.A.                  "/>
    <n v="-335975973"/>
    <n v="1000000000"/>
    <d v="2021-04-21T00:00:00"/>
    <d v="2025-04-21T00:00:00"/>
    <s v="26021931100000000044307"/>
    <x v="0"/>
    <x v="0"/>
  </r>
  <r>
    <s v="D16"/>
    <s v="ADJA FATOU CISSE EP NIANG     "/>
    <m/>
    <s v="BFU9408                                 "/>
    <n v="15793905"/>
    <s v="COMPAGNIE SENEGALAISE DE DISTRIBUTIO "/>
    <s v="COMM DE GROS&amp;ACTIVIT INTERMED "/>
    <x v="6"/>
    <x v="24"/>
    <s v="07007939055"/>
    <s v="FRANC C.F.A.                  "/>
    <n v="-900000000"/>
    <n v="950000000"/>
    <d v="2024-01-25T00:00:00"/>
    <d v="2024-08-31T00:00:00"/>
    <s v="1579390595000000045316"/>
    <x v="0"/>
    <x v="0"/>
  </r>
  <r>
    <s v="423"/>
    <s v="KHADY NDIAYE BA               "/>
    <m/>
    <s v="APE5174                                 "/>
    <n v="15408305"/>
    <s v="SIAGRO "/>
    <s v="FABRICATION DE BOISSONS       "/>
    <x v="10"/>
    <x v="19"/>
    <s v="75001540831"/>
    <s v="FRANC C.F.A.                  "/>
    <n v="-213983945"/>
    <n v="922948265"/>
    <d v="2019-07-31T00:00:00"/>
    <d v="2025-06-30T00:00:00"/>
    <s v="1540830592294826543677"/>
    <x v="0"/>
    <x v="0"/>
  </r>
  <r>
    <s v="H24"/>
    <s v="HABY THIOUB                   "/>
    <m/>
    <s v="AYK7893                                 "/>
    <n v="25959042"/>
    <s v="SMT SENEGAL "/>
    <s v="FABRICAT MACHINE&amp;EQUIPEMTS NCA"/>
    <x v="2"/>
    <x v="14"/>
    <s v="76009590421"/>
    <s v="FRANC C.F.A.                  "/>
    <n v="-524727326"/>
    <n v="922000000"/>
    <d v="2021-01-08T00:00:00"/>
    <d v="2026-12-08T00:00:00"/>
    <s v="2595904292200000044204"/>
    <x v="0"/>
    <x v="0"/>
  </r>
  <r>
    <s v="282"/>
    <s v="PIERRE NDAW                   "/>
    <m/>
    <s v="BBH7738                                 "/>
    <n v="20568600"/>
    <s v="ECOLE ALOYS KOBES "/>
    <s v="ENSEIGNEMENT                  "/>
    <x v="10"/>
    <x v="14"/>
    <s v="76015686008"/>
    <s v="FRANC C.F.A.                  "/>
    <n v="-628031962"/>
    <n v="900000000"/>
    <d v="2019-03-13T00:00:00"/>
    <d v="2028-03-13T00:00:00"/>
    <s v="2056860090000000043537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19"/>
    <x v="32"/>
    <s v="97001540959"/>
    <s v="FRANC C.F.A.                  "/>
    <n v="-688709523"/>
    <n v="900000000"/>
    <d v="2024-05-02T00:00:00"/>
    <d v="2024-09-30T00:00:00"/>
    <s v="1540950590000000045414"/>
    <x v="0"/>
    <x v="0"/>
  </r>
  <r>
    <s v="773"/>
    <s v="FATIMATA ZARA HAIDARA         "/>
    <m/>
    <s v="APE5696                                 "/>
    <n v="8128415"/>
    <s v="SIVOP SE "/>
    <s v="FABRICATION DE PRODUIT CHIMIQ "/>
    <x v="9"/>
    <x v="15"/>
    <s v="05000812849"/>
    <s v="FRANC C.F.A.                  "/>
    <n v="-857483857"/>
    <n v="900000000"/>
    <d v="2024-05-08T00:00:00"/>
    <d v="2024-05-30T00:00:00"/>
    <s v="812841590000000045420"/>
    <x v="0"/>
    <x v="0"/>
  </r>
  <r>
    <s v="D16"/>
    <s v="ADJA FATOU CISSE EP NIANG     "/>
    <m/>
    <s v="BFU9408                                 "/>
    <n v="15793905"/>
    <s v="COMPAGNIE SENEGALAISE DE DISTRIBUTIO "/>
    <s v="COMM DE GROS&amp;ACTIVIT INTERMED "/>
    <x v="6"/>
    <x v="24"/>
    <s v="07007939055"/>
    <s v="FRANC C.F.A.                  "/>
    <n v="-900000000"/>
    <n v="900000000"/>
    <d v="2024-04-26T00:00:00"/>
    <d v="2024-08-31T00:00:00"/>
    <s v="1579390590000000045408"/>
    <x v="0"/>
    <x v="0"/>
  </r>
  <r>
    <s v="648"/>
    <s v="AUGUSTIN KORY DIOUF           "/>
    <m/>
    <s v="AVT9843                                 "/>
    <n v="21636029"/>
    <s v="INSTITUT PASTEUR DE DAKAR "/>
    <s v="ACTIV PR lA SANTE HUMAINE     "/>
    <x v="21"/>
    <x v="36"/>
    <s v="60206360292"/>
    <s v="FRANC C.F.A.                  "/>
    <n v="-576359066"/>
    <n v="900000000"/>
    <d v="2023-05-24T00:00:00"/>
    <d v="2024-05-31T00:00:00"/>
    <s v="2163602990000000045070"/>
    <x v="0"/>
    <x v="0"/>
  </r>
  <r>
    <s v="414"/>
    <s v="FATOU BOURY NDAO              "/>
    <m/>
    <s v="ABP1014                                 "/>
    <n v="8022400"/>
    <s v="CSE "/>
    <s v="ACTIVITE SPECIAl DE CONSTRUCT "/>
    <x v="20"/>
    <x v="42"/>
    <s v="94300802247"/>
    <s v="FRANC C.F.A.                  "/>
    <n v="-776861046"/>
    <n v="894000000"/>
    <d v="2024-02-16T00:00:00"/>
    <d v="2024-05-31T00:00:00"/>
    <s v="802240089400000045338"/>
    <x v="0"/>
    <x v="0"/>
  </r>
  <r>
    <s v="511"/>
    <s v="MAMADOU DIAGNE                "/>
    <m/>
    <s v="BCO1121                                 "/>
    <n v="15483105"/>
    <s v="PRICEWATERHOUSECOOPERS TAX &amp; LEGAL "/>
    <s v="ACTIVIT JURIDIQ ET COMPTABlES "/>
    <x v="2"/>
    <x v="19"/>
    <s v="75001548313"/>
    <s v="FRANC C.F.A.                  "/>
    <n v="-286292042"/>
    <n v="867000000"/>
    <d v="2020-09-29T00:00:00"/>
    <d v="2025-09-29T00:00:00"/>
    <s v="1548310586700000044103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6"/>
    <x v="24"/>
    <s v="07009933882"/>
    <s v="FRANC C.F.A.                  "/>
    <n v="-300000000"/>
    <n v="850000000"/>
    <d v="2024-05-08T00:00:00"/>
    <d v="2024-07-31T00:00:00"/>
    <s v="2599338885000000045420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9"/>
    <x v="15"/>
    <s v="05000811502"/>
    <s v="FRANC C.F.A.                  "/>
    <n v="-618392018"/>
    <n v="800000000"/>
    <d v="2023-12-20T00:00:00"/>
    <d v="2024-09-30T00:00:00"/>
    <s v="811500080000000045280"/>
    <x v="0"/>
    <x v="0"/>
  </r>
  <r>
    <s v="773"/>
    <s v="FATIMATA ZARA HAIDARA         "/>
    <m/>
    <s v="APE5162                                 "/>
    <n v="8028300"/>
    <s v="CCIS "/>
    <s v="ACTIVITE SPECIAl DE CONSTRUCT "/>
    <x v="6"/>
    <x v="24"/>
    <s v="07000283005"/>
    <s v="FRANC C.F.A.                  "/>
    <n v="-750000000"/>
    <n v="800000000"/>
    <d v="2024-03-13T00:00:00"/>
    <d v="2024-08-31T00:00:00"/>
    <s v="802830080000000045364"/>
    <x v="0"/>
    <x v="0"/>
  </r>
  <r>
    <s v="773"/>
    <s v="FATIMATA ZARA HAIDARA         "/>
    <m/>
    <s v="APE5162                                 "/>
    <n v="8028300"/>
    <s v="CCIS "/>
    <s v="ACTIVITE SPECIAl DE CONSTRUCT "/>
    <x v="9"/>
    <x v="15"/>
    <s v="05000802832"/>
    <s v="FRANC C.F.A.                  "/>
    <n v="-512632491"/>
    <n v="800000000"/>
    <d v="2024-03-13T00:00:00"/>
    <d v="2024-08-31T00:00:00"/>
    <s v="802830080000000045364"/>
    <x v="0"/>
    <x v="0"/>
  </r>
  <r>
    <s v="773"/>
    <s v="FATIMATA ZARA HAIDARA         "/>
    <m/>
    <s v="ABP0916                                 "/>
    <n v="8019300"/>
    <s v="LA ROCHETTE DAKAR S.A "/>
    <s v="TRAVAIl DU PAPIER ET DU CARTON"/>
    <x v="13"/>
    <x v="27"/>
    <s v="70000193004"/>
    <s v="FRANC C.F.A.                  "/>
    <n v="-402539132"/>
    <n v="800000000"/>
    <d v="2024-04-15T00:00:00"/>
    <d v="2025-02-28T00:00:00"/>
    <s v="801930080000000045397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17"/>
    <x v="28"/>
    <s v="97101535529"/>
    <s v="FRANC C.F.A.                  "/>
    <n v="-800000000"/>
    <n v="800000000"/>
    <d v="2023-10-04T00:00:00"/>
    <d v="2024-07-30T00:00:00"/>
    <s v="1535520580000000045203"/>
    <x v="0"/>
    <x v="0"/>
  </r>
  <r>
    <s v="773"/>
    <s v="FATIMATA ZARA HAIDARA         "/>
    <m/>
    <s v="BCZ3144                                 "/>
    <n v="26036206"/>
    <s v="PACK AFRICA-SA "/>
    <s v="COMMERCE DE DETAIl            "/>
    <x v="13"/>
    <x v="27"/>
    <s v="70000362062"/>
    <s v="FRANC C.F.A.                  "/>
    <n v="-124817452"/>
    <n v="800000000"/>
    <d v="2024-05-02T00:00:00"/>
    <d v="2025-02-28T00:00:00"/>
    <s v="2603620680000000045414"/>
    <x v="0"/>
    <x v="0"/>
  </r>
  <r>
    <s v="657"/>
    <s v="GUELKAGUEMIA KORIGUIM         "/>
    <m/>
    <s v="BCW6811                                 "/>
    <n v="26024267"/>
    <s v="CAMUSAT SENEGAL SARL "/>
    <s v="FABRICATION Dâ€™OUVRAG EN META"/>
    <x v="21"/>
    <x v="36"/>
    <s v="60200242678"/>
    <s v="FRANC C.F.A.                  "/>
    <n v="-483474865"/>
    <n v="766500000"/>
    <d v="2024-02-15T00:00:00"/>
    <d v="2024-10-31T00:00:00"/>
    <s v="2602426776650000045337"/>
    <x v="0"/>
    <x v="0"/>
  </r>
  <r>
    <s v="423"/>
    <s v="KHADY NDIAYE BA               "/>
    <s v="FARES                         "/>
    <s v="APE5174                                 "/>
    <n v="15408305"/>
    <s v="SIAGRO "/>
    <s v="FABRICATION DE BOISSONS       "/>
    <x v="21"/>
    <x v="36"/>
    <s v="60204083052"/>
    <s v="FRANC C.F.A.                  "/>
    <n v="-540905974"/>
    <n v="750000000"/>
    <d v="2024-03-18T00:00:00"/>
    <d v="2024-06-30T00:00:00"/>
    <s v="1540830575000000045369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19"/>
    <x v="32"/>
    <s v="97001535520"/>
    <s v="FRANC C.F.A.                  "/>
    <n v="-88360643"/>
    <n v="750000000"/>
    <d v="2023-10-04T00:00:00"/>
    <d v="2024-07-30T00:00:00"/>
    <s v="1535520575000000045203"/>
    <x v="0"/>
    <x v="0"/>
  </r>
  <r>
    <s v="H24"/>
    <s v="HABY THIOUB                   "/>
    <m/>
    <s v="ATZ7603                                 "/>
    <n v="8227115"/>
    <s v="DUOPHARM "/>
    <s v="COMMERCE DE DETAIl            "/>
    <x v="6"/>
    <x v="18"/>
    <s v="07000822711"/>
    <s v="FRANC C.F.A.                  "/>
    <n v="-750000000"/>
    <n v="750000000"/>
    <d v="2023-10-06T00:00:00"/>
    <d v="2024-07-31T00:00:00"/>
    <s v="822711575000000045205"/>
    <x v="0"/>
    <x v="0"/>
  </r>
  <r>
    <s v="H24"/>
    <s v="HABY THIOUB                   "/>
    <m/>
    <s v="ATZ7603                                 "/>
    <n v="8227115"/>
    <s v="DUOPHARM "/>
    <s v="COMMERCE DE DETAIl            "/>
    <x v="9"/>
    <x v="43"/>
    <s v="05000822715"/>
    <s v="FRANC C.F.A.                  "/>
    <n v="-772345989"/>
    <n v="750000000"/>
    <d v="2023-08-21T00:00:00"/>
    <d v="2024-07-31T00:00:00"/>
    <s v="822711575000000045159"/>
    <x v="0"/>
    <x v="0"/>
  </r>
  <r>
    <s v="423"/>
    <s v="KHADY NDIAYE BA               "/>
    <m/>
    <s v="APE5150                                 "/>
    <n v="8123515"/>
    <s v="SIMPA "/>
    <s v="TRAVAIl CAOUTCHOUC ET PlASTIQ "/>
    <x v="4"/>
    <x v="19"/>
    <s v="75000812354"/>
    <s v="FRANC C.F.A.                  "/>
    <n v="-508998955"/>
    <n v="750000000"/>
    <d v="2022-06-17T00:00:00"/>
    <d v="2027-06-17T00:00:00"/>
    <s v="812351575000000044729"/>
    <x v="0"/>
    <x v="0"/>
  </r>
  <r>
    <s v="776"/>
    <s v="MAME NGONE GAYE               "/>
    <m/>
    <s v="BFX2827                                 "/>
    <n v="26105630"/>
    <s v="AVANTI SARL "/>
    <s v="COMM DE GROS&amp;ACTIVIT INTERMED "/>
    <x v="23"/>
    <x v="41"/>
    <s v="70201056308"/>
    <s v="FRANC C.F.A.                  "/>
    <n v="-964340000"/>
    <n v="750000000"/>
    <d v="2023-12-15T00:00:00"/>
    <d v="2024-09-30T00:00:00"/>
    <s v="2610563075000000045275"/>
    <x v="0"/>
    <x v="0"/>
  </r>
  <r>
    <s v="650"/>
    <s v="KHADIDIATOU MBENGUE           "/>
    <m/>
    <s v="BAL1477                                 "/>
    <n v="25993936"/>
    <s v="SOSEPROM "/>
    <s v="AUTR INDUSTRIE MANUFACTURIERE "/>
    <x v="10"/>
    <x v="2"/>
    <s v="75009939364"/>
    <s v="FRANC C.F.A.                  "/>
    <n v="-86666688"/>
    <n v="736666668"/>
    <d v="2019-07-22T00:00:00"/>
    <d v="2024-07-22T00:00:00"/>
    <s v="2599393673666666843668"/>
    <x v="0"/>
    <x v="0"/>
  </r>
  <r>
    <s v="773"/>
    <s v="FATIMATA ZARA HAIDARA         "/>
    <m/>
    <s v="AQI9756                                 "/>
    <n v="15540105"/>
    <s v="HEMISPHERE "/>
    <s v="ENTREPOSAG&amp;ACTIV AUXIl TRANSP "/>
    <x v="22"/>
    <x v="38"/>
    <s v="94001554015"/>
    <s v="FRANC C.F.A.                  "/>
    <n v="-712000000"/>
    <n v="712000000"/>
    <d v="2024-02-09T00:00:00"/>
    <d v="2024-11-30T00:00:00"/>
    <s v="1554010571200000045331"/>
    <x v="0"/>
    <x v="0"/>
  </r>
  <r>
    <s v="773"/>
    <s v="FATIMATA ZARA HAIDARA         "/>
    <s v="HAWILI FAWAZ                  "/>
    <s v="APE5180                                 "/>
    <n v="8123715"/>
    <s v="UNIPARCO "/>
    <s v="FABRICATION DE PRODUIT CHIMIQ "/>
    <x v="9"/>
    <x v="15"/>
    <s v="05000812377"/>
    <s v="FRANC C.F.A.                  "/>
    <n v="-638895255"/>
    <n v="700000000"/>
    <d v="2024-04-29T00:00:00"/>
    <d v="2024-05-29T00:00:00"/>
    <s v="812371570000000045411"/>
    <x v="0"/>
    <x v="0"/>
  </r>
  <r>
    <s v="773"/>
    <s v="FATIMATA ZARA HAIDARA         "/>
    <m/>
    <s v="APE5696                                 "/>
    <n v="8128415"/>
    <s v="SIVOP SE "/>
    <s v="FABRICATION DE PRODUIT CHIMIQ "/>
    <x v="4"/>
    <x v="19"/>
    <s v="75000812842"/>
    <s v="FRANC C.F.A.                  "/>
    <n v="-313390626"/>
    <n v="700000000"/>
    <d v="2021-10-13T00:00:00"/>
    <d v="2026-05-12T00:00:00"/>
    <s v="812841570000000044482"/>
    <x v="0"/>
    <x v="0"/>
  </r>
  <r>
    <s v="647"/>
    <s v="MARIEME SOUGOU                "/>
    <m/>
    <s v="BCU8257                                 "/>
    <n v="26032670"/>
    <s v="MADTRANS "/>
    <s v="TRANSPORTS TERRESTRES         "/>
    <x v="20"/>
    <x v="35"/>
    <s v="94300326701"/>
    <s v="FRANC C.F.A.                  "/>
    <n v="-700000000"/>
    <n v="700000000"/>
    <d v="2024-05-15T00:00:00"/>
    <d v="2024-12-31T00:00:00"/>
    <s v="2603267070000000045427"/>
    <x v="0"/>
    <x v="0"/>
  </r>
  <r>
    <s v="A25"/>
    <s v="FATIMA CHAOUI                 "/>
    <s v="GRAS SAVOYE                   "/>
    <s v="ACL0747                                 "/>
    <n v="453600"/>
    <s v="WILLIS TOWERS WATSON SENEGAL "/>
    <s v="ASSURANCE                     "/>
    <x v="22"/>
    <x v="44"/>
    <s v="94004536001"/>
    <s v="FRANC C.F.A.                  "/>
    <n v="-696000000"/>
    <n v="696000000"/>
    <d v="2024-02-12T00:00:00"/>
    <d v="2024-12-31T00:00:00"/>
    <s v="45360069600000045334"/>
    <x v="0"/>
    <x v="0"/>
  </r>
  <r>
    <s v="796"/>
    <s v="MOHAMED N NDIAYE              "/>
    <m/>
    <s v="BGB4369                                 "/>
    <n v="26108095"/>
    <s v="NEW ENERGY AFRICA KOLDA SA "/>
    <s v="PRODUCT&amp;DISTRIBUT ElECTRIC&amp;GAZ"/>
    <x v="22"/>
    <x v="44"/>
    <s v="94001080953"/>
    <s v="FRANC C.F.A.                  "/>
    <n v="-684000000"/>
    <n v="684000000"/>
    <d v="2024-04-16T00:00:00"/>
    <d v="2025-04-30T00:00:00"/>
    <s v="2610809568400000045398"/>
    <x v="0"/>
    <x v="0"/>
  </r>
  <r>
    <s v="648"/>
    <s v="AUGUSTIN KORY DIOUF           "/>
    <m/>
    <s v="AVT9843                                 "/>
    <n v="21636029"/>
    <s v="INSTITUT PASTEUR DE DAKAR "/>
    <s v="ACTIV PR lA SANTE HUMAINE     "/>
    <x v="2"/>
    <x v="10"/>
    <s v="77006360298"/>
    <s v="FRANC C.F.A.                  "/>
    <n v="-484247795"/>
    <n v="670000000"/>
    <d v="2022-09-26T00:00:00"/>
    <d v="2027-09-26T00:00:00"/>
    <s v="2163602967000000044830"/>
    <x v="0"/>
    <x v="0"/>
  </r>
  <r>
    <s v="773"/>
    <s v="FATIMATA ZARA HAIDARA         "/>
    <m/>
    <s v="AQI9756                                 "/>
    <n v="15540105"/>
    <s v="HEMISPHERE "/>
    <s v="ENTREPOSAG&amp;ACTIV AUXIl TRANSP "/>
    <x v="22"/>
    <x v="38"/>
    <s v="94001554015"/>
    <s v="FRANC C.F.A.                  "/>
    <n v="-712000000"/>
    <n v="650000000"/>
    <d v="2024-01-17T00:00:00"/>
    <d v="2024-11-30T00:00:00"/>
    <s v="1554010565000000045308"/>
    <x v="0"/>
    <x v="0"/>
  </r>
  <r>
    <s v="657"/>
    <s v="GUELKAGUEMIA KORIGUIM         "/>
    <m/>
    <s v="BCW6811                                 "/>
    <n v="26024267"/>
    <s v="CAMUSAT SENEGAL SARL "/>
    <s v="FABRICATION Dâ€™OUVRAG EN META"/>
    <x v="21"/>
    <x v="36"/>
    <s v="60200242678"/>
    <s v="FRANC C.F.A.                  "/>
    <n v="-483474865"/>
    <n v="617000000"/>
    <d v="2023-10-09T00:00:00"/>
    <d v="2027-10-31T00:00:00"/>
    <s v="2602426761700000045208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17"/>
    <x v="28"/>
    <s v="97101540958"/>
    <s v="FRANC C.F.A.                  "/>
    <n v="-600000000"/>
    <n v="600000000"/>
    <d v="2024-01-25T00:00:00"/>
    <d v="2024-11-30T00:00:00"/>
    <s v="1540950560000000045316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0"/>
    <x v="45"/>
    <s v="93608130054"/>
    <s v="FRANC C.F.A.                  "/>
    <n v="-314400000"/>
    <n v="600000000"/>
    <d v="2023-08-04T00:00:00"/>
    <d v="2024-06-30T00:00:00"/>
    <s v="1581300560000000045142"/>
    <x v="0"/>
    <x v="0"/>
  </r>
  <r>
    <s v="776"/>
    <s v="MAME NGONE GAYE               "/>
    <m/>
    <s v="APF0548                                 "/>
    <n v="15271305"/>
    <s v="SEDIMA "/>
    <s v="AGRIC,ElEV ET ACTIV DE SOUTIEN"/>
    <x v="20"/>
    <x v="42"/>
    <s v="94301527133"/>
    <s v="FRANC C.F.A.                  "/>
    <n v="-70092000"/>
    <n v="600000000"/>
    <d v="2023-12-11T00:00:00"/>
    <d v="2024-06-30T00:00:00"/>
    <s v="1527130560000000045271"/>
    <x v="0"/>
    <x v="0"/>
  </r>
  <r>
    <s v="773"/>
    <s v="FATIMATA ZARA HAIDARA         "/>
    <s v="GROUPE SALHAB                 "/>
    <s v="ABP0916                                 "/>
    <n v="8019300"/>
    <s v="LA ROCHETTE DAKAR S.A "/>
    <s v="TRAVAIl DU PAPIER ET DU CARTON"/>
    <x v="6"/>
    <x v="24"/>
    <s v="07000193006"/>
    <s v="FRANC C.F.A.                  "/>
    <n v="-600000000"/>
    <n v="600000000"/>
    <d v="2024-04-15T00:00:00"/>
    <d v="2025-02-28T00:00:00"/>
    <s v="801930060000000045397"/>
    <x v="0"/>
    <x v="0"/>
  </r>
  <r>
    <s v="773"/>
    <s v="FATIMATA ZARA HAIDARA         "/>
    <s v="HOJEIJ                        "/>
    <s v="APE5696                                 "/>
    <n v="8128415"/>
    <s v="SIVOP SE "/>
    <s v="FABRICATION DE PRODUIT CHIMIQ "/>
    <x v="6"/>
    <x v="7"/>
    <s v="07000812845"/>
    <s v="FRANC C.F.A.                  "/>
    <n v="-600000000"/>
    <n v="600000000"/>
    <d v="2024-05-08T00:00:00"/>
    <d v="2024-05-30T00:00:00"/>
    <s v="812841560000000045420"/>
    <x v="0"/>
    <x v="0"/>
  </r>
  <r>
    <s v="773"/>
    <s v="FATIMATA ZARA HAIDARA         "/>
    <m/>
    <s v="APE5696                                 "/>
    <n v="8128415"/>
    <s v="SIVOP SE "/>
    <s v="FABRICATION DE PRODUIT CHIMIQ "/>
    <x v="4"/>
    <x v="19"/>
    <s v="75010812840"/>
    <s v="FRANC C.F.A.                  "/>
    <n v="-205376519"/>
    <n v="600000000"/>
    <d v="2021-10-13T00:00:00"/>
    <d v="2025-10-23T00:00:00"/>
    <s v="812841560000000044482"/>
    <x v="0"/>
    <x v="0"/>
  </r>
  <r>
    <s v="D17"/>
    <s v="CHEIKH TALIBOUYA NDIAYE       "/>
    <m/>
    <s v="AQI9542                                 "/>
    <n v="15528605"/>
    <s v="SENEGAL TRANSIT TRANSPORT "/>
    <s v="ENTREPOSAG&amp;ACTIV AUXIl TRANSP "/>
    <x v="13"/>
    <x v="33"/>
    <s v="70001552860"/>
    <s v="FRANC C.F.A.                  "/>
    <n v="-424056994"/>
    <n v="600000000"/>
    <d v="2024-04-26T00:00:00"/>
    <d v="2024-05-29T00:00:00"/>
    <s v="1552860560000000045408"/>
    <x v="0"/>
    <x v="0"/>
  </r>
  <r>
    <s v="D17"/>
    <s v="CHEIKH TALIBOUYA NDIAYE       "/>
    <m/>
    <s v="ACZ1773                                 "/>
    <n v="8126815"/>
    <s v="KHOURY TRANSPT "/>
    <s v="ENTREPOSAG&amp;ACTIV AUXIl TRANSP "/>
    <x v="4"/>
    <x v="19"/>
    <s v="75010812683"/>
    <s v="FRANC C.F.A.                  "/>
    <n v="-273938506"/>
    <n v="600000000"/>
    <d v="2021-05-07T00:00:00"/>
    <d v="2026-05-07T00:00:00"/>
    <s v="812681560000000044323"/>
    <x v="2"/>
    <x v="2"/>
  </r>
  <r>
    <s v="650"/>
    <s v="KHADIDIATOU MBENGUE           "/>
    <m/>
    <s v="APE5170                                 "/>
    <n v="8151615"/>
    <s v="MOUSSE DU SENEGAL "/>
    <s v="AUTR INDUSTRIE MANUFACTURIERE "/>
    <x v="9"/>
    <x v="15"/>
    <s v="05000815164"/>
    <s v="FRANC C.F.A.                  "/>
    <n v="-546913275"/>
    <n v="600000000"/>
    <d v="2024-05-07T00:00:00"/>
    <d v="2024-05-29T00:00:00"/>
    <s v="815161560000000045419"/>
    <x v="0"/>
    <x v="0"/>
  </r>
  <r>
    <s v="650"/>
    <s v="KHADIDIATOU MBENGUE           "/>
    <m/>
    <s v="APE5170                                 "/>
    <n v="8151615"/>
    <s v="MOUSSE DU SENEGAL "/>
    <s v="AUTR INDUSTRIE MANUFACTURIERE "/>
    <x v="6"/>
    <x v="24"/>
    <s v="07001516155"/>
    <s v="FRANC C.F.A.                  "/>
    <n v="-600000000"/>
    <n v="600000000"/>
    <d v="2024-05-07T00:00:00"/>
    <d v="2024-05-30T00:00:00"/>
    <s v="815161560000000045419"/>
    <x v="0"/>
    <x v="0"/>
  </r>
  <r>
    <s v="972"/>
    <s v="OULIMATA NDIAYE               "/>
    <m/>
    <s v="BCR5352                                 "/>
    <n v="26032487"/>
    <s v="HEPPNER SENEGAL "/>
    <s v="ENTREPOSAG&amp;ACTIV AUXIl TRANSP "/>
    <x v="17"/>
    <x v="46"/>
    <s v="97110324873"/>
    <s v="FRANC C.F.A.                  "/>
    <n v="-600000000"/>
    <n v="600000000"/>
    <d v="2024-01-03T00:00:00"/>
    <d v="2024-09-30T00:00:00"/>
    <s v="2603248760000000045294"/>
    <x v="0"/>
    <x v="0"/>
  </r>
  <r>
    <s v="650"/>
    <s v="KHADIDIATOU MBENGUE           "/>
    <m/>
    <s v="AYA1345                                 "/>
    <n v="25969709"/>
    <s v="COMPAGNIE MAMADOU NGONE SUARL "/>
    <s v="AUTR INDUSTRIE MANUFACTURIERE "/>
    <x v="4"/>
    <x v="2"/>
    <s v="75019697094"/>
    <s v="FRANC C.F.A.                  "/>
    <n v="-191562778"/>
    <n v="600000000"/>
    <d v="2020-11-10T00:00:00"/>
    <d v="2025-09-02T00:00:00"/>
    <s v="2596970960000000044145"/>
    <x v="0"/>
    <x v="0"/>
  </r>
  <r>
    <s v="650"/>
    <s v="KHADIDIATOU MBENGUE           "/>
    <m/>
    <s v="AYA1345                                 "/>
    <n v="25969709"/>
    <s v="COMPAGNIE MAMADOU NGONE SUARL "/>
    <s v="AUTR INDUSTRIE MANUFACTURIERE "/>
    <x v="4"/>
    <x v="2"/>
    <s v="75019697094"/>
    <s v="FRANC C.F.A.                  "/>
    <n v="-191562778"/>
    <n v="600000000"/>
    <d v="2020-12-22T00:00:00"/>
    <d v="2025-09-02T00:00:00"/>
    <s v="2596970960000000044187"/>
    <x v="0"/>
    <x v="0"/>
  </r>
  <r>
    <s v="246"/>
    <s v="LOUIS SAGNA                   "/>
    <m/>
    <s v="APF7136                                 "/>
    <n v="545100"/>
    <s v="AGENCE NADER TRANSAFRICAINE "/>
    <s v="ENTREPOSAG&amp;ACTIV AUXIl TRANSP "/>
    <x v="22"/>
    <x v="38"/>
    <s v="94000054512"/>
    <s v="FRANC C.F.A.                  "/>
    <n v="-568000000"/>
    <n v="568000000"/>
    <d v="2023-12-28T00:00:00"/>
    <d v="2024-12-31T00:00:00"/>
    <s v="54510056800000045288"/>
    <x v="0"/>
    <x v="0"/>
  </r>
  <r>
    <s v="773"/>
    <s v="FATIMATA ZARA HAIDARA         "/>
    <m/>
    <s v="ARU1509                                 "/>
    <n v="15618605"/>
    <s v="INDUSTRY FOR PACKAGING &amp; CONSTRUCTIO "/>
    <s v="AUTR INDUSTRIE MANUFACTURIERE "/>
    <x v="4"/>
    <x v="10"/>
    <s v="77006186057"/>
    <s v="FRANC C.F.A.                  "/>
    <n v="-385852063"/>
    <n v="565000000"/>
    <d v="2022-06-24T00:00:00"/>
    <d v="2027-06-24T00:00:00"/>
    <s v="1561860556500000044736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13"/>
    <x v="33"/>
    <s v="70000811506"/>
    <s v="FRANC C.F.A.                  "/>
    <n v="-67794394"/>
    <n v="500000000"/>
    <d v="2023-12-20T00:00:00"/>
    <d v="2024-09-30T00:00:00"/>
    <s v="811500050000000045280"/>
    <x v="0"/>
    <x v="0"/>
  </r>
  <r>
    <s v="H24"/>
    <s v="HABY THIOUB                   "/>
    <m/>
    <s v="APR9697                                 "/>
    <n v="15239600"/>
    <s v="CFAO INFRASTRUCTURE "/>
    <s v="ACTIVIT FOURNITURES Dâ€™INFORM"/>
    <x v="0"/>
    <x v="5"/>
    <s v="93001523962"/>
    <s v="FRANC C.F.A.                  "/>
    <n v="-381611803"/>
    <n v="500000000"/>
    <d v="2023-07-25T00:00:00"/>
    <d v="2024-06-30T00:00:00"/>
    <s v="1523960050000000045132"/>
    <x v="0"/>
    <x v="0"/>
  </r>
  <r>
    <s v="H24"/>
    <s v="HABY THIOUB                   "/>
    <m/>
    <s v="ACM2385                                 "/>
    <n v="8019700"/>
    <s v="CFAO MOTORS SENEGAL SA "/>
    <s v="COMMERCE ET REPARAT AUTO&amp;MOTO "/>
    <x v="0"/>
    <x v="40"/>
    <s v="93010801978"/>
    <s v="FRANC C.F.A.                  "/>
    <n v="-45000000"/>
    <n v="500000000"/>
    <d v="2023-07-11T00:00:00"/>
    <d v="2024-06-30T00:00:00"/>
    <s v="801970050000000045118"/>
    <x v="0"/>
    <x v="0"/>
  </r>
  <r>
    <s v="H24"/>
    <s v="HABY THIOUB                   "/>
    <m/>
    <s v="API9149                                 "/>
    <n v="8110300"/>
    <s v="NEEMBA SENEGAL "/>
    <s v="AUTR INDUSTRIE MANUFACTURIERE "/>
    <x v="9"/>
    <x v="15"/>
    <s v="05000811031"/>
    <s v="FRANC C.F.A.                  "/>
    <n v="-103100123"/>
    <n v="500000000"/>
    <d v="2024-03-18T00:00:00"/>
    <d v="2025-02-28T00:00:00"/>
    <s v="811030050000000045369"/>
    <x v="0"/>
    <x v="0"/>
  </r>
  <r>
    <s v="423"/>
    <s v="KHADY NDIAYE BA               "/>
    <m/>
    <s v="APE4888                                 "/>
    <n v="15104600"/>
    <s v="BATIMAT "/>
    <s v="COMMERCE DE DETAIl            "/>
    <x v="9"/>
    <x v="15"/>
    <s v="05001510468"/>
    <s v="FRANC C.F.A.                  "/>
    <n v="-337592471"/>
    <n v="500000000"/>
    <d v="2024-01-25T00:00:00"/>
    <d v="2024-11-30T00:00:00"/>
    <s v="1510460050000000045316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13"/>
    <x v="33"/>
    <s v="70001540956"/>
    <s v="FRANC C.F.A.                  "/>
    <n v="-377990995"/>
    <n v="500000000"/>
    <d v="2024-01-25T00:00:00"/>
    <d v="2024-11-30T00:00:00"/>
    <s v="1540950550000000045316"/>
    <x v="0"/>
    <x v="0"/>
  </r>
  <r>
    <s v="423"/>
    <s v="KHADY NDIAYE BA               "/>
    <m/>
    <s v="APF7451                                 "/>
    <n v="15173600"/>
    <s v="DELTA MEDICAL "/>
    <s v="COMM DE GROS&amp;ACTIVIT INTERMED "/>
    <x v="0"/>
    <x v="5"/>
    <s v="93001517360"/>
    <s v="FRANC C.F.A.                  "/>
    <n v="-34704515"/>
    <n v="500000000"/>
    <d v="2024-01-26T00:00:00"/>
    <d v="2024-11-30T00:00:00"/>
    <s v="1517360050000000045317"/>
    <x v="0"/>
    <x v="0"/>
  </r>
  <r>
    <s v="423"/>
    <s v="KHADY NDIAYE BA               "/>
    <m/>
    <s v="APE5174                                 "/>
    <n v="15408305"/>
    <s v="SIAGRO "/>
    <s v="FABRICATION DE BOISSONS       "/>
    <x v="6"/>
    <x v="24"/>
    <s v="07004083055"/>
    <s v="FRANC C.F.A.                  "/>
    <n v="-500000000"/>
    <n v="500000000"/>
    <d v="2024-01-25T00:00:00"/>
    <d v="2024-11-30T00:00:00"/>
    <s v="1540830550000000045316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4"/>
    <x v="47"/>
    <s v="77901540952"/>
    <s v="FRANC C.F.A.                  "/>
    <n v="-339971611"/>
    <n v="500000000"/>
    <d v="2022-12-08T00:00:00"/>
    <d v="2026-12-08T00:00:00"/>
    <s v="1540950550000000044903"/>
    <x v="0"/>
    <x v="0"/>
  </r>
  <r>
    <s v="776"/>
    <s v="MAME NGONE GAYE               "/>
    <m/>
    <s v="APF0548                                 "/>
    <n v="15271305"/>
    <s v="SEDIMA "/>
    <s v="AGRIC,ElEV ET ACTIV DE SOUTIEN"/>
    <x v="13"/>
    <x v="27"/>
    <s v="70002713057"/>
    <s v="FRANC C.F.A.                  "/>
    <n v="-364800000"/>
    <n v="500000000"/>
    <d v="2023-12-11T00:00:00"/>
    <d v="2024-06-30T00:00:00"/>
    <s v="1527130550000000045271"/>
    <x v="0"/>
    <x v="0"/>
  </r>
  <r>
    <s v="556"/>
    <s v="HAROUNA YARADOU               "/>
    <m/>
    <s v="BAX6882                                 "/>
    <n v="26010347"/>
    <s v="EDK OIL SA "/>
    <s v="EXTRACTION Dâ€™HYDROCARBURES  "/>
    <x v="16"/>
    <x v="26"/>
    <s v="05000103471"/>
    <s v="FRANC C.F.A.                  "/>
    <n v="-440988784"/>
    <n v="500000000"/>
    <d v="2024-03-14T00:00:00"/>
    <d v="2024-05-31T00:00:00"/>
    <s v="2601034750000000045365"/>
    <x v="0"/>
    <x v="0"/>
  </r>
  <r>
    <s v="D16"/>
    <s v="ADJA FATOU CISSE EP NIANG     "/>
    <m/>
    <s v="BFU9408                                 "/>
    <n v="15793905"/>
    <s v="COMPAGNIE SENEGALAISE DE DISTRIBUTIO "/>
    <s v="COMM DE GROS&amp;ACTIVIT INTERMED "/>
    <x v="20"/>
    <x v="35"/>
    <s v="94307939050"/>
    <s v="FRANC C.F.A.                  "/>
    <n v="-295987965"/>
    <n v="500000000"/>
    <d v="2024-01-25T00:00:00"/>
    <d v="2024-08-31T00:00:00"/>
    <s v="1579390550000000045316"/>
    <x v="0"/>
    <x v="0"/>
  </r>
  <r>
    <s v="H24"/>
    <s v="HABY THIOUB                   "/>
    <m/>
    <s v="ADA8587                                 "/>
    <n v="8106600"/>
    <s v="UBIPHARM SENEGAL SA "/>
    <s v="COMM DE GROS&amp;ACTIVIT INTERMED "/>
    <x v="9"/>
    <x v="15"/>
    <s v="05000810660"/>
    <s v="FRANC C.F.A.                  "/>
    <n v="-6173370"/>
    <n v="500000000"/>
    <d v="2024-02-26T00:00:00"/>
    <d v="2024-09-30T00:00:00"/>
    <s v="810660050000000045348"/>
    <x v="0"/>
    <x v="0"/>
  </r>
  <r>
    <s v="647"/>
    <s v="MARIEME SOUGOU                "/>
    <m/>
    <s v="BCU8257                                 "/>
    <n v="26032670"/>
    <s v="MADTRANS "/>
    <s v="TRANSPORTS TERRESTRES         "/>
    <x v="6"/>
    <x v="24"/>
    <s v="07000326706"/>
    <s v="FRANC C.F.A.                  "/>
    <n v="-500000000"/>
    <n v="500000000"/>
    <d v="2024-03-04T00:00:00"/>
    <d v="2024-12-31T00:00:00"/>
    <s v="2603267050000000045355"/>
    <x v="0"/>
    <x v="0"/>
  </r>
  <r>
    <s v="647"/>
    <s v="MARIEME SOUGOU                "/>
    <m/>
    <s v="BCU8257                                 "/>
    <n v="26032670"/>
    <s v="MADTRANS "/>
    <s v="TRANSPORTS TERRESTRES         "/>
    <x v="9"/>
    <x v="26"/>
    <s v="05000326700"/>
    <s v="FRANC C.F.A.                  "/>
    <n v="-373015841"/>
    <n v="500000000"/>
    <d v="2024-03-04T00:00:00"/>
    <d v="2024-12-31T00:00:00"/>
    <s v="2603267050000000045355"/>
    <x v="0"/>
    <x v="0"/>
  </r>
  <r>
    <s v="647"/>
    <s v="MARIEME SOUGOU                "/>
    <m/>
    <s v="BCU8257                                 "/>
    <n v="26032670"/>
    <s v="MADTRANS "/>
    <s v="TRANSPORTS TERRESTRES         "/>
    <x v="12"/>
    <x v="34"/>
    <s v="94220326708"/>
    <s v="FRANC C.F.A.                  "/>
    <n v="-499903518"/>
    <n v="500000000"/>
    <d v="2024-05-16T00:00:00"/>
    <d v="2024-12-31T00:00:00"/>
    <s v="2603267050000000045428"/>
    <x v="0"/>
    <x v="0"/>
  </r>
  <r>
    <s v="423"/>
    <s v="KHADY NDIAYE BA               "/>
    <m/>
    <s v="BBF8130                                 "/>
    <n v="15630205"/>
    <s v="SOCIETE COMMERCIALE DE PRODUITS "/>
    <s v="COMM DE GROS&amp;ACTIVIT INTERMED "/>
    <x v="20"/>
    <x v="35"/>
    <s v="94306302052"/>
    <s v="FRANC C.F.A.                  "/>
    <n v="-85411624"/>
    <n v="500000000"/>
    <d v="2024-03-22T00:00:00"/>
    <d v="2025-01-31T00:00:00"/>
    <s v="1563020550000000045373"/>
    <x v="0"/>
    <x v="0"/>
  </r>
  <r>
    <s v="796"/>
    <s v="MOHAMED N NDIAYE              "/>
    <m/>
    <s v="BDH9299                                 "/>
    <n v="26059205"/>
    <s v="FLEXEAU SA "/>
    <s v="CAPTAG,TRAITEMT&amp;DISTRIBUT EAU "/>
    <x v="4"/>
    <x v="2"/>
    <s v="75000592056"/>
    <s v="FRANC C.F.A.                  "/>
    <n v="-311530657"/>
    <n v="500000000"/>
    <d v="2022-03-11T00:00:00"/>
    <d v="2027-03-11T00:00:00"/>
    <s v="2605920550000000044631"/>
    <x v="1"/>
    <x v="1"/>
  </r>
  <r>
    <s v="H24"/>
    <s v="HABY THIOUB                   "/>
    <m/>
    <s v="AFZ3296                                 "/>
    <n v="83300"/>
    <s v="SOCIETE DAKAROISE DES GRANDS MAGASIN "/>
    <s v="COMM DE GROS&amp;ACTIVIT INTERMED "/>
    <x v="9"/>
    <x v="15"/>
    <s v="05000008332"/>
    <s v="FRANC C.F.A.                  "/>
    <n v="-472221390"/>
    <n v="500000000"/>
    <d v="2024-02-05T00:00:00"/>
    <d v="2025-01-31T00:00:00"/>
    <s v="8330050000000045327"/>
    <x v="0"/>
    <x v="0"/>
  </r>
  <r>
    <s v="414"/>
    <s v="FATOU BOURY NDAO              "/>
    <s v="VICAT                         "/>
    <s v="ATG1027                                 "/>
    <n v="15696505"/>
    <s v="GECAMINES SA "/>
    <s v="ACTIV SOUTIEN/INDUST EXTRACT  "/>
    <x v="13"/>
    <x v="22"/>
    <s v="71206965055"/>
    <s v="FRANC C.F.A.                  "/>
    <n v="-116563932"/>
    <n v="500000000"/>
    <d v="2023-09-29T00:00:00"/>
    <d v="2024-10-29T00:00:00"/>
    <s v="1569650550000000045198"/>
    <x v="0"/>
    <x v="0"/>
  </r>
  <r>
    <s v="414"/>
    <s v="FATOU BOURY NDAO              "/>
    <m/>
    <s v="ATG1027                                 "/>
    <n v="15696505"/>
    <s v="GECAMINES SA "/>
    <s v="ACTIV SOUTIEN/INDUST EXTRACT  "/>
    <x v="13"/>
    <x v="22"/>
    <s v="71206965055"/>
    <s v="FRANC C.F.A.                  "/>
    <n v="-116563932"/>
    <n v="500000000"/>
    <d v="2023-12-20T00:00:00"/>
    <d v="2024-11-30T00:00:00"/>
    <s v="1569650550000000045280"/>
    <x v="0"/>
    <x v="0"/>
  </r>
  <r>
    <s v="414"/>
    <s v="FATOU BOURY NDAO              "/>
    <m/>
    <s v="APE5407                                 "/>
    <n v="8022700"/>
    <s v="SOCOCIM INDUST "/>
    <s v="FABRICATION MATERIAUX MINERAUX"/>
    <x v="9"/>
    <x v="15"/>
    <s v="05000802279"/>
    <s v="FRANC C.F.A.                  "/>
    <n v="-147749595"/>
    <n v="500000000"/>
    <d v="2023-12-19T00:00:00"/>
    <d v="2024-11-30T00:00:00"/>
    <s v="802270050000000045279"/>
    <x v="0"/>
    <x v="0"/>
  </r>
  <r>
    <s v="647"/>
    <s v="MARIEME SOUGOU                "/>
    <m/>
    <s v="APE5166                                 "/>
    <n v="8087900"/>
    <s v="SENEVISA SA "/>
    <s v="PECHE,PISCIC,AQUACUlTURE      "/>
    <x v="9"/>
    <x v="15"/>
    <s v="05000808797"/>
    <s v="FRANC C.F.A.                  "/>
    <n v="-433131163"/>
    <n v="500000000"/>
    <d v="2023-08-11T00:00:00"/>
    <d v="2024-07-31T00:00:00"/>
    <s v="808790050000000045149"/>
    <x v="0"/>
    <x v="0"/>
  </r>
  <r>
    <s v="796"/>
    <s v="MOHAMED N NDIAYE              "/>
    <m/>
    <s v="BCO1965                                 "/>
    <n v="26031724"/>
    <s v="VINCI ENERGIES SENEGAL "/>
    <s v="ACTIVITE SPECIAl DE CONSTRUCT "/>
    <x v="0"/>
    <x v="45"/>
    <s v="93600317246"/>
    <s v="FRANC C.F.A.                  "/>
    <n v="-23000000"/>
    <n v="500000000"/>
    <d v="2023-11-09T00:00:00"/>
    <d v="2024-08-31T00:00:00"/>
    <s v="2603172450000000045239"/>
    <x v="0"/>
    <x v="0"/>
  </r>
  <r>
    <s v="796"/>
    <s v="MOHAMED N NDIAYE              "/>
    <m/>
    <s v="BCO1965                                 "/>
    <n v="26031724"/>
    <s v="VINCI ENERGIES SENEGAL "/>
    <s v="ACTIVITE SPECIAl DE CONSTRUCT "/>
    <x v="0"/>
    <x v="0"/>
    <s v="93000317242"/>
    <s v="FRANC C.F.A.                  "/>
    <n v="-297114789"/>
    <n v="500000000"/>
    <d v="2023-11-09T00:00:00"/>
    <d v="2024-08-31T00:00:00"/>
    <s v="2603172450000000045239"/>
    <x v="0"/>
    <x v="0"/>
  </r>
  <r>
    <s v="D16"/>
    <s v="ADJA FATOU CISSE EP NIANG     "/>
    <m/>
    <s v="ATB4776                                 "/>
    <n v="15689405"/>
    <s v="EMINENCE MOTORS GARANTEE SA "/>
    <s v="COMM DE GROS&amp;ACTIVIT INTERMED "/>
    <x v="16"/>
    <x v="48"/>
    <s v="70001568940"/>
    <s v="FRANC C.F.A.                  "/>
    <n v="-13137500"/>
    <n v="500000000"/>
    <d v="2024-01-08T00:00:00"/>
    <d v="2024-07-30T00:00:00"/>
    <s v="1568940550000000045299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23"/>
    <x v="41"/>
    <s v="70209933888"/>
    <s v="FRANC C.F.A.                  "/>
    <n v="-46279600"/>
    <n v="500000000"/>
    <d v="2024-05-07T00:00:00"/>
    <d v="2024-07-31T00:00:00"/>
    <s v="2599338850000000045419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9"/>
    <x v="26"/>
    <s v="05009494423"/>
    <s v="FRANC C.F.A.                  "/>
    <n v="-359045146"/>
    <n v="500000000"/>
    <d v="2024-04-09T00:00:00"/>
    <d v="2024-07-31T00:00:00"/>
    <s v="2594944250000000045391"/>
    <x v="0"/>
    <x v="0"/>
  </r>
  <r>
    <s v="773"/>
    <s v="FATIMATA ZARA HAIDARA         "/>
    <m/>
    <s v="APE5161                                 "/>
    <n v="8024500"/>
    <s v="CSTM "/>
    <s v="FABRICATION Dâ€™OUVRAG EN META"/>
    <x v="6"/>
    <x v="7"/>
    <s v="07000802457"/>
    <s v="FRANC C.F.A.                  "/>
    <n v="-400000000"/>
    <n v="500000000"/>
    <d v="2024-02-28T00:00:00"/>
    <d v="2024-11-30T00:00:00"/>
    <s v="802450050000000045350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4"/>
    <x v="20"/>
    <s v="75005231836"/>
    <s v="FRANC C.F.A.                  "/>
    <n v="-310052681"/>
    <n v="500000000"/>
    <d v="2022-06-30T00:00:00"/>
    <d v="2026-06-30T00:00:00"/>
    <s v="5231836150000000044742"/>
    <x v="2"/>
    <x v="2"/>
  </r>
  <r>
    <s v="650"/>
    <s v="KHADIDIATOU MBENGUE           "/>
    <m/>
    <s v="APE5170                                 "/>
    <n v="8151615"/>
    <s v="MOUSSE DU SENEGAL "/>
    <s v="AUTR INDUSTRIE MANUFACTURIERE "/>
    <x v="4"/>
    <x v="19"/>
    <s v="75000815167"/>
    <s v="FRANC C.F.A.                  "/>
    <n v="-290083052"/>
    <n v="500000000"/>
    <d v="2021-12-23T00:00:00"/>
    <d v="2026-12-23T00:00:00"/>
    <s v="815161550000000044553"/>
    <x v="2"/>
    <x v="2"/>
  </r>
  <r>
    <s v="282"/>
    <s v="PIERRE NDAW                   "/>
    <m/>
    <s v="AWC3072                                 "/>
    <n v="3492400"/>
    <s v="COURS SECONDAIRES SACRE COEUR "/>
    <s v="ENSEIGNEMENT                  "/>
    <x v="4"/>
    <x v="14"/>
    <s v="76004924001"/>
    <s v="FRANC C.F.A.                  "/>
    <n v="-396403650"/>
    <n v="500000000"/>
    <d v="2022-09-30T00:00:00"/>
    <d v="2027-09-30T00:00:00"/>
    <s v="349240050000000044834"/>
    <x v="0"/>
    <x v="0"/>
  </r>
  <r>
    <s v="650"/>
    <s v="KHADIDIATOU MBENGUE           "/>
    <m/>
    <s v="APE5170                                 "/>
    <n v="8151615"/>
    <s v="MOUSSE DU SENEGAL "/>
    <s v="AUTR INDUSTRIE MANUFACTURIERE "/>
    <x v="4"/>
    <x v="19"/>
    <s v="75010815165"/>
    <s v="FRANC C.F.A.                  "/>
    <n v="-361646151"/>
    <n v="500000000"/>
    <d v="2022-09-30T00:00:00"/>
    <d v="2027-09-30T00:00:00"/>
    <s v="815161550000000044834"/>
    <x v="2"/>
    <x v="2"/>
  </r>
  <r>
    <s v="H24"/>
    <s v="HABY THIOUB                   "/>
    <s v="CFAO                          "/>
    <s v="APR9697                                 "/>
    <n v="15239600"/>
    <s v="CFAO INFRASTRUCTURE "/>
    <s v="ACTIVIT FOURNITURES Dâ€™INFORM"/>
    <x v="0"/>
    <x v="5"/>
    <s v="93001523962"/>
    <s v="FRANC C.F.A.                  "/>
    <n v="-381611803"/>
    <n v="498500000"/>
    <d v="2024-04-26T00:00:00"/>
    <d v="2024-06-30T00:00:00"/>
    <s v="1523960049850000045408"/>
    <x v="0"/>
    <x v="0"/>
  </r>
  <r>
    <s v="654"/>
    <s v="LETICIA WOTHOR                "/>
    <m/>
    <s v="APF0571                                 "/>
    <n v="8148715"/>
    <s v="TECHNIMEX "/>
    <s v="FABRICAT MACHINE&amp;EQUIPEMTS NCA"/>
    <x v="0"/>
    <x v="40"/>
    <s v="93010814872"/>
    <s v="FRANC C.F.A.                  "/>
    <n v="-409835876"/>
    <n v="498000000"/>
    <d v="2023-07-31T00:00:00"/>
    <d v="2024-05-31T00:00:00"/>
    <s v="814871549800000045138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0"/>
    <x v="0"/>
    <s v="93008130050"/>
    <s v="FRANC C.F.A.                  "/>
    <n v="-373906882"/>
    <n v="490000000"/>
    <d v="2023-08-04T00:00:00"/>
    <d v="2024-06-30T00:00:00"/>
    <s v="1581300549000000045142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2"/>
    <x v="10"/>
    <s v="77009494422"/>
    <s v="FRANC C.F.A.                  "/>
    <n v="-277265271"/>
    <n v="475000000"/>
    <d v="2021-09-17T00:00:00"/>
    <d v="2026-12-17T00:00:00"/>
    <s v="2594944247500000044456"/>
    <x v="1"/>
    <x v="1"/>
  </r>
  <r>
    <s v="647"/>
    <s v="MARIEME SOUGOU                "/>
    <m/>
    <s v="BCY8853                                 "/>
    <n v="26057767"/>
    <s v="VALPROSEN SUARL "/>
    <s v="FABRICATION PRODUIT AlIMENTAIR"/>
    <x v="2"/>
    <x v="14"/>
    <s v="76000577675"/>
    <s v="FRANC C.F.A.                  "/>
    <n v="-212302357"/>
    <n v="465000000"/>
    <d v="2021-04-30T00:00:00"/>
    <d v="2026-04-30T00:00:00"/>
    <s v="2605776746500000044316"/>
    <x v="1"/>
    <x v="1"/>
  </r>
  <r>
    <s v="246"/>
    <s v="LOUIS SAGNA                   "/>
    <s v="TEROU BI                      "/>
    <s v="AVX5485                                 "/>
    <n v="15517505"/>
    <s v="EVASION MARINE SA "/>
    <s v="TRANSPORTS PAR EAU            "/>
    <x v="10"/>
    <x v="14"/>
    <s v="76005175053"/>
    <s v="FRANC C.F.A.                  "/>
    <n v="-144259841"/>
    <n v="451402617"/>
    <d v="2018-01-26T00:00:00"/>
    <d v="2025-01-26T00:00:00"/>
    <s v="1551750545140261743126"/>
    <x v="0"/>
    <x v="0"/>
  </r>
  <r>
    <s v="650"/>
    <s v="KHADIDIATOU MBENGUE           "/>
    <m/>
    <s v="APE5179                                 "/>
    <n v="8122915"/>
    <s v="SPN "/>
    <s v="TRAVAIl CAOUTCHOUC ET PlASTIQ "/>
    <x v="9"/>
    <x v="15"/>
    <s v="05000812294"/>
    <s v="FRANC C.F.A.                  "/>
    <n v="-420610557"/>
    <n v="450000000"/>
    <d v="2024-05-10T00:00:00"/>
    <d v="2024-05-29T00:00:00"/>
    <s v="812291545000000045422"/>
    <x v="0"/>
    <x v="0"/>
  </r>
  <r>
    <s v="647"/>
    <s v="MARIEME SOUGOU                "/>
    <m/>
    <s v="APK0530                                 "/>
    <n v="8176615"/>
    <s v="DELPHINUS IMPORT EXPORT "/>
    <s v="PECHE,PISCIC,AQUACUlTURE      "/>
    <x v="6"/>
    <x v="24"/>
    <s v="07001766156"/>
    <s v="FRANC C.F.A.                  "/>
    <n v="-450000000"/>
    <n v="450000000"/>
    <d v="2023-11-07T00:00:00"/>
    <d v="2024-10-31T00:00:00"/>
    <s v="817661545000000045237"/>
    <x v="0"/>
    <x v="0"/>
  </r>
  <r>
    <s v="282"/>
    <s v="PIERRE NDAW                   "/>
    <m/>
    <s v="AQJ2716                                 "/>
    <n v="33089720"/>
    <s v="GROUPE SCOLAIRE LES PEDAGOGUES "/>
    <s v="ENSEIGNEMENT                  "/>
    <x v="16"/>
    <x v="14"/>
    <s v="76000897205"/>
    <s v="FRANC C.F.A.                  "/>
    <n v="-146759625"/>
    <n v="431976595"/>
    <d v="2017-07-03T00:00:00"/>
    <d v="2025-05-03T00:00:00"/>
    <s v="3308972043197659542919"/>
    <x v="0"/>
    <x v="0"/>
  </r>
  <r>
    <s v="654"/>
    <s v="LETICIA WOTHOR                "/>
    <m/>
    <s v="APF0571                                 "/>
    <n v="8148715"/>
    <s v="TECHNIMEX "/>
    <s v="FABRICAT MACHINE&amp;EQUIPEMTS NCA"/>
    <x v="0"/>
    <x v="49"/>
    <s v="93600814878"/>
    <s v="FRANC C.F.A.                  "/>
    <n v="-25200000"/>
    <n v="425000000"/>
    <d v="2023-07-31T00:00:00"/>
    <d v="2024-05-31T00:00:00"/>
    <s v="814871542500000045138"/>
    <x v="0"/>
    <x v="0"/>
  </r>
  <r>
    <s v="654"/>
    <s v="LETICIA WOTHOR                "/>
    <m/>
    <s v="BAC7275                                 "/>
    <n v="25958783"/>
    <s v="CABINET EDE INTERNATIONAL "/>
    <s v="CONSTRUCTION DE BATIMENTS     "/>
    <x v="4"/>
    <x v="14"/>
    <s v="76009587832"/>
    <s v="FRANC C.F.A.                  "/>
    <n v="-173545410"/>
    <n v="421578644"/>
    <d v="2018-03-29T00:00:00"/>
    <d v="2026-02-28T00:00:00"/>
    <s v="2595878342157864443188"/>
    <x v="0"/>
    <x v="0"/>
  </r>
  <r>
    <s v="773"/>
    <s v="FATIMATA ZARA HAIDARA         "/>
    <m/>
    <s v="APF0597                                 "/>
    <n v="15377905"/>
    <s v="POLYKROME "/>
    <s v="SOUTIEN AUX ENTR, ACTIV BUR   "/>
    <x v="9"/>
    <x v="15"/>
    <s v="05001537792"/>
    <s v="FRANC C.F.A.                  "/>
    <n v="-277571534"/>
    <n v="400000000"/>
    <d v="2024-04-30T00:00:00"/>
    <d v="2024-05-29T00:00:00"/>
    <s v="1537790540000000045412"/>
    <x v="0"/>
    <x v="0"/>
  </r>
  <r>
    <s v="773"/>
    <s v="FATIMATA ZARA HAIDARA         "/>
    <m/>
    <s v="ABN7540                                 "/>
    <n v="8015200"/>
    <s v="AIR LIQUIDE SENEGAL "/>
    <s v="PRODUCT&amp;DISTRIBUT ElECTRIC&amp;GAZ"/>
    <x v="9"/>
    <x v="15"/>
    <s v="05000801529"/>
    <s v="FRANC C.F.A.                  "/>
    <n v="-137883446"/>
    <n v="400000000"/>
    <d v="2023-12-08T00:00:00"/>
    <d v="2024-09-30T00:00:00"/>
    <s v="801520040000000045268"/>
    <x v="0"/>
    <x v="0"/>
  </r>
  <r>
    <s v="695"/>
    <s v="YAYE FATOU GAYE               "/>
    <s v="ALI KOCHMANN                  "/>
    <s v="AQJ2133                                 "/>
    <n v="15368205"/>
    <s v="KOCHMAN ALI &quot;LES NIAYES SARRAUT&quot; "/>
    <s v="COMMERCE DE DETAIl            "/>
    <x v="9"/>
    <x v="50"/>
    <s v="05401536824"/>
    <s v="FRANC C.F.A.                  "/>
    <n v="-299690821"/>
    <n v="400000000"/>
    <d v="2024-02-07T00:00:00"/>
    <d v="2024-12-31T00:00:00"/>
    <s v="1536820540000000045329"/>
    <x v="0"/>
    <x v="0"/>
  </r>
  <r>
    <s v="773"/>
    <s v="FATIMATA ZARA HAIDARA         "/>
    <m/>
    <s v="APE5710                                 "/>
    <n v="8117800"/>
    <s v="SOSENAP "/>
    <s v="TRAVAIl CAOUTCHOUC ET PlASTIQ "/>
    <x v="9"/>
    <x v="15"/>
    <s v="05000811783"/>
    <s v="FRANC C.F.A.                  "/>
    <n v="-133080585"/>
    <n v="400000000"/>
    <d v="2024-04-29T00:00:00"/>
    <d v="2024-05-29T00:00:00"/>
    <s v="811780040000000045411"/>
    <x v="0"/>
    <x v="0"/>
  </r>
  <r>
    <s v="H24"/>
    <s v="HABY THIOUB                   "/>
    <m/>
    <s v="API9149                                 "/>
    <n v="8110300"/>
    <s v="NEEMBA SENEGAL "/>
    <s v="AUTR INDUSTRIE MANUFACTURIERE "/>
    <x v="13"/>
    <x v="33"/>
    <s v="70000811035"/>
    <s v="FRANC C.F.A.                  "/>
    <n v="-10136809"/>
    <n v="400000000"/>
    <d v="2024-03-19T00:00:00"/>
    <d v="2025-02-28T00:00:00"/>
    <s v="811030040000000045370"/>
    <x v="0"/>
    <x v="0"/>
  </r>
  <r>
    <s v="773"/>
    <s v="FATIMATA ZARA HAIDARA         "/>
    <m/>
    <s v="APE5162                                 "/>
    <n v="8028300"/>
    <s v="CCIS "/>
    <s v="ACTIVITE SPECIAl DE CONSTRUCT "/>
    <x v="13"/>
    <x v="33"/>
    <s v="70000802836"/>
    <s v="FRANC C.F.A.                  "/>
    <n v="-100000000"/>
    <n v="400000000"/>
    <d v="2024-03-13T00:00:00"/>
    <d v="2024-08-31T00:00:00"/>
    <s v="802830040000000045364"/>
    <x v="0"/>
    <x v="0"/>
  </r>
  <r>
    <s v="423"/>
    <s v="KHADY NDIAYE BA               "/>
    <m/>
    <s v="APE5174                                 "/>
    <n v="15408305"/>
    <s v="SIAGRO "/>
    <s v="FABRICATION DE BOISSONS       "/>
    <x v="17"/>
    <x v="28"/>
    <s v="97101540834"/>
    <s v="FRANC C.F.A.                  "/>
    <n v="-400000000"/>
    <n v="400000000"/>
    <d v="2024-01-25T00:00:00"/>
    <d v="2024-11-30T00:00:00"/>
    <s v="1540830540000000045316"/>
    <x v="0"/>
    <x v="0"/>
  </r>
  <r>
    <s v="776"/>
    <s v="MAME NGONE GAYE               "/>
    <s v="GROUPE BABACAR NGOM           "/>
    <s v="APF0548                                 "/>
    <n v="15271305"/>
    <s v="SEDIMA "/>
    <s v="AGRIC,ElEV ET ACTIV DE SOUTIEN"/>
    <x v="6"/>
    <x v="24"/>
    <s v="07012713057"/>
    <s v="FRANC C.F.A.                  "/>
    <n v="-400000000"/>
    <n v="400000000"/>
    <d v="2023-12-11T00:00:00"/>
    <d v="2024-06-30T00:00:00"/>
    <s v="1527130540000000045271"/>
    <x v="0"/>
    <x v="0"/>
  </r>
  <r>
    <s v="695"/>
    <s v="YAYE FATOU GAYE               "/>
    <s v="HORS GROUPE                   "/>
    <s v="ATX5375                                 "/>
    <n v="52217061"/>
    <s v="GUEYE MADIENE "/>
    <s v="COMM DE GROS&amp;ACTIVIT INTERMED "/>
    <x v="22"/>
    <x v="51"/>
    <s v="94005221705"/>
    <s v="FRANC C.F.A.                  "/>
    <n v="-400000000"/>
    <n v="400000000"/>
    <d v="2023-06-14T00:00:00"/>
    <d v="2024-05-17T00:00:00"/>
    <s v="5221706140000000045091"/>
    <x v="0"/>
    <x v="0"/>
  </r>
  <r>
    <s v="776"/>
    <s v="MAME NGONE GAYE               "/>
    <m/>
    <s v="BBA4012                                 "/>
    <n v="25959756"/>
    <s v="ALBISIA "/>
    <s v="COMMERCE DE DETAIl            "/>
    <x v="13"/>
    <x v="27"/>
    <s v="70009597560"/>
    <s v="FRANC C.F.A.                  "/>
    <n v="-25269260"/>
    <n v="400000000"/>
    <d v="2024-05-06T00:00:00"/>
    <d v="2024-05-29T00:00:00"/>
    <s v="2595975640000000045418"/>
    <x v="0"/>
    <x v="0"/>
  </r>
  <r>
    <s v="423"/>
    <s v="KHADY NDIAYE BA               "/>
    <m/>
    <s v="APE5150                                 "/>
    <n v="8123515"/>
    <s v="SIMPA "/>
    <s v="TRAVAIl CAOUTCHOUC ET PlASTIQ "/>
    <x v="19"/>
    <x v="32"/>
    <s v="97000812358"/>
    <s v="FRANC C.F.A.                  "/>
    <n v="-394264003"/>
    <n v="400000000"/>
    <d v="2024-04-30T00:00:00"/>
    <d v="2024-05-29T00:00:00"/>
    <s v="812351540000000045412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0"/>
    <x v="5"/>
    <s v="93001535529"/>
    <s v="FRANC C.F.A.                  "/>
    <n v="-206177183"/>
    <n v="400000000"/>
    <d v="2023-10-04T00:00:00"/>
    <d v="2024-07-30T00:00:00"/>
    <s v="1535520540000000045203"/>
    <x v="0"/>
    <x v="0"/>
  </r>
  <r>
    <s v="246"/>
    <s v="LOUIS SAGNA                   "/>
    <m/>
    <s v="APF7136                                 "/>
    <n v="545100"/>
    <s v="AGENCE NADER TRANSAFRICAINE "/>
    <s v="ENTREPOSAG&amp;ACTIV AUXIl TRANSP "/>
    <x v="9"/>
    <x v="15"/>
    <s v="05000054518"/>
    <s v="FRANC C.F.A.                  "/>
    <n v="-117287423"/>
    <n v="400000000"/>
    <d v="2023-12-28T00:00:00"/>
    <d v="2024-12-31T00:00:00"/>
    <s v="54510040000000045288"/>
    <x v="0"/>
    <x v="0"/>
  </r>
  <r>
    <s v="647"/>
    <s v="MARIEME SOUGOU                "/>
    <m/>
    <s v="BCU8257                                 "/>
    <n v="26032670"/>
    <s v="MADTRANS "/>
    <s v="TRANSPORTS TERRESTRES         "/>
    <x v="20"/>
    <x v="35"/>
    <s v="94300326701"/>
    <s v="FRANC C.F.A.                  "/>
    <n v="-700000000"/>
    <n v="400000000"/>
    <d v="2024-05-06T00:00:00"/>
    <d v="2024-12-31T00:00:00"/>
    <s v="2603267040000000045418"/>
    <x v="0"/>
    <x v="0"/>
  </r>
  <r>
    <s v="423"/>
    <s v="KHADY NDIAYE BA               "/>
    <m/>
    <s v="BBF8130                                 "/>
    <n v="15630205"/>
    <s v="SOCIETE COMMERCIALE DE PRODUITS "/>
    <s v="COMM DE GROS&amp;ACTIVIT INTERMED "/>
    <x v="12"/>
    <x v="34"/>
    <s v="94216302051"/>
    <s v="FRANC C.F.A.                  "/>
    <n v="-361301116"/>
    <n v="400000000"/>
    <d v="2024-05-14T00:00:00"/>
    <d v="2025-01-31T00:00:00"/>
    <s v="1563020540000000045426"/>
    <x v="0"/>
    <x v="0"/>
  </r>
  <r>
    <s v="D17"/>
    <s v="CHEIKH TALIBOUYA NDIAYE       "/>
    <m/>
    <s v="BFA9566                                 "/>
    <n v="26024232"/>
    <s v="YEEG SAS "/>
    <s v="TRANSPORTS TERRESTRES         "/>
    <x v="2"/>
    <x v="52"/>
    <s v="77800242325"/>
    <s v="FRANC C.F.A.                  "/>
    <n v="-281873833"/>
    <n v="400000000"/>
    <d v="2022-12-30T00:00:00"/>
    <d v="2026-12-30T00:00:00"/>
    <s v="2602423240000000044925"/>
    <x v="6"/>
    <x v="6"/>
  </r>
  <r>
    <s v="H24"/>
    <s v="HABY THIOUB                   "/>
    <m/>
    <s v="AQM4742                                 "/>
    <n v="15434705"/>
    <s v="CITYSEN "/>
    <s v="COMM DE GROS&amp;ACTIVIT INTERMED "/>
    <x v="2"/>
    <x v="52"/>
    <s v="77804347059"/>
    <s v="FRANC C.F.A.                  "/>
    <n v="-221771089"/>
    <n v="400000000"/>
    <d v="2021-10-22T00:00:00"/>
    <d v="2026-10-22T00:00:00"/>
    <s v="1543470540000000044491"/>
    <x v="0"/>
    <x v="0"/>
  </r>
  <r>
    <s v="H24"/>
    <s v="HABY THIOUB                   "/>
    <m/>
    <s v="AQM4742                                 "/>
    <n v="15434705"/>
    <s v="CITYSEN "/>
    <s v="COMM DE GROS&amp;ACTIVIT INTERMED "/>
    <x v="4"/>
    <x v="20"/>
    <s v="75001543470"/>
    <s v="FRANC C.F.A.                  "/>
    <n v="-260599464"/>
    <n v="400000000"/>
    <d v="2022-04-25T00:00:00"/>
    <d v="2027-04-25T00:00:00"/>
    <s v="1543470540000000044676"/>
    <x v="0"/>
    <x v="0"/>
  </r>
  <r>
    <s v="654"/>
    <s v="LETICIA WOTHOR                "/>
    <m/>
    <s v="BAC7275                                 "/>
    <n v="25958783"/>
    <s v="CABINET EDE INTERNATIONAL "/>
    <s v="CONSTRUCTION DE BATIMENTS     "/>
    <x v="15"/>
    <x v="37"/>
    <s v="11009587839"/>
    <s v="FRANC C.F.A.                  "/>
    <n v="-400000000"/>
    <n v="400000000"/>
    <d v="2023-11-08T00:00:00"/>
    <d v="2024-05-31T00:00:00"/>
    <s v="2595878340000000045238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9"/>
    <x v="26"/>
    <s v="05009494423"/>
    <s v="FRANC C.F.A.                  "/>
    <n v="-359045146"/>
    <n v="400000000"/>
    <d v="2023-10-13T00:00:00"/>
    <d v="2024-07-31T00:00:00"/>
    <s v="2594944240000000045212"/>
    <x v="0"/>
    <x v="0"/>
  </r>
  <r>
    <s v="773"/>
    <s v="FATIMATA ZARA HAIDARA         "/>
    <m/>
    <s v="AUP0435                                 "/>
    <n v="8227315"/>
    <s v="SIRMEL SENEGAL "/>
    <s v="FABRICAT MACHINE&amp;EQUIPEMTS NCA"/>
    <x v="6"/>
    <x v="24"/>
    <s v="07002273152"/>
    <s v="FRANC C.F.A.                  "/>
    <n v="-120000000"/>
    <n v="400000000"/>
    <d v="2023-12-13T00:00:00"/>
    <d v="2024-09-30T00:00:00"/>
    <s v="822731540000000045273"/>
    <x v="0"/>
    <x v="0"/>
  </r>
  <r>
    <s v="796"/>
    <s v="MOHAMED N NDIAYE              "/>
    <m/>
    <s v="BCO1965                                 "/>
    <n v="26031724"/>
    <s v="VINCI ENERGIES SENEGAL "/>
    <s v="ACTIVITE SPECIAl DE CONSTRUCT "/>
    <x v="0"/>
    <x v="0"/>
    <s v="93000317242"/>
    <s v="FRANC C.F.A.                  "/>
    <n v="-297114789"/>
    <n v="394000000"/>
    <d v="2023-10-27T00:00:00"/>
    <d v="2024-08-31T00:00:00"/>
    <s v="2603172439400000045226"/>
    <x v="0"/>
    <x v="0"/>
  </r>
  <r>
    <s v="282"/>
    <s v="PIERRE NDAW                   "/>
    <m/>
    <s v="ARD0460                                 "/>
    <n v="20121600"/>
    <s v="ARCHIDIOCESE D "/>
    <s v="ACTIV DES ORGANIS ASSOCIATIV  "/>
    <x v="24"/>
    <x v="53"/>
    <s v="77911216007"/>
    <s v="FRANC C.F.A.                  "/>
    <n v="-164558931"/>
    <n v="359260080"/>
    <d v="2015-12-30T00:00:00"/>
    <d v="2025-12-30T00:00:00"/>
    <s v="2012160035926008042368"/>
    <x v="0"/>
    <x v="0"/>
  </r>
  <r>
    <s v="H24"/>
    <s v="HABY THIOUB                   "/>
    <m/>
    <s v="API9149                                 "/>
    <n v="8110300"/>
    <s v="NEEMBA SENEGAL "/>
    <s v="AUTR INDUSTRIE MANUFACTURIERE "/>
    <x v="18"/>
    <x v="31"/>
    <s v="93101103003"/>
    <s v="FRANC C.F.A.                  "/>
    <n v="-26759100"/>
    <n v="350000000"/>
    <d v="2024-03-19T00:00:00"/>
    <d v="2025-02-28T00:00:00"/>
    <s v="811030035000000045370"/>
    <x v="0"/>
    <x v="0"/>
  </r>
  <r>
    <s v="773"/>
    <s v="FATIMATA ZARA HAIDARA         "/>
    <m/>
    <s v="AQI9756                                 "/>
    <n v="15540105"/>
    <s v="HEMISPHERE "/>
    <s v="ENTREPOSAG&amp;ACTIV AUXIl TRANSP "/>
    <x v="9"/>
    <x v="15"/>
    <s v="05001554011"/>
    <s v="FRANC C.F.A.                  "/>
    <n v="-199330682"/>
    <n v="350000000"/>
    <d v="2024-01-17T00:00:00"/>
    <d v="2024-11-30T00:00:00"/>
    <s v="1554010535000000045308"/>
    <x v="0"/>
    <x v="0"/>
  </r>
  <r>
    <s v="796"/>
    <s v="MOHAMED N NDIAYE              "/>
    <s v="GROUPE ANIS CASSIS            "/>
    <s v="AXW7370                                 "/>
    <n v="15813005"/>
    <s v="CASSIS EQUIPEMENTS SAU "/>
    <s v="FABRICAT MACHINE&amp;EQUIPEMTS NCA"/>
    <x v="6"/>
    <x v="24"/>
    <s v="07008130050"/>
    <s v="FRANC C.F.A.                  "/>
    <n v="-350000000"/>
    <n v="350000000"/>
    <d v="2023-08-04T00:00:00"/>
    <d v="2024-06-30T00:00:00"/>
    <s v="1581300535000000045142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13"/>
    <x v="27"/>
    <s v="70008130058"/>
    <s v="FRANC C.F.A.                  "/>
    <n v="-5667651"/>
    <n v="350000000"/>
    <d v="2023-08-04T00:00:00"/>
    <d v="2024-06-30T00:00:00"/>
    <s v="1581300535000000045142"/>
    <x v="0"/>
    <x v="0"/>
  </r>
  <r>
    <s v="647"/>
    <s v="MARIEME SOUGOU                "/>
    <m/>
    <s v="ABP1018                                 "/>
    <n v="8042500"/>
    <s v="SOPASEN "/>
    <s v="PECHE,PISCIC,AQUACUlTURE      "/>
    <x v="9"/>
    <x v="15"/>
    <s v="05000804259"/>
    <s v="FRANC C.F.A.                  "/>
    <n v="-277918021"/>
    <n v="350000000"/>
    <d v="2023-12-21T00:00:00"/>
    <d v="2024-11-30T00:00:00"/>
    <s v="804250035000000045281"/>
    <x v="0"/>
    <x v="0"/>
  </r>
  <r>
    <s v="423"/>
    <s v="KHADY NDIAYE BA               "/>
    <m/>
    <s v="BBF8130                                 "/>
    <n v="15630205"/>
    <s v="SOCIETE COMMERCIALE DE PRODUITS "/>
    <s v="COMM DE GROS&amp;ACTIVIT INTERMED "/>
    <x v="12"/>
    <x v="34"/>
    <s v="94216302051"/>
    <s v="FRANC C.F.A.                  "/>
    <n v="-361301116"/>
    <n v="350000000"/>
    <d v="2024-05-10T00:00:00"/>
    <d v="2025-01-31T00:00:00"/>
    <s v="1563020535000000045422"/>
    <x v="0"/>
    <x v="0"/>
  </r>
  <r>
    <s v="D17"/>
    <s v="CHEIKH TALIBOUYA NDIAYE       "/>
    <m/>
    <s v="ACZ1773                                 "/>
    <n v="8126815"/>
    <s v="KHOURY TRANSPT "/>
    <s v="ENTREPOSAG&amp;ACTIV AUXIl TRANSP "/>
    <x v="9"/>
    <x v="15"/>
    <s v="05000812682"/>
    <s v="FRANC C.F.A.                  "/>
    <n v="-161809486"/>
    <n v="350000000"/>
    <d v="2024-03-08T00:00:00"/>
    <d v="2025-02-28T00:00:00"/>
    <s v="812681535000000045359"/>
    <x v="0"/>
    <x v="0"/>
  </r>
  <r>
    <s v="773"/>
    <s v="FATIMATA ZARA HAIDARA         "/>
    <m/>
    <s v="BCZ3144                                 "/>
    <n v="26036206"/>
    <s v="PACK AFRICA-SA "/>
    <s v="COMMERCE DE DETAIl            "/>
    <x v="9"/>
    <x v="26"/>
    <s v="05000362068"/>
    <s v="FRANC C.F.A.                  "/>
    <n v="-254532674"/>
    <n v="350000000"/>
    <d v="2024-05-02T00:00:00"/>
    <d v="2025-02-28T00:00:00"/>
    <s v="2603620635000000045414"/>
    <x v="0"/>
    <x v="0"/>
  </r>
  <r>
    <s v="647"/>
    <s v="MARIEME SOUGOU                "/>
    <m/>
    <s v="BBF8128                                 "/>
    <n v="26015351"/>
    <s v="SOCIETE DE DISTRIBUTION ET DE COMMER "/>
    <s v="COMM DE GROS&amp;ACTIVIT INTERMED "/>
    <x v="6"/>
    <x v="54"/>
    <s v="73000153516"/>
    <s v="FRANC C.F.A.                  "/>
    <n v="-196655664"/>
    <n v="350000000"/>
    <d v="2023-05-25T00:00:00"/>
    <d v="2025-05-25T00:00:00"/>
    <s v="2601535135000000045071"/>
    <x v="5"/>
    <x v="5"/>
  </r>
  <r>
    <s v="654"/>
    <s v="LETICIA WOTHOR                "/>
    <m/>
    <s v="BAC7275                                 "/>
    <n v="25958783"/>
    <s v="CABINET EDE INTERNATIONAL "/>
    <s v="CONSTRUCTION DE BATIMENTS     "/>
    <x v="4"/>
    <x v="14"/>
    <s v="76019587830"/>
    <s v="FRANC C.F.A.                  "/>
    <n v="-150802590"/>
    <n v="349114707"/>
    <d v="2018-03-29T00:00:00"/>
    <d v="2026-02-28T00:00:00"/>
    <s v="2595878334911470743188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13"/>
    <x v="27"/>
    <s v="70008130058"/>
    <s v="FRANC C.F.A.                  "/>
    <n v="-5667651"/>
    <n v="325000000"/>
    <d v="2024-01-18T00:00:00"/>
    <d v="2024-06-30T00:00:00"/>
    <s v="1581300532500000045309"/>
    <x v="0"/>
    <x v="0"/>
  </r>
  <r>
    <s v="423"/>
    <s v="KHADY NDIAYE BA               "/>
    <m/>
    <s v="BBF8130                                 "/>
    <n v="15630205"/>
    <s v="SOCIETE COMMERCIALE DE PRODUITS "/>
    <s v="COMM DE GROS&amp;ACTIVIT INTERMED "/>
    <x v="6"/>
    <x v="24"/>
    <s v="07006302057"/>
    <s v="FRANC C.F.A.                  "/>
    <n v="-240000000"/>
    <n v="310000000"/>
    <d v="2024-03-22T00:00:00"/>
    <d v="2025-03-31T00:00:00"/>
    <s v="1563020531000000045373"/>
    <x v="0"/>
    <x v="0"/>
  </r>
  <r>
    <s v="773"/>
    <s v="FATIMATA ZARA HAIDARA         "/>
    <m/>
    <s v="APF0597                                 "/>
    <n v="15377905"/>
    <s v="POLYKROME "/>
    <s v="SOUTIEN AUX ENTR, ACTIV BUR   "/>
    <x v="13"/>
    <x v="27"/>
    <s v="70073779052"/>
    <s v="FRANC C.F.A.                  "/>
    <n v="-239211492"/>
    <n v="300000000"/>
    <d v="2024-04-30T00:00:00"/>
    <d v="2024-05-29T00:00:00"/>
    <s v="1537790530000000045412"/>
    <x v="0"/>
    <x v="0"/>
  </r>
  <r>
    <s v="773"/>
    <s v="FATIMATA ZARA HAIDARA         "/>
    <s v="ALY SALEH                     "/>
    <s v="APF0578                                 "/>
    <n v="8118200"/>
    <s v="SOKAMOUSSE "/>
    <s v="FABRIC DE MEUBl&amp;MATElAS       "/>
    <x v="6"/>
    <x v="24"/>
    <s v="07001182008"/>
    <s v="FRANC C.F.A.                  "/>
    <n v="-300000000"/>
    <n v="300000000"/>
    <d v="2024-04-29T00:00:00"/>
    <d v="2024-05-29T00:00:00"/>
    <s v="811820030000000045411"/>
    <x v="0"/>
    <x v="0"/>
  </r>
  <r>
    <s v="H24"/>
    <s v="HABY THIOUB                   "/>
    <m/>
    <s v="API9149                                 "/>
    <n v="8110300"/>
    <s v="NEEMBA SENEGAL "/>
    <s v="AUTR INDUSTRIE MANUFACTURIERE "/>
    <x v="17"/>
    <x v="46"/>
    <s v="97111103002"/>
    <s v="FRANC C.F.A.                  "/>
    <n v="-300000000"/>
    <n v="300000000"/>
    <d v="2024-03-25T00:00:00"/>
    <d v="2025-02-28T00:00:00"/>
    <s v="811030030000000045376"/>
    <x v="0"/>
    <x v="0"/>
  </r>
  <r>
    <s v="773"/>
    <s v="FATIMATA ZARA HAIDARA         "/>
    <m/>
    <s v="ARU1509                                 "/>
    <n v="15618605"/>
    <s v="INDUSTRY FOR PACKAGING &amp; CONSTRUCTIO "/>
    <s v="AUTR INDUSTRIE MANUFACTURIERE "/>
    <x v="9"/>
    <x v="43"/>
    <s v="05001561867"/>
    <s v="FRANC C.F.A.                  "/>
    <n v="-313736866"/>
    <n v="300000000"/>
    <d v="2023-11-17T00:00:00"/>
    <d v="2024-09-30T00:00:00"/>
    <s v="1561860530000000045247"/>
    <x v="0"/>
    <x v="0"/>
  </r>
  <r>
    <s v="423"/>
    <s v="KHADY NDIAYE BA               "/>
    <m/>
    <s v="APE4888                                 "/>
    <n v="15104600"/>
    <s v="BATIMAT "/>
    <s v="COMMERCE DE DETAIl            "/>
    <x v="19"/>
    <x v="32"/>
    <s v="97001510465"/>
    <s v="FRANC C.F.A.                  "/>
    <n v="-114448370"/>
    <n v="300000000"/>
    <d v="2024-01-25T00:00:00"/>
    <d v="2024-11-30T00:00:00"/>
    <s v="1510460030000000045316"/>
    <x v="0"/>
    <x v="0"/>
  </r>
  <r>
    <s v="556"/>
    <s v="HAROUNA YARADOU               "/>
    <m/>
    <s v="ASZ1298                                 "/>
    <n v="15655305"/>
    <s v="EYDON PETROLEUM SA "/>
    <s v="COMM DE GROS&amp;ACTIVIT INTERMED "/>
    <x v="9"/>
    <x v="43"/>
    <s v="05001565538"/>
    <s v="FRANC C.F.A.                  "/>
    <n v="-240999461"/>
    <n v="300000000"/>
    <d v="2024-02-20T00:00:00"/>
    <d v="2024-10-31T00:00:00"/>
    <s v="1565530530000000045342"/>
    <x v="0"/>
    <x v="0"/>
  </r>
  <r>
    <s v="423"/>
    <s v="KHADY NDIAYE BA               "/>
    <m/>
    <s v="APE5150                                 "/>
    <n v="8123515"/>
    <s v="SIMPA "/>
    <s v="TRAVAIl CAOUTCHOUC ET PlASTIQ "/>
    <x v="17"/>
    <x v="28"/>
    <s v="97100812357"/>
    <s v="FRANC C.F.A.                  "/>
    <n v="-300000000"/>
    <n v="300000000"/>
    <d v="2024-04-30T00:00:00"/>
    <d v="2024-05-29T00:00:00"/>
    <s v="812351530000000045412"/>
    <x v="0"/>
    <x v="0"/>
  </r>
  <r>
    <s v="D17"/>
    <s v="CHEIKH TALIBOUYA NDIAYE       "/>
    <m/>
    <s v="APE4826                                 "/>
    <n v="687500"/>
    <s v="SODATRA "/>
    <s v="ENTREPOSAG&amp;ACTIV AUXIl TRANSP "/>
    <x v="9"/>
    <x v="15"/>
    <s v="05000068757"/>
    <s v="FRANC C.F.A.                  "/>
    <n v="-33554904"/>
    <n v="300000000"/>
    <d v="2024-04-26T00:00:00"/>
    <d v="2024-05-29T00:00:00"/>
    <s v="68750030000000045408"/>
    <x v="0"/>
    <x v="0"/>
  </r>
  <r>
    <s v="556"/>
    <s v="HAROUNA YARADOU               "/>
    <m/>
    <s v="BCR0945                                 "/>
    <n v="25993308"/>
    <s v="GLOBAL AFRICINVEST SARL "/>
    <s v="ACTIVITE SPECIAl DE CONSTRUCT "/>
    <x v="21"/>
    <x v="36"/>
    <s v="60209933087"/>
    <s v="FRANC C.F.A.                  "/>
    <n v="-1716922039"/>
    <n v="300000000"/>
    <d v="2024-01-23T00:00:00"/>
    <d v="2024-10-31T00:00:00"/>
    <s v="2599330830000000045314"/>
    <x v="0"/>
    <x v="0"/>
  </r>
  <r>
    <s v="H24"/>
    <s v="HABY THIOUB                   "/>
    <m/>
    <s v="AFZ3296                                 "/>
    <n v="83300"/>
    <s v="SOCIETE DAKAROISE DES GRANDS MAGASIN "/>
    <s v="COMM DE GROS&amp;ACTIVIT INTERMED "/>
    <x v="6"/>
    <x v="24"/>
    <s v="07000833008"/>
    <s v="FRANC C.F.A.                  "/>
    <n v="-300000000"/>
    <n v="300000000"/>
    <d v="2024-02-05T00:00:00"/>
    <d v="2025-01-31T00:00:00"/>
    <s v="8330030000000045327"/>
    <x v="0"/>
    <x v="0"/>
  </r>
  <r>
    <s v="556"/>
    <s v="HAROUNA YARADOU               "/>
    <m/>
    <s v="ABM8640                                 "/>
    <n v="451400"/>
    <s v="COMPAGNIE SENEGALAISE DE LUBRIFIANTS "/>
    <s v="COMM DE GROS&amp;ACTIVIT INTERMED "/>
    <x v="17"/>
    <x v="28"/>
    <s v="97100045140"/>
    <s v="FRANC C.F.A.                  "/>
    <n v="-300000000"/>
    <n v="300000000"/>
    <d v="2023-10-24T00:00:00"/>
    <d v="2024-10-31T00:00:00"/>
    <s v="45140030000000045223"/>
    <x v="0"/>
    <x v="0"/>
  </r>
  <r>
    <s v="556"/>
    <s v="HAROUNA YARADOU               "/>
    <m/>
    <s v="ABP4268                                 "/>
    <n v="56400"/>
    <s v="TOTALENERGIES MARKETING SENEGAL SA "/>
    <s v="COMM DE GROS&amp;ACTIVIT INTERMED "/>
    <x v="25"/>
    <x v="45"/>
    <s v="93600564003"/>
    <s v="FRANC C.F.A.                  "/>
    <n v="-13000000"/>
    <n v="300000000"/>
    <d v="2024-01-11T00:00:00"/>
    <d v="2024-10-31T00:00:00"/>
    <s v="5640030000000045302"/>
    <x v="0"/>
    <x v="0"/>
  </r>
  <r>
    <s v="647"/>
    <s v="MARIEME SOUGOU                "/>
    <m/>
    <s v="AUN6089                                 "/>
    <n v="15741905"/>
    <s v="AL MAKARU AL ASMA "/>
    <s v="COMM DE GROS&amp;ACTIVIT INTERMED "/>
    <x v="9"/>
    <x v="43"/>
    <s v="05001574191"/>
    <s v="FRANC C.F.A.                  "/>
    <n v="-230639753"/>
    <n v="300000000"/>
    <d v="2024-05-06T00:00:00"/>
    <d v="2024-05-20T00:00:00"/>
    <s v="1574190530000000045418"/>
    <x v="0"/>
    <x v="0"/>
  </r>
  <r>
    <s v="511"/>
    <s v="MAMADOU DIAGNE                "/>
    <m/>
    <s v="ATV3255                                 "/>
    <n v="15717705"/>
    <s v="XPERBM SA "/>
    <s v="TElECOMMUNICATIONS            "/>
    <x v="0"/>
    <x v="40"/>
    <s v="93011571779"/>
    <s v="FRANC C.F.A.                  "/>
    <n v="-36639961"/>
    <n v="300000000"/>
    <d v="2023-10-12T00:00:00"/>
    <d v="2024-06-30T00:00:00"/>
    <s v="1571770530000000045211"/>
    <x v="0"/>
    <x v="0"/>
  </r>
  <r>
    <s v="D16"/>
    <s v="ADJA FATOU CISSE EP NIANG     "/>
    <m/>
    <s v="ATB4776                                 "/>
    <n v="15689405"/>
    <s v="EMINENCE MOTORS GARANTEE SA "/>
    <s v="COMM DE GROS&amp;ACTIVIT INTERMED "/>
    <x v="16"/>
    <x v="43"/>
    <s v="05001568946"/>
    <s v="FRANC C.F.A.                  "/>
    <n v="-290719879"/>
    <n v="300000000"/>
    <d v="2024-01-08T00:00:00"/>
    <d v="2024-07-30T00:00:00"/>
    <s v="1568940530000000045299"/>
    <x v="0"/>
    <x v="0"/>
  </r>
  <r>
    <s v="972"/>
    <s v="OULIMATA NDIAYE               "/>
    <m/>
    <s v="BBO8472                                 "/>
    <n v="25960074"/>
    <s v="AFRICA FORWARDING SERVICES SENEGAL "/>
    <s v="TRANSPORTS TERRESTRES         "/>
    <x v="17"/>
    <x v="46"/>
    <s v="97119600745"/>
    <s v="FRANC C.F.A.                  "/>
    <n v="-300000000"/>
    <n v="300000000"/>
    <d v="2024-03-29T00:00:00"/>
    <d v="2024-12-31T00:00:00"/>
    <s v="2596007430000000045380"/>
    <x v="0"/>
    <x v="0"/>
  </r>
  <r>
    <s v="654"/>
    <s v="LETICIA WOTHOR                "/>
    <m/>
    <s v="AQJ2088                                 "/>
    <n v="9512140"/>
    <s v="ENTREPRISE DA ROSA "/>
    <s v="ACTIVITE SPECIAl DE CONSTRUCT "/>
    <x v="4"/>
    <x v="2"/>
    <s v="75005121403"/>
    <s v="FRANC C.F.A.                  "/>
    <n v="-223052663"/>
    <n v="300000000"/>
    <d v="2023-02-21T00:00:00"/>
    <d v="2027-02-21T00:00:00"/>
    <s v="951214030000000044978"/>
    <x v="2"/>
    <x v="2"/>
  </r>
  <r>
    <s v="650"/>
    <s v="KHADIDIATOU MBENGUE           "/>
    <m/>
    <s v="APE5179                                 "/>
    <n v="8122915"/>
    <s v="SPN "/>
    <s v="TRAVAIl CAOUTCHOUC ET PlASTIQ "/>
    <x v="4"/>
    <x v="19"/>
    <s v="75000812297"/>
    <s v="FRANC C.F.A.                  "/>
    <n v="-217965562"/>
    <n v="300000000"/>
    <d v="2021-05-12T00:00:00"/>
    <d v="2028-05-12T00:00:00"/>
    <s v="812291530000000044328"/>
    <x v="2"/>
    <x v="2"/>
  </r>
  <r>
    <s v="423"/>
    <s v="KHADY NDIAYE BA               "/>
    <m/>
    <s v="BBF8130                                 "/>
    <n v="15630205"/>
    <s v="SOCIETE COMMERCIALE DE PRODUITS "/>
    <s v="COMM DE GROS&amp;ACTIVIT INTERMED "/>
    <x v="9"/>
    <x v="43"/>
    <s v="05001563020"/>
    <s v="FRANC C.F.A.                  "/>
    <n v="-306014453"/>
    <n v="290000000"/>
    <d v="2024-03-22T00:00:00"/>
    <d v="2025-01-31T00:00:00"/>
    <s v="1563020529000000045373"/>
    <x v="0"/>
    <x v="0"/>
  </r>
  <r>
    <s v="647"/>
    <s v="MARIEME SOUGOU                "/>
    <m/>
    <s v="ATW3455                                 "/>
    <n v="40762935"/>
    <s v="KHADIM THIANE "/>
    <s v="COMM DE GROS&amp;ACTIVIT INTERMED "/>
    <x v="6"/>
    <x v="24"/>
    <s v="07007629356"/>
    <s v="FRANC C.F.A.                  "/>
    <n v="-280000000"/>
    <n v="280000000"/>
    <d v="2023-12-04T00:00:00"/>
    <d v="2024-05-31T00:00:00"/>
    <s v="4076293528000000045264"/>
    <x v="0"/>
    <x v="0"/>
  </r>
  <r>
    <s v="647"/>
    <s v="MARIEME SOUGOU                "/>
    <m/>
    <s v="APK0530                                 "/>
    <n v="8176615"/>
    <s v="DELPHINUS IMPORT EXPORT "/>
    <s v="PECHE,PISCIC,AQUACUlTURE      "/>
    <x v="4"/>
    <x v="10"/>
    <s v="77001766159"/>
    <s v="FRANC C.F.A.                  "/>
    <n v="-118534509"/>
    <n v="275000000"/>
    <d v="2021-04-14T00:00:00"/>
    <d v="2026-04-14T00:00:00"/>
    <s v="817661527500000044300"/>
    <x v="1"/>
    <x v="1"/>
  </r>
  <r>
    <s v="654"/>
    <s v="LETICIA WOTHOR                "/>
    <m/>
    <s v="APJ2386                                 "/>
    <n v="8161915"/>
    <s v="C S L SENEGAL SARL "/>
    <s v="ACTIVITE SPECIAl DE CONSTRUCT "/>
    <x v="0"/>
    <x v="40"/>
    <s v="93000816192"/>
    <s v="FRANC C.F.A.                  "/>
    <n v="-251947500"/>
    <n v="262000000"/>
    <d v="2023-09-08T00:00:00"/>
    <d v="2024-07-31T00:00:00"/>
    <s v="816191526200000045177"/>
    <x v="0"/>
    <x v="0"/>
  </r>
  <r>
    <s v="972"/>
    <s v="OULIMATA NDIAYE               "/>
    <m/>
    <s v="ARZ6888                                 "/>
    <n v="15166000"/>
    <s v="DHL SENEGAL "/>
    <s v="ENTREPOSAG&amp;ACTIV AUXIl TRANSP "/>
    <x v="0"/>
    <x v="0"/>
    <s v="93001660004"/>
    <s v="FRANC C.F.A.                  "/>
    <n v="-25500000"/>
    <n v="260000000"/>
    <d v="2023-12-28T00:00:00"/>
    <d v="2024-08-31T00:00:00"/>
    <s v="1516600026000000045288"/>
    <x v="0"/>
    <x v="0"/>
  </r>
  <r>
    <s v="H24"/>
    <s v="HABY THIOUB                   "/>
    <m/>
    <s v="AVB2983                                 "/>
    <n v="15743305"/>
    <s v="LOXEA SENEGAL "/>
    <s v="COMMERCE ET REPARAT AUTO&amp;MOTO "/>
    <x v="9"/>
    <x v="43"/>
    <s v="05001574332"/>
    <s v="FRANC C.F.A.                  "/>
    <n v="-116629760"/>
    <n v="250000000"/>
    <d v="2023-07-12T00:00:00"/>
    <d v="2024-06-30T00:00:00"/>
    <s v="1574330525000000045119"/>
    <x v="0"/>
    <x v="0"/>
  </r>
  <r>
    <s v="773"/>
    <s v="FATIMATA ZARA HAIDARA         "/>
    <m/>
    <s v="ARU1509                                 "/>
    <n v="15618605"/>
    <s v="INDUSTRY FOR PACKAGING &amp; CONSTRUCTIO "/>
    <s v="AUTR INDUSTRIE MANUFACTURIERE "/>
    <x v="6"/>
    <x v="24"/>
    <s v="07016186052"/>
    <s v="FRANC C.F.A.                  "/>
    <n v="-250000000"/>
    <n v="250000000"/>
    <d v="2023-11-17T00:00:00"/>
    <d v="2024-09-30T00:00:00"/>
    <s v="1561860525000000045247"/>
    <x v="0"/>
    <x v="0"/>
  </r>
  <r>
    <s v="654"/>
    <s v="LETICIA WOTHOR                "/>
    <s v="GROUPE ALY NDIAYE             "/>
    <s v="APF0571                                 "/>
    <n v="8148715"/>
    <s v="TECHNIMEX "/>
    <s v="FABRICAT MACHINE&amp;EQUIPEMTS NCA"/>
    <x v="15"/>
    <x v="55"/>
    <s v="10001487153"/>
    <s v="FRANC C.F.A.                  "/>
    <n v="-144337777"/>
    <n v="250000000"/>
    <d v="2023-07-31T00:00:00"/>
    <d v="2024-05-31T00:00:00"/>
    <s v="814871525000000045138"/>
    <x v="0"/>
    <x v="0"/>
  </r>
  <r>
    <s v="D16"/>
    <s v="ADJA FATOU CISSE EP NIANG     "/>
    <m/>
    <s v="ATI3710                                 "/>
    <n v="15594805"/>
    <s v="TECHNOLOGIES SERVICES "/>
    <s v="COMM DE GROS&amp;ACTIVIT INTERMED "/>
    <x v="15"/>
    <x v="37"/>
    <s v="11005948050"/>
    <s v="FRANC C.F.A.                  "/>
    <n v="-344433"/>
    <n v="250000000"/>
    <d v="2024-02-13T00:00:00"/>
    <d v="2024-09-30T00:00:00"/>
    <s v="1559480525000000045335"/>
    <x v="0"/>
    <x v="0"/>
  </r>
  <r>
    <s v="654"/>
    <s v="LETICIA WOTHOR                "/>
    <m/>
    <s v="APS8340                                 "/>
    <n v="56306214"/>
    <s v="SICAP MATERIAUX  SUARL "/>
    <s v="ACTIVITES IMMOBIlIERES        "/>
    <x v="26"/>
    <x v="56"/>
    <s v="70603062146"/>
    <s v="FRANC C.F.A.                  "/>
    <n v="-250000000"/>
    <n v="250000000"/>
    <d v="2023-10-26T00:00:00"/>
    <d v="2024-10-19T00:00:00"/>
    <s v="5630621425000000045225"/>
    <x v="0"/>
    <x v="0"/>
  </r>
  <r>
    <s v="654"/>
    <s v="LETICIA WOTHOR                "/>
    <m/>
    <s v="APS8340                                 "/>
    <n v="56306214"/>
    <s v="SICAP MATERIAUX  SUARL "/>
    <s v="ACTIVITES IMMOBIlIERES        "/>
    <x v="26"/>
    <x v="56"/>
    <s v="70603062146"/>
    <s v="FRANC C.F.A.                  "/>
    <n v="-250000000"/>
    <n v="250000000"/>
    <d v="2024-05-01T00:00:00"/>
    <d v="2024-10-19T00:00:00"/>
    <s v="5630621425000000045413"/>
    <x v="0"/>
    <x v="0"/>
  </r>
  <r>
    <s v="695"/>
    <s v="YAYE FATOU GAYE               "/>
    <m/>
    <s v="ATX5375                                 "/>
    <n v="52217061"/>
    <s v="GUEYE MADIENE "/>
    <s v="COMM DE GROS&amp;ACTIVIT INTERMED "/>
    <x v="2"/>
    <x v="20"/>
    <s v="75005221704"/>
    <s v="FRANC C.F.A.                  "/>
    <n v="-54237827"/>
    <n v="250000000"/>
    <d v="2021-12-14T00:00:00"/>
    <d v="2024-12-14T00:00:00"/>
    <s v="5221706125000000044544"/>
    <x v="2"/>
    <x v="2"/>
  </r>
  <r>
    <s v="D17"/>
    <s v="CHEIKH TALIBOUYA NDIAYE       "/>
    <m/>
    <s v="ACZ1773                                 "/>
    <n v="8126815"/>
    <s v="KHOURY TRANSPT "/>
    <s v="ENTREPOSAG&amp;ACTIV AUXIl TRANSP "/>
    <x v="4"/>
    <x v="20"/>
    <s v="75030812689"/>
    <s v="FRANC C.F.A.                  "/>
    <n v="-211952891"/>
    <n v="250000000"/>
    <d v="2023-05-23T00:00:00"/>
    <d v="2028-05-23T00:00:00"/>
    <s v="812681525000000045069"/>
    <x v="2"/>
    <x v="2"/>
  </r>
  <r>
    <s v="776"/>
    <s v="MAME NGONE GAYE               "/>
    <s v="SENTENAC                      "/>
    <s v="APK1033                                 "/>
    <n v="15259100"/>
    <s v="SOCAS "/>
    <s v="FABRICATION PRODUIT AlIMENTAIR"/>
    <x v="9"/>
    <x v="15"/>
    <s v="05001525912"/>
    <s v="FRANC C.F.A.                  "/>
    <n v="-278203864"/>
    <n v="250000000"/>
    <d v="2023-11-10T00:00:00"/>
    <d v="2024-08-31T00:00:00"/>
    <s v="1525910025000000045240"/>
    <x v="0"/>
    <x v="0"/>
  </r>
  <r>
    <s v="246"/>
    <s v="LOUIS SAGNA                   "/>
    <m/>
    <s v="BER7022                                 "/>
    <n v="35019811"/>
    <s v="AFRITEL SENEGAL (SARL) "/>
    <s v="TElECOMMUNICATIONS            "/>
    <x v="15"/>
    <x v="55"/>
    <s v="10010198117"/>
    <s v="FRANC C.F.A.                  "/>
    <n v="-75000000"/>
    <n v="250000000"/>
    <d v="2023-09-11T00:00:00"/>
    <d v="2024-07-31T00:00:00"/>
    <s v="3501981125000000045180"/>
    <x v="0"/>
    <x v="0"/>
  </r>
  <r>
    <s v="654"/>
    <s v="LETICIA WOTHOR                "/>
    <m/>
    <s v="AQJ2088                                 "/>
    <n v="9512140"/>
    <s v="ENTREPRISE DA ROSA "/>
    <s v="ACTIVITE SPECIAl DE CONSTRUCT "/>
    <x v="0"/>
    <x v="49"/>
    <s v="93600951215"/>
    <s v="FRANC C.F.A.                  "/>
    <n v="-83750000"/>
    <n v="250000000"/>
    <d v="2023-08-25T00:00:00"/>
    <d v="2024-08-31T00:00:00"/>
    <s v="951214025000000045163"/>
    <x v="0"/>
    <x v="0"/>
  </r>
  <r>
    <s v="654"/>
    <s v="LETICIA WOTHOR                "/>
    <m/>
    <s v="AQJ2088                                 "/>
    <n v="9512140"/>
    <s v="ENTREPRISE DA ROSA "/>
    <s v="ACTIVITE SPECIAl DE CONSTRUCT "/>
    <x v="9"/>
    <x v="15"/>
    <s v="05000951215"/>
    <s v="FRANC C.F.A.                  "/>
    <n v="-149843287"/>
    <n v="250000000"/>
    <d v="2023-08-25T00:00:00"/>
    <d v="2024-08-31T00:00:00"/>
    <s v="951214025000000045163"/>
    <x v="0"/>
    <x v="0"/>
  </r>
  <r>
    <s v="773"/>
    <s v="FATIMATA ZARA HAIDARA         "/>
    <m/>
    <s v="AUP0435                                 "/>
    <n v="8227315"/>
    <s v="SIRMEL SENEGAL "/>
    <s v="FABRICAT MACHINE&amp;EQUIPEMTS NCA"/>
    <x v="9"/>
    <x v="43"/>
    <s v="05000822731"/>
    <s v="FRANC C.F.A.                  "/>
    <n v="-185239763"/>
    <n v="250000000"/>
    <d v="2023-12-13T00:00:00"/>
    <d v="2024-09-30T00:00:00"/>
    <s v="822731525000000045273"/>
    <x v="0"/>
    <x v="0"/>
  </r>
  <r>
    <s v="414"/>
    <s v="FATOU BOURY NDAO              "/>
    <m/>
    <s v="APS3753                                 "/>
    <n v="26001555"/>
    <s v="COLAS AFRIQUE SUCCURSALE DU SENEGAL "/>
    <s v="ACTIVITE SPECIAl DE CONSTRUCT "/>
    <x v="0"/>
    <x v="0"/>
    <s v="93000015556"/>
    <s v="FRANC C.F.A.                  "/>
    <n v="-74663563"/>
    <n v="250000000"/>
    <d v="2023-12-04T00:00:00"/>
    <d v="2024-10-31T00:00:00"/>
    <s v="2600155525000000045264"/>
    <x v="0"/>
    <x v="0"/>
  </r>
  <r>
    <s v="647"/>
    <s v="MARIEME SOUGOU                "/>
    <m/>
    <s v="APK0530                                 "/>
    <n v="8176615"/>
    <s v="DELPHINUS IMPORT EXPORT "/>
    <s v="PECHE,PISCIC,AQUACUlTURE      "/>
    <x v="9"/>
    <x v="15"/>
    <s v="05000817665"/>
    <s v="FRANC C.F.A.                  "/>
    <n v="-222129832"/>
    <n v="250000000"/>
    <d v="2023-11-07T00:00:00"/>
    <d v="2024-10-31T00:00:00"/>
    <s v="817661525000000045237"/>
    <x v="0"/>
    <x v="0"/>
  </r>
  <r>
    <s v="695"/>
    <s v="YAYE FATOU GAYE               "/>
    <m/>
    <s v="AUS3159                                 "/>
    <n v="39003912"/>
    <s v="AFRIQUE PARE-BRISE SARL &quot;C.A.P&quot; "/>
    <s v="COMMERCE ET REPARAT AUTO&amp;MOTO "/>
    <x v="16"/>
    <x v="20"/>
    <s v="75003900393"/>
    <s v="FRANC C.F.A.                  "/>
    <n v="-149731347"/>
    <n v="245000000"/>
    <d v="2022-02-01T00:00:00"/>
    <d v="2027-02-01T00:00:00"/>
    <s v="3900391224500000044593"/>
    <x v="7"/>
    <x v="7"/>
  </r>
  <r>
    <s v="647"/>
    <s v="MARIEME SOUGOU                "/>
    <m/>
    <s v="APK0530                                 "/>
    <n v="8176615"/>
    <s v="DELPHINUS IMPORT EXPORT "/>
    <s v="PECHE,PISCIC,AQUACUlTURE      "/>
    <x v="2"/>
    <x v="53"/>
    <s v="77911766158"/>
    <s v="FRANC C.F.A.                  "/>
    <n v="-26171522"/>
    <n v="215000000"/>
    <d v="2021-08-25T00:00:00"/>
    <d v="2024-08-25T00:00:00"/>
    <s v="817661521500000044433"/>
    <x v="8"/>
    <x v="8"/>
  </r>
  <r>
    <s v="D17"/>
    <s v="CHEIKH TALIBOUYA NDIAYE       "/>
    <m/>
    <s v="AQI9476                                 "/>
    <n v="15474605"/>
    <s v="INTERNATIONAL TRADING AND SHIPPING "/>
    <s v="ENTREPOSAG&amp;ACTIV AUXIl TRANSP "/>
    <x v="4"/>
    <x v="2"/>
    <s v="75004746054"/>
    <s v="FRANC C.F.A.                  "/>
    <n v="-138801691"/>
    <n v="207000000"/>
    <d v="2022-06-15T00:00:00"/>
    <d v="2027-06-15T00:00:00"/>
    <s v="1547460520700000044727"/>
    <x v="2"/>
    <x v="2"/>
  </r>
  <r>
    <s v="773"/>
    <s v="FATIMATA ZARA HAIDARA         "/>
    <s v="AIR LIQUIDE                   "/>
    <s v="ABN7540                                 "/>
    <n v="8015100"/>
    <s v="AIR LIQUIDE SENEGAL "/>
    <s v="PRODUCT&amp;DISTRIBUT ElECTRIC&amp;GAZ"/>
    <x v="0"/>
    <x v="40"/>
    <s v="93030801511"/>
    <s v="FRANC C.F.A.                  "/>
    <n v="-11851897"/>
    <n v="200000000"/>
    <d v="2023-12-08T00:00:00"/>
    <d v="2024-09-30T00:00:00"/>
    <s v="801510020000000045268"/>
    <x v="0"/>
    <x v="0"/>
  </r>
  <r>
    <s v="773"/>
    <s v="FATIMATA ZARA HAIDARA         "/>
    <s v="DERWICHE                      "/>
    <s v="APE5162                                 "/>
    <n v="8028300"/>
    <s v="CCIS "/>
    <s v="ACTIVITE SPECIAl DE CONSTRUCT "/>
    <x v="17"/>
    <x v="28"/>
    <s v="97100802838"/>
    <s v="FRANC C.F.A.                  "/>
    <n v="-200000000"/>
    <n v="200000000"/>
    <d v="2024-01-31T00:00:00"/>
    <d v="2024-07-31T00:00:00"/>
    <s v="802830020000000045322"/>
    <x v="0"/>
    <x v="0"/>
  </r>
  <r>
    <s v="773"/>
    <s v="FATIMATA ZARA HAIDARA         "/>
    <m/>
    <s v="APE5162                                 "/>
    <n v="8028300"/>
    <s v="CCIS "/>
    <s v="ACTIVITE SPECIAl DE CONSTRUCT "/>
    <x v="17"/>
    <x v="28"/>
    <s v="97100802838"/>
    <s v="FRANC C.F.A.                  "/>
    <n v="-200000000"/>
    <n v="200000000"/>
    <d v="2024-03-13T00:00:00"/>
    <d v="2024-08-31T00:00:00"/>
    <s v="802830020000000045364"/>
    <x v="0"/>
    <x v="0"/>
  </r>
  <r>
    <s v="246"/>
    <s v="LOUIS SAGNA                   "/>
    <m/>
    <s v="ATR7411                                 "/>
    <n v="15680105"/>
    <s v="LE ROND POINT SARL "/>
    <s v="RESTAURAT&amp;DEBITS DE BOISSON   "/>
    <x v="2"/>
    <x v="57"/>
    <s v="76001568012"/>
    <s v="FRANC C.F.A.                  "/>
    <n v="-85723625"/>
    <n v="200000000"/>
    <d v="2021-03-03T00:00:00"/>
    <d v="2026-03-03T00:00:00"/>
    <s v="1568010520000000044258"/>
    <x v="1"/>
    <x v="1"/>
  </r>
  <r>
    <s v="556"/>
    <s v="HAROUNA YARADOU               "/>
    <m/>
    <s v="ASZ1298                                 "/>
    <n v="15655305"/>
    <s v="EYDON PETROLEUM SA "/>
    <s v="COMM DE GROS&amp;ACTIVIT INTERMED "/>
    <x v="6"/>
    <x v="24"/>
    <s v="07006553055"/>
    <s v="FRANC C.F.A.                  "/>
    <n v="-200000000"/>
    <n v="200000000"/>
    <d v="2024-02-20T00:00:00"/>
    <d v="2024-10-31T00:00:00"/>
    <s v="1565530520000000045342"/>
    <x v="0"/>
    <x v="0"/>
  </r>
  <r>
    <s v="695"/>
    <s v="YAYE FATOU GAYE               "/>
    <s v="GROUPE  HASSAN GANDOUR        "/>
    <s v="ARO6474                                 "/>
    <n v="15625005"/>
    <s v="IDEA MOBILIER "/>
    <s v="TRAVX BOIS,FABRICATION D'ART  "/>
    <x v="9"/>
    <x v="43"/>
    <s v="05001562501"/>
    <s v="FRANC C.F.A.                  "/>
    <n v="-11317708"/>
    <n v="200000000"/>
    <d v="2023-06-09T00:00:00"/>
    <d v="2024-05-31T00:00:00"/>
    <s v="1562500520000000045086"/>
    <x v="0"/>
    <x v="0"/>
  </r>
  <r>
    <s v="650"/>
    <s v="KHADIDIATOU MBENGUE           "/>
    <s v="GROUPE KARIM SALEH            "/>
    <s v="APK1048                                 "/>
    <n v="15187000"/>
    <s v="SYBEL COSMETIC "/>
    <s v="FABRICATION DE PRODUIT CHIMIQ "/>
    <x v="4"/>
    <x v="19"/>
    <s v="75001518704"/>
    <s v="FRANC C.F.A.                  "/>
    <n v="-9803695"/>
    <n v="200000000"/>
    <d v="2020-07-15T00:00:00"/>
    <d v="2024-07-15T00:00:00"/>
    <s v="1518700020000000044027"/>
    <x v="0"/>
    <x v="0"/>
  </r>
  <r>
    <s v="D17"/>
    <s v="CHEIKH TALIBOUYA NDIAYE       "/>
    <m/>
    <s v="AQI9542                                 "/>
    <n v="15528605"/>
    <s v="SENEGAL TRANSIT TRANSPORT "/>
    <s v="ENTREPOSAG&amp;ACTIV AUXIl TRANSP "/>
    <x v="9"/>
    <x v="15"/>
    <s v="05001552866"/>
    <s v="FRANC C.F.A.                  "/>
    <n v="-13110224"/>
    <n v="200000000"/>
    <d v="2024-04-26T00:00:00"/>
    <d v="2024-05-29T00:00:00"/>
    <s v="1552860520000000045408"/>
    <x v="0"/>
    <x v="0"/>
  </r>
  <r>
    <s v="647"/>
    <s v="MARIEME SOUGOU                "/>
    <m/>
    <s v="ATW3455                                 "/>
    <n v="40762935"/>
    <s v="KHADIM THIANE "/>
    <s v="COMM DE GROS&amp;ACTIVIT INTERMED "/>
    <x v="11"/>
    <x v="17"/>
    <s v="74107629355"/>
    <s v="FRANC C.F.A.                  "/>
    <n v="-200000000"/>
    <n v="200000000"/>
    <d v="2023-09-27T00:00:00"/>
    <d v="2024-05-31T00:00:00"/>
    <s v="4076293520000000045196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0"/>
    <x v="49"/>
    <s v="93601535523"/>
    <s v="FRANC C.F.A.                  "/>
    <n v="-36300000"/>
    <n v="200000000"/>
    <d v="2023-10-04T00:00:00"/>
    <d v="2024-07-30T00:00:00"/>
    <s v="1535520520000000045203"/>
    <x v="0"/>
    <x v="0"/>
  </r>
  <r>
    <s v="647"/>
    <s v="MARIEME SOUGOU                "/>
    <m/>
    <s v="APK0522                                 "/>
    <n v="84840"/>
    <s v="BARRY MAMADOU "/>
    <s v="COMM DE GROS&amp;ACTIVIT INTERMED "/>
    <x v="9"/>
    <x v="43"/>
    <s v="05400008483"/>
    <s v="FRANC C.F.A.                  "/>
    <n v="-57334426"/>
    <n v="200000000"/>
    <d v="2023-11-09T00:00:00"/>
    <d v="2024-07-31T00:00:00"/>
    <s v="8484020000000045239"/>
    <x v="0"/>
    <x v="0"/>
  </r>
  <r>
    <s v="773"/>
    <s v="FATIMATA ZARA HAIDARA         "/>
    <m/>
    <s v="BCZ3144                                 "/>
    <n v="26036206"/>
    <s v="PACK AFRICA-SA "/>
    <s v="COMMERCE DE DETAIl            "/>
    <x v="23"/>
    <x v="41"/>
    <s v="70200362060"/>
    <s v="FRANC C.F.A.                  "/>
    <n v="-20233356"/>
    <n v="200000000"/>
    <d v="2024-05-02T00:00:00"/>
    <d v="2025-02-28T00:00:00"/>
    <s v="2603620620000000045414"/>
    <x v="0"/>
    <x v="0"/>
  </r>
  <r>
    <s v="511"/>
    <s v="MAMADOU DIAGNE                "/>
    <m/>
    <s v="ADV9720                                 "/>
    <n v="8141415"/>
    <s v="SILCAR "/>
    <s v="ENTREPOSAG&amp;ACTIV AUXIl TRANSP "/>
    <x v="2"/>
    <x v="2"/>
    <s v="75001414150"/>
    <s v="FRANC C.F.A.                  "/>
    <n v="-89318116"/>
    <n v="200000000"/>
    <d v="2022-08-01T00:00:00"/>
    <d v="2025-08-01T00:00:00"/>
    <s v="814141520000000044774"/>
    <x v="2"/>
    <x v="2"/>
  </r>
  <r>
    <s v="H24"/>
    <s v="HABY THIOUB                   "/>
    <m/>
    <s v="AQM4742                                 "/>
    <n v="15434705"/>
    <s v="CITYSEN "/>
    <s v="COMM DE GROS&amp;ACTIVIT INTERMED "/>
    <x v="9"/>
    <x v="15"/>
    <s v="05001543477"/>
    <s v="FRANC C.F.A.                  "/>
    <n v="-169913045"/>
    <n v="200000000"/>
    <d v="2024-01-25T00:00:00"/>
    <d v="2025-01-31T00:00:00"/>
    <s v="1543470520000000045316"/>
    <x v="0"/>
    <x v="0"/>
  </r>
  <r>
    <s v="647"/>
    <s v="MARIEME SOUGOU                "/>
    <s v="MEROUEH                       "/>
    <s v="ABM8782                                 "/>
    <n v="99900"/>
    <s v="ETS MAHMOUD MEROUEH ET CIE "/>
    <s v="COMM DE GROS&amp;ACTIVIT INTERMED "/>
    <x v="17"/>
    <x v="28"/>
    <s v="97100009997"/>
    <s v="FRANC C.F.A.                  "/>
    <n v="-200000000"/>
    <n v="200000000"/>
    <d v="2023-06-15T00:00:00"/>
    <d v="2024-05-31T00:00:00"/>
    <s v="9990020000000045092"/>
    <x v="0"/>
    <x v="0"/>
  </r>
  <r>
    <s v="556"/>
    <s v="HAROUNA YARADOU               "/>
    <m/>
    <s v="ABP4268                                 "/>
    <n v="56400"/>
    <s v="TOTALENERGIES MARKETING SENEGAL SA "/>
    <s v="COMM DE GROS&amp;ACTIVIT INTERMED "/>
    <x v="17"/>
    <x v="46"/>
    <s v="97100564009"/>
    <s v="FRANC C.F.A.                  "/>
    <n v="-200000000"/>
    <n v="200000000"/>
    <d v="2024-01-11T00:00:00"/>
    <d v="2024-10-31T00:00:00"/>
    <s v="5640020000000045302"/>
    <x v="0"/>
    <x v="0"/>
  </r>
  <r>
    <s v="647"/>
    <s v="MARIEME SOUGOU                "/>
    <m/>
    <s v="APE5166                                 "/>
    <n v="8087900"/>
    <s v="SENEVISA SA "/>
    <s v="PECHE,PISCIC,AQUACUlTURE      "/>
    <x v="6"/>
    <x v="24"/>
    <s v="07000879000"/>
    <s v="FRANC C.F.A.                  "/>
    <n v="-200000000"/>
    <n v="200000000"/>
    <d v="2023-08-11T00:00:00"/>
    <d v="2024-07-31T00:00:00"/>
    <s v="808790020000000045149"/>
    <x v="0"/>
    <x v="0"/>
  </r>
  <r>
    <s v="972"/>
    <s v="OULIMATA NDIAYE               "/>
    <m/>
    <s v="BCR5352                                 "/>
    <n v="26032487"/>
    <s v="HEPPNER SENEGAL "/>
    <s v="ENTREPOSAG&amp;ACTIV AUXIl TRANSP "/>
    <x v="9"/>
    <x v="26"/>
    <s v="05000324879"/>
    <s v="FRANC C.F.A.                  "/>
    <n v="-176828095"/>
    <n v="200000000"/>
    <d v="2024-01-03T00:00:00"/>
    <d v="2024-09-30T00:00:00"/>
    <s v="2603248720000000045294"/>
    <x v="0"/>
    <x v="0"/>
  </r>
  <r>
    <s v="972"/>
    <s v="OULIMATA NDIAYE               "/>
    <m/>
    <s v="BCR5352                                 "/>
    <n v="26032487"/>
    <s v="HEPPNER SENEGAL "/>
    <s v="ENTREPOSAG&amp;ACTIV AUXIl TRANSP "/>
    <x v="19"/>
    <x v="58"/>
    <s v="97000324876"/>
    <s v="FRANC C.F.A.                  "/>
    <n v="-127024549"/>
    <n v="200000000"/>
    <d v="2024-01-03T00:00:00"/>
    <d v="2024-09-30T00:00:00"/>
    <s v="2603248720000000045294"/>
    <x v="0"/>
    <x v="0"/>
  </r>
  <r>
    <s v="972"/>
    <s v="OULIMATA NDIAYE               "/>
    <m/>
    <s v="BCR5352                                 "/>
    <n v="26032487"/>
    <s v="HEPPNER SENEGAL "/>
    <s v="ENTREPOSAG&amp;ACTIV AUXIl TRANSP "/>
    <x v="13"/>
    <x v="27"/>
    <s v="70000324873"/>
    <s v="FRANC C.F.A.                  "/>
    <n v="-64437466"/>
    <n v="200000000"/>
    <d v="2024-01-03T00:00:00"/>
    <d v="2024-09-30T00:00:00"/>
    <s v="2603248720000000045294"/>
    <x v="0"/>
    <x v="0"/>
  </r>
  <r>
    <s v="773"/>
    <s v="FATIMATA ZARA HAIDARA         "/>
    <m/>
    <s v="APE5161                                 "/>
    <n v="8024500"/>
    <s v="CSTM "/>
    <s v="FABRICATION Dâ€™OUVRAG EN META"/>
    <x v="17"/>
    <x v="28"/>
    <s v="97100802457"/>
    <s v="FRANC C.F.A.                  "/>
    <n v="-200000000"/>
    <n v="200000000"/>
    <d v="2024-01-31T00:00:00"/>
    <d v="2024-11-30T00:00:00"/>
    <s v="802450020000000045322"/>
    <x v="0"/>
    <x v="0"/>
  </r>
  <r>
    <s v="972"/>
    <s v="OULIMATA NDIAYE               "/>
    <m/>
    <s v="BBO8472                                 "/>
    <n v="25960074"/>
    <s v="AFRICA FORWARDING SERVICES SENEGAL "/>
    <s v="TRANSPORTS TERRESTRES         "/>
    <x v="9"/>
    <x v="26"/>
    <s v="05009600741"/>
    <s v="FRANC C.F.A.                  "/>
    <n v="-30632896"/>
    <n v="200000000"/>
    <d v="2024-03-29T00:00:00"/>
    <d v="2024-12-31T00:00:00"/>
    <s v="2596007420000000045380"/>
    <x v="0"/>
    <x v="0"/>
  </r>
  <r>
    <s v="650"/>
    <s v="KHADIDIATOU MBENGUE           "/>
    <m/>
    <s v="ARX1932                                 "/>
    <n v="15638305"/>
    <s v="SOCIETE AFRICAINE DE BOIS "/>
    <s v="TRAVX BOIS,FABRICATION D'ART  "/>
    <x v="6"/>
    <x v="18"/>
    <s v="07001563836"/>
    <s v="FRANC C.F.A.                  "/>
    <n v="-200000000"/>
    <n v="200000000"/>
    <d v="2024-05-03T00:00:00"/>
    <d v="2025-04-30T00:00:00"/>
    <s v="1563830520000000045415"/>
    <x v="0"/>
    <x v="0"/>
  </r>
  <r>
    <s v="650"/>
    <s v="KHADIDIATOU MBENGUE           "/>
    <m/>
    <s v="APE5170                                 "/>
    <n v="8151615"/>
    <s v="MOUSSE DU SENEGAL "/>
    <s v="AUTR INDUSTRIE MANUFACTURIERE "/>
    <x v="4"/>
    <x v="2"/>
    <s v="75001516152"/>
    <s v="FRANC C.F.A.                  "/>
    <n v="-155945372"/>
    <n v="200000000"/>
    <d v="2023-04-25T00:00:00"/>
    <d v="2027-04-25T00:00:00"/>
    <s v="815161520000000045041"/>
    <x v="2"/>
    <x v="2"/>
  </r>
  <r>
    <s v="D17"/>
    <s v="CHEIKH TALIBOUYA NDIAYE       "/>
    <m/>
    <s v="BGB5065                                 "/>
    <n v="26108086"/>
    <s v="SIREL SUARL "/>
    <s v="SOUTIEN AUX ENTR, ACTIV BUR   "/>
    <x v="0"/>
    <x v="59"/>
    <s v="93001080864"/>
    <s v="FRANC C.F.A.                  "/>
    <n v="-198265486"/>
    <n v="198265486"/>
    <d v="2023-11-17T00:00:00"/>
    <d v="2024-10-31T00:00:00"/>
    <s v="2610808619826548645247"/>
    <x v="0"/>
    <x v="0"/>
  </r>
  <r>
    <s v="423"/>
    <s v="KHADY NDIAYE BA               "/>
    <m/>
    <s v="APE5150                                 "/>
    <n v="8123515"/>
    <s v="SIMPA "/>
    <s v="TRAVAIl CAOUTCHOUC ET PlASTIQ "/>
    <x v="10"/>
    <x v="2"/>
    <s v="75051235158"/>
    <s v="FRANC C.F.A.                  "/>
    <n v="-91229730"/>
    <n v="197930154"/>
    <d v="2020-03-22T00:00:00"/>
    <d v="2026-11-22T00:00:00"/>
    <s v="812351519793015443912"/>
    <x v="0"/>
    <x v="0"/>
  </r>
  <r>
    <s v="647"/>
    <s v="MARIEME SOUGOU                "/>
    <m/>
    <s v="ABM8782                                 "/>
    <n v="99900"/>
    <s v="ETS MAHMOUD MEROUEH ET CIE "/>
    <s v="COMM DE GROS&amp;ACTIVIT INTERMED "/>
    <x v="21"/>
    <x v="36"/>
    <s v="60200999004"/>
    <s v="FRANC C.F.A.                  "/>
    <n v="-101833789"/>
    <n v="196700000"/>
    <d v="2023-06-15T00:00:00"/>
    <d v="2024-05-31T00:00:00"/>
    <s v="9990019670000045092"/>
    <x v="0"/>
    <x v="0"/>
  </r>
  <r>
    <s v="695"/>
    <s v="YAYE FATOU GAYE               "/>
    <m/>
    <s v="ARO6474                                 "/>
    <n v="15625005"/>
    <s v="IDEA MOBILIER "/>
    <s v="TRAVX BOIS,FABRICATION D'ART  "/>
    <x v="10"/>
    <x v="10"/>
    <s v="77006250051"/>
    <s v="FRANC C.F.A.                  "/>
    <n v="-115189824"/>
    <n v="191861359"/>
    <d v="2022-12-08T00:00:00"/>
    <d v="2025-12-15T00:00:00"/>
    <s v="1562500519186135944903"/>
    <x v="0"/>
    <x v="0"/>
  </r>
  <r>
    <s v="511"/>
    <s v="MAMADOU DIAGNE                "/>
    <m/>
    <s v="ATV3255                                 "/>
    <n v="15717705"/>
    <s v="XPERBM SA "/>
    <s v="TElECOMMUNICATIONS            "/>
    <x v="9"/>
    <x v="43"/>
    <s v="05001571775"/>
    <s v="FRANC C.F.A.                  "/>
    <n v="-72986744"/>
    <n v="190000000"/>
    <d v="2023-10-12T00:00:00"/>
    <d v="2024-06-30T00:00:00"/>
    <s v="1571770519000000045211"/>
    <x v="0"/>
    <x v="0"/>
  </r>
  <r>
    <s v="511"/>
    <s v="MAMADOU DIAGNE                "/>
    <m/>
    <s v="ATZ5422                                 "/>
    <n v="15510605"/>
    <s v="GIE GAINDE 2000 "/>
    <s v="SOUTIEN AUX ENTR, ACTIV BUR   "/>
    <x v="27"/>
    <x v="2"/>
    <s v="75005106050"/>
    <s v="FRANC C.F.A.                  "/>
    <n v="-38792903"/>
    <n v="180000000"/>
    <d v="2021-12-16T00:00:00"/>
    <d v="2024-12-16T00:00:00"/>
    <s v="1551060518000000044546"/>
    <x v="7"/>
    <x v="7"/>
  </r>
  <r>
    <s v="776"/>
    <s v="MAME NGONE GAYE               "/>
    <m/>
    <s v="AQI9516                                 "/>
    <n v="15505705"/>
    <s v="EUROGERM SENEGAL SARL "/>
    <s v="AGRIC,ElEV ET ACTIV DE SOUTIEN"/>
    <x v="21"/>
    <x v="36"/>
    <s v="60205057055"/>
    <s v="FRANC C.F.A.                  "/>
    <n v="-49012609"/>
    <n v="180000000"/>
    <d v="2023-08-30T00:00:00"/>
    <d v="2024-07-30T00:00:00"/>
    <s v="1550570518000000045168"/>
    <x v="0"/>
    <x v="0"/>
  </r>
  <r>
    <s v="H24"/>
    <s v="HABY THIOUB                   "/>
    <m/>
    <s v="AXG2352                                 "/>
    <n v="25950341"/>
    <s v="NOVAGO SENEGAL "/>
    <s v="COMM DE GROS&amp;ACTIVIT INTERMED "/>
    <x v="21"/>
    <x v="36"/>
    <s v="60209503419"/>
    <s v="FRANC C.F.A.                  "/>
    <n v="-1902517615"/>
    <n v="176000000"/>
    <d v="2024-07-30T00:00:00"/>
    <d v="2025-02-28T00:00:00"/>
    <s v="2595034117600000045503"/>
    <x v="0"/>
    <x v="0"/>
  </r>
  <r>
    <s v="D16"/>
    <s v="ADJA FATOU CISSE EP NIANG     "/>
    <m/>
    <s v="APK0803                                 "/>
    <n v="998200"/>
    <s v="SARR MOR MATY "/>
    <s v="COMM DE GROS&amp;ACTIVIT INTERMED "/>
    <x v="13"/>
    <x v="33"/>
    <s v="70000099829"/>
    <s v="FRANC C.F.A.                  "/>
    <n v="-158696754"/>
    <n v="175000000"/>
    <d v="2024-05-13T00:00:00"/>
    <d v="2025-03-31T00:00:00"/>
    <s v="99820017500000045425"/>
    <x v="0"/>
    <x v="0"/>
  </r>
  <r>
    <s v="796"/>
    <s v="MOHAMED N NDIAYE              "/>
    <m/>
    <s v="ASD4424                                 "/>
    <n v="15631905"/>
    <s v="RICHARD EQUIPEMENT "/>
    <s v="COMM DE GROS&amp;ACTIVIT INTERMED "/>
    <x v="9"/>
    <x v="43"/>
    <s v="05001563194"/>
    <s v="FRANC C.F.A.                  "/>
    <n v="-166150916"/>
    <n v="160000000"/>
    <d v="2023-08-04T00:00:00"/>
    <d v="2024-06-30T00:00:00"/>
    <s v="1563190516000000045142"/>
    <x v="0"/>
    <x v="0"/>
  </r>
  <r>
    <s v="H24"/>
    <s v="HABY THIOUB                   "/>
    <m/>
    <s v="ATZ7603                                 "/>
    <n v="8227115"/>
    <s v="DUOPHARM "/>
    <s v="COMMERCE DE DETAIl            "/>
    <x v="0"/>
    <x v="0"/>
    <s v="93002271156"/>
    <s v="FRANC C.F.A.                  "/>
    <n v="-149144590"/>
    <n v="160000000"/>
    <d v="2023-12-21T00:00:00"/>
    <d v="2024-07-31T00:00:00"/>
    <s v="822711516000000045281"/>
    <x v="0"/>
    <x v="0"/>
  </r>
  <r>
    <s v="556"/>
    <s v="HAROUNA YARADOU               "/>
    <m/>
    <s v="AQI9341                                 "/>
    <n v="489200"/>
    <s v="TOUS TRAVAUX SOUS MARINS SA "/>
    <s v="ACTIVITE SPECIAl DE CONSTRUCT "/>
    <x v="10"/>
    <x v="20"/>
    <s v="75020048923"/>
    <s v="FRANC C.F.A.                  "/>
    <n v="-36994892"/>
    <n v="156290398"/>
    <d v="2017-12-29T00:00:00"/>
    <d v="2024-12-29T00:00:00"/>
    <s v="48920015629039843098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21"/>
    <x v="36"/>
    <s v="60208130057"/>
    <s v="FRANC C.F.A.                  "/>
    <n v="-159634646"/>
    <n v="150000000"/>
    <d v="2023-08-04T00:00:00"/>
    <d v="2024-06-30T00:00:00"/>
    <s v="1581300515000000045142"/>
    <x v="0"/>
    <x v="0"/>
  </r>
  <r>
    <s v="660"/>
    <s v="SALIOU MBACKE BA              "/>
    <m/>
    <s v="BBC3639                                 "/>
    <n v="15652405"/>
    <s v="SPEEDY SERVICES SENEGAL SARL "/>
    <s v="COMMERCE ET REPARAT AUTO&amp;MOTO "/>
    <x v="10"/>
    <x v="10"/>
    <s v="82906524050"/>
    <s v="FRANC C.F.A.                  "/>
    <n v="-76181763"/>
    <n v="150000000"/>
    <d v="2021-08-04T00:00:00"/>
    <d v="2026-08-04T00:00:00"/>
    <s v="1565240515000000044412"/>
    <x v="7"/>
    <x v="7"/>
  </r>
  <r>
    <s v="695"/>
    <s v="YAYE FATOU GAYE               "/>
    <m/>
    <s v="ATX5375                                 "/>
    <n v="52217061"/>
    <s v="GUEYE MADIENE "/>
    <s v="COMM DE GROS&amp;ACTIVIT INTERMED "/>
    <x v="22"/>
    <x v="44"/>
    <s v="94002170616"/>
    <s v="FRANC C.F.A.                  "/>
    <n v="-150000000"/>
    <n v="150000000"/>
    <d v="2023-06-14T00:00:00"/>
    <d v="2024-05-17T00:00:00"/>
    <s v="5221706115000000045091"/>
    <x v="0"/>
    <x v="0"/>
  </r>
  <r>
    <s v="647"/>
    <s v="MARIEME SOUGOU                "/>
    <m/>
    <s v="BBF8128                                 "/>
    <n v="26015351"/>
    <s v="SOCIETE DE DISTRIBUTION ET DE COMMER "/>
    <s v="COMM DE GROS&amp;ACTIVIT INTERMED "/>
    <x v="9"/>
    <x v="26"/>
    <s v="05000153518"/>
    <s v="FRANC C.F.A.                  "/>
    <n v="-149367952"/>
    <n v="150000000"/>
    <d v="2024-05-01T00:00:00"/>
    <d v="2024-05-29T00:00:00"/>
    <s v="2601535115000000045413"/>
    <x v="0"/>
    <x v="0"/>
  </r>
  <r>
    <s v="423"/>
    <s v="KHADY NDIAYE BA               "/>
    <m/>
    <s v="APE4835                                 "/>
    <n v="15369005"/>
    <s v="COMPAGNIE COMMERCIALE DIA ET FRERES "/>
    <s v="COMM DE GROS&amp;ACTIVIT INTERMED "/>
    <x v="9"/>
    <x v="15"/>
    <s v="05001536901"/>
    <s v="FRANC C.F.A.                  "/>
    <n v="-3766424"/>
    <n v="150000000"/>
    <d v="2024-05-01T00:00:00"/>
    <d v="2024-07-31T00:00:00"/>
    <s v="1536900515000000045413"/>
    <x v="0"/>
    <x v="0"/>
  </r>
  <r>
    <s v="D16"/>
    <s v="ADJA FATOU CISSE EP NIANG     "/>
    <m/>
    <s v="ASR9465                                 "/>
    <n v="15668005"/>
    <s v="SCRUPULDOS SARL "/>
    <s v="COMM DE GROS&amp;ACTIVIT INTERMED "/>
    <x v="6"/>
    <x v="18"/>
    <s v="72001566809"/>
    <s v="FRANC C.F.A.                  "/>
    <n v="-20414488"/>
    <n v="150000000"/>
    <d v="2022-08-12T00:00:00"/>
    <d v="2024-08-12T00:00:00"/>
    <s v="1566800515000000044785"/>
    <x v="5"/>
    <x v="5"/>
  </r>
  <r>
    <s v="H24"/>
    <s v="HABY THIOUB                   "/>
    <m/>
    <s v="APF0593                                 "/>
    <n v="170100"/>
    <s v="CCS "/>
    <s v="COMMERCE DE DETAIl            "/>
    <x v="17"/>
    <x v="28"/>
    <s v="97100017016"/>
    <s v="FRANC C.F.A.                  "/>
    <n v="-150000000"/>
    <n v="150000000"/>
    <d v="2023-12-01T00:00:00"/>
    <d v="2024-10-31T00:00:00"/>
    <s v="17010015000000045261"/>
    <x v="0"/>
    <x v="0"/>
  </r>
  <r>
    <s v="D17"/>
    <s v="CHEIKH TALIBOUYA NDIAYE       "/>
    <m/>
    <s v="ACZ1773                                 "/>
    <n v="8126815"/>
    <s v="KHOURY TRANSPT "/>
    <s v="ENTREPOSAG&amp;ACTIV AUXIl TRANSP "/>
    <x v="15"/>
    <x v="55"/>
    <s v="10001268157"/>
    <s v="FRANC C.F.A.                  "/>
    <n v="-80000000"/>
    <n v="150000000"/>
    <d v="2024-03-08T00:00:00"/>
    <d v="2025-02-28T00:00:00"/>
    <s v="812681515000000045359"/>
    <x v="0"/>
    <x v="0"/>
  </r>
  <r>
    <s v="650"/>
    <s v="KHADIDIATOU MBENGUE           "/>
    <m/>
    <s v="ASW1479                                 "/>
    <n v="15608705"/>
    <s v="MONDIAL PAPER "/>
    <s v="IMPRIM&amp;REPROD Dâ€™ENREGISTREMT"/>
    <x v="13"/>
    <x v="48"/>
    <s v="70021560877"/>
    <s v="FRANC C.F.A.                  "/>
    <n v="-58941209"/>
    <n v="150000000"/>
    <d v="2024-02-27T00:00:00"/>
    <d v="2025-02-28T00:00:00"/>
    <s v="1560870515000000045349"/>
    <x v="0"/>
    <x v="0"/>
  </r>
  <r>
    <s v="D16"/>
    <s v="ADJA FATOU CISSE EP NIANG     "/>
    <m/>
    <s v="APK0803                                 "/>
    <n v="998200"/>
    <s v="SARR MOR MATY "/>
    <s v="COMM DE GROS&amp;ACTIVIT INTERMED "/>
    <x v="9"/>
    <x v="50"/>
    <s v="05400099821"/>
    <s v="FRANC C.F.A.                  "/>
    <n v="-148744583"/>
    <n v="150000000"/>
    <d v="2024-05-13T00:00:00"/>
    <d v="2025-03-31T00:00:00"/>
    <s v="99820015000000045425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16"/>
    <x v="2"/>
    <s v="75006879051"/>
    <s v="FRANC C.F.A.                  "/>
    <n v="-44504625"/>
    <n v="150000000"/>
    <d v="2020-03-13T00:00:00"/>
    <d v="2026-03-13T00:00:00"/>
    <s v="1568790515000000043903"/>
    <x v="0"/>
    <x v="0"/>
  </r>
  <r>
    <s v="D16"/>
    <s v="ADJA FATOU CISSE EP NIANG     "/>
    <m/>
    <s v="BFI1421                                 "/>
    <n v="26101422"/>
    <s v="CMD NEGOCE "/>
    <s v="COMM DE GROS&amp;ACTIVIT INTERMED "/>
    <x v="2"/>
    <x v="2"/>
    <s v="75001014221"/>
    <s v="FRANC C.F.A.                  "/>
    <n v="-133916858"/>
    <n v="150000000"/>
    <d v="2023-04-12T00:00:00"/>
    <d v="2028-04-12T00:00:00"/>
    <s v="2610142215000000045028"/>
    <x v="0"/>
    <x v="0"/>
  </r>
  <r>
    <s v="H24"/>
    <s v="HABY THIOUB                   "/>
    <s v="HOUDROUGE                     "/>
    <s v="AQM4742                                 "/>
    <n v="15434705"/>
    <s v="CITYSEN "/>
    <s v="COMM DE GROS&amp;ACTIVIT INTERMED "/>
    <x v="6"/>
    <x v="24"/>
    <s v="07004347054"/>
    <s v="FRANC C.F.A.                  "/>
    <n v="-100000000"/>
    <n v="150000000"/>
    <d v="2024-01-25T00:00:00"/>
    <d v="2025-01-31T00:00:00"/>
    <s v="1543470515000000045316"/>
    <x v="0"/>
    <x v="0"/>
  </r>
  <r>
    <s v="654"/>
    <s v="LETICIA WOTHOR                "/>
    <m/>
    <s v="APJ2386                                 "/>
    <n v="8161915"/>
    <s v="C S L SENEGAL SARL "/>
    <s v="ACTIVITE SPECIAl DE CONSTRUCT "/>
    <x v="9"/>
    <x v="15"/>
    <s v="05000816196"/>
    <s v="FRANC C.F.A.                  "/>
    <n v="-182672661"/>
    <n v="150000000"/>
    <d v="2023-09-08T00:00:00"/>
    <d v="2024-07-31T00:00:00"/>
    <s v="816191515000000045177"/>
    <x v="0"/>
    <x v="0"/>
  </r>
  <r>
    <s v="511"/>
    <s v="MAMADOU DIAGNE                "/>
    <m/>
    <s v="ATI3703                                 "/>
    <n v="8152115"/>
    <s v="SEN INTERIM "/>
    <s v="FOURNITURE Dâ€™AUTR SVICE PERS"/>
    <x v="9"/>
    <x v="15"/>
    <s v="05000815214"/>
    <s v="FRANC C.F.A.                  "/>
    <n v="-140797994"/>
    <n v="150000000"/>
    <d v="2023-07-14T00:00:00"/>
    <d v="2024-07-31T00:00:00"/>
    <s v="815211515000000045121"/>
    <x v="0"/>
    <x v="0"/>
  </r>
  <r>
    <s v="D16"/>
    <s v="ADJA FATOU CISSE EP NIANG     "/>
    <m/>
    <s v="BDW3677                                 "/>
    <n v="26068228"/>
    <s v="KAAWAR KHALED "/>
    <s v="COMM DE GROS&amp;ACTIVIT INTERMED "/>
    <x v="6"/>
    <x v="12"/>
    <s v="70500682283"/>
    <s v="FRANC C.F.A.                  "/>
    <n v="-78276561"/>
    <n v="150000000"/>
    <d v="2023-05-10T00:00:00"/>
    <d v="2025-05-10T00:00:00"/>
    <s v="2606822815000000045056"/>
    <x v="5"/>
    <x v="5"/>
  </r>
  <r>
    <s v="695"/>
    <s v="YAYE FATOU GAYE               "/>
    <m/>
    <s v="APF0569                                 "/>
    <n v="8120900"/>
    <s v="STE SENEGALAISE DE PRODUITS CHIMIQUE "/>
    <s v="FABRICATION DE PRODUIT CHIMIQ "/>
    <x v="9"/>
    <x v="15"/>
    <s v="05000812096"/>
    <s v="FRANC C.F.A.                  "/>
    <n v="-106739283"/>
    <n v="140000000"/>
    <d v="2023-12-13T00:00:00"/>
    <d v="2024-09-30T00:00:00"/>
    <s v="812090014000000045273"/>
    <x v="0"/>
    <x v="0"/>
  </r>
  <r>
    <s v="647"/>
    <s v="MARIEME SOUGOU                "/>
    <m/>
    <s v="BCU8257                                 "/>
    <n v="26032670"/>
    <s v="MADTRANS "/>
    <s v="TRANSPORTS TERRESTRES         "/>
    <x v="2"/>
    <x v="2"/>
    <s v="75000326703"/>
    <s v="FRANC C.F.A.                  "/>
    <n v="-54434505"/>
    <n v="127000000"/>
    <d v="2021-03-11T00:00:00"/>
    <d v="2026-03-11T00:00:00"/>
    <s v="2603267012700000044266"/>
    <x v="2"/>
    <x v="2"/>
  </r>
  <r>
    <s v="654"/>
    <s v="LETICIA WOTHOR                "/>
    <m/>
    <s v="APJ2375                                 "/>
    <n v="768312"/>
    <s v="BUREAU D'ETUDES TECHNIQUES PLUS S.A "/>
    <s v="ACTIV ARCHITECT,INGENIER&amp;TECH "/>
    <x v="0"/>
    <x v="5"/>
    <s v="93000076835"/>
    <s v="FRANC C.F.A.                  "/>
    <n v="-23310000"/>
    <n v="125000000"/>
    <d v="2024-03-22T00:00:00"/>
    <d v="2025-02-28T00:00:00"/>
    <s v="76831212500000045373"/>
    <x v="0"/>
    <x v="0"/>
  </r>
  <r>
    <s v="972"/>
    <s v="OULIMATA NDIAYE               "/>
    <m/>
    <s v="ARZ6888                                 "/>
    <n v="15166000"/>
    <s v="DHL SENEGAL "/>
    <s v="ENTREPOSAG&amp;ACTIV AUXIl TRANSP "/>
    <x v="17"/>
    <x v="46"/>
    <s v="97101660004"/>
    <s v="FRANC C.F.A.                  "/>
    <n v="-120000000"/>
    <n v="120000000"/>
    <d v="2023-11-23T00:00:00"/>
    <d v="2024-08-31T00:00:00"/>
    <s v="1516600012000000045253"/>
    <x v="0"/>
    <x v="0"/>
  </r>
  <r>
    <s v="D17"/>
    <s v="CHEIKH TALIBOUYA NDIAYE       "/>
    <m/>
    <s v="AUV4537                                 "/>
    <n v="33180320"/>
    <s v="PLANETE TRANSLO SA "/>
    <s v="ENTREPOSAG&amp;ACTIV AUXIl TRANSP "/>
    <x v="17"/>
    <x v="46"/>
    <s v="97103318030"/>
    <s v="FRANC C.F.A.                  "/>
    <n v="-120000000"/>
    <n v="120000000"/>
    <d v="2024-04-08T00:00:00"/>
    <d v="2025-02-28T00:00:00"/>
    <s v="3318032012000000045390"/>
    <x v="0"/>
    <x v="0"/>
  </r>
  <r>
    <s v="695"/>
    <s v="YAYE FATOU GAYE               "/>
    <m/>
    <s v="AQJ2133                                 "/>
    <n v="15368205"/>
    <s v="KOCHMAN ALI &quot;LES NIAYES SARRAUT&quot; "/>
    <s v="COMMERCE DE DETAIl            "/>
    <x v="13"/>
    <x v="33"/>
    <s v="70001536822"/>
    <s v="FRANC C.F.A.                  "/>
    <n v="-34572255"/>
    <n v="100000000"/>
    <d v="2024-02-26T00:00:00"/>
    <d v="2024-12-31T00:00:00"/>
    <s v="1536820510000000045348"/>
    <x v="0"/>
    <x v="0"/>
  </r>
  <r>
    <s v="H24"/>
    <s v="HABY THIOUB                   "/>
    <s v="ATTYE FAWAZ                   "/>
    <s v="APF0557                                 "/>
    <n v="8123615"/>
    <s v="SOCOMAF "/>
    <s v="COMM DE GROS&amp;ACTIVIT INTERMED "/>
    <x v="9"/>
    <x v="15"/>
    <s v="05000812369"/>
    <s v="FRANC C.F.A.                  "/>
    <n v="-15707136"/>
    <n v="100000000"/>
    <d v="2023-12-04T00:00:00"/>
    <d v="2024-10-31T00:00:00"/>
    <s v="812361510000000045264"/>
    <x v="0"/>
    <x v="0"/>
  </r>
  <r>
    <s v="H24"/>
    <s v="HABY THIOUB                   "/>
    <m/>
    <s v="API9149                                 "/>
    <n v="8110300"/>
    <s v="NEEMBA SENEGAL "/>
    <s v="AUTR INDUSTRIE MANUFACTURIERE "/>
    <x v="20"/>
    <x v="35"/>
    <s v="94301103009"/>
    <s v="FRANC C.F.A.                  "/>
    <n v="-24992978"/>
    <n v="100000000"/>
    <d v="2024-04-05T00:00:00"/>
    <d v="2025-02-28T00:00:00"/>
    <s v="811030010000000045387"/>
    <x v="0"/>
    <x v="0"/>
  </r>
  <r>
    <s v="282"/>
    <s v="PIERRE NDAW                   "/>
    <s v="DIOCESE                       "/>
    <s v="BBN8028                                 "/>
    <n v="71093505"/>
    <s v="COURS SAINTE MARIE DE HANN "/>
    <s v="ENSEIGNEMENT                  "/>
    <x v="9"/>
    <x v="43"/>
    <s v="05007109356"/>
    <s v="FRANC C.F.A.                  "/>
    <n v="-58740168"/>
    <n v="100000000"/>
    <d v="2024-03-22T00:00:00"/>
    <d v="2025-02-28T00:00:00"/>
    <s v="7109350510000000045373"/>
    <x v="0"/>
    <x v="0"/>
  </r>
  <r>
    <s v="423"/>
    <s v="KHADY NDIAYE BA               "/>
    <m/>
    <s v="APE4888                                 "/>
    <n v="15104600"/>
    <s v="BATIMAT "/>
    <s v="COMMERCE DE DETAIl            "/>
    <x v="17"/>
    <x v="28"/>
    <s v="97101510464"/>
    <s v="FRANC C.F.A.                  "/>
    <n v="-100000000"/>
    <n v="100000000"/>
    <d v="2024-01-25T00:00:00"/>
    <d v="2024-11-30T00:00:00"/>
    <s v="1510460010000000045316"/>
    <x v="0"/>
    <x v="0"/>
  </r>
  <r>
    <s v="423"/>
    <s v="KHADY NDIAYE BA               "/>
    <m/>
    <s v="APE4888                                 "/>
    <n v="15104600"/>
    <s v="BATIMAT "/>
    <s v="COMMERCE DE DETAIl            "/>
    <x v="13"/>
    <x v="33"/>
    <s v="70001510462"/>
    <s v="FRANC C.F.A.                  "/>
    <n v="-20744100"/>
    <n v="100000000"/>
    <d v="2024-01-25T00:00:00"/>
    <d v="2024-11-30T00:00:00"/>
    <s v="1510460010000000045316"/>
    <x v="0"/>
    <x v="0"/>
  </r>
  <r>
    <s v="423"/>
    <s v="KHADY NDIAYE BA               "/>
    <m/>
    <s v="APF7451                                 "/>
    <n v="15173600"/>
    <s v="DELTA MEDICAL "/>
    <s v="COMM DE GROS&amp;ACTIVIT INTERMED "/>
    <x v="0"/>
    <x v="49"/>
    <s v="93601517364"/>
    <s v="FRANC C.F.A.                  "/>
    <n v="-8470000"/>
    <n v="100000000"/>
    <d v="2024-01-26T00:00:00"/>
    <d v="2024-11-30T00:00:00"/>
    <s v="1517360010000000045317"/>
    <x v="0"/>
    <x v="0"/>
  </r>
  <r>
    <s v="654"/>
    <s v="LETICIA WOTHOR                "/>
    <m/>
    <s v="APF0571                                 "/>
    <n v="8148715"/>
    <s v="TECHNIMEX "/>
    <s v="FABRICAT MACHINE&amp;EQUIPEMTS NCA"/>
    <x v="9"/>
    <x v="15"/>
    <s v="05000814878"/>
    <s v="FRANC C.F.A.                  "/>
    <n v="-66823234"/>
    <n v="100000000"/>
    <d v="2023-07-25T00:00:00"/>
    <d v="2024-05-31T00:00:00"/>
    <s v="814871510000000045132"/>
    <x v="0"/>
    <x v="0"/>
  </r>
  <r>
    <s v="796"/>
    <s v="MOHAMED N NDIAYE              "/>
    <m/>
    <s v="ASD4424                                 "/>
    <n v="15631905"/>
    <s v="RICHARD EQUIPEMENT "/>
    <s v="COMM DE GROS&amp;ACTIVIT INTERMED "/>
    <x v="0"/>
    <x v="45"/>
    <s v="93606319055"/>
    <s v="FRANC C.F.A.                  "/>
    <n v="-1500000"/>
    <n v="100000000"/>
    <d v="2023-08-04T00:00:00"/>
    <d v="2024-06-30T00:00:00"/>
    <s v="1563190510000000045142"/>
    <x v="0"/>
    <x v="0"/>
  </r>
  <r>
    <s v="695"/>
    <s v="YAYE FATOU GAYE               "/>
    <m/>
    <s v="ARO6474                                 "/>
    <n v="15625005"/>
    <s v="IDEA MOBILIER "/>
    <s v="TRAVX BOIS,FABRICATION D'ART  "/>
    <x v="6"/>
    <x v="12"/>
    <s v="70506250051"/>
    <s v="FRANC C.F.A.                  "/>
    <n v="-30871272"/>
    <n v="100000000"/>
    <d v="2022-12-13T00:00:00"/>
    <d v="2024-12-13T00:00:00"/>
    <s v="1562500510000000044908"/>
    <x v="5"/>
    <x v="5"/>
  </r>
  <r>
    <s v="774"/>
    <s v="AISSATOU GUIRO                "/>
    <s v="GROUPE MADY TOURE             "/>
    <s v="ATY5519                                 "/>
    <n v="64041918"/>
    <s v="ACADEMIE GENERATION FOOT DAKAR "/>
    <s v="ACTIV SPORTIV,RECREATIV&amp;lOISIR"/>
    <x v="9"/>
    <x v="60"/>
    <s v="14006404191"/>
    <s v="FRANC C.F.A.                  "/>
    <n v="-97160838"/>
    <n v="100000000"/>
    <d v="2024-05-07T00:00:00"/>
    <d v="2024-05-29T00:00:00"/>
    <s v="6404191810000000045419"/>
    <x v="0"/>
    <x v="0"/>
  </r>
  <r>
    <s v="511"/>
    <s v="MAMADOU DIAGNE                "/>
    <s v="GROUPE MAME NIANIA GAYE       "/>
    <s v="AXD4216                                 "/>
    <n v="15768705"/>
    <s v="ELAN INTERIM SUARL "/>
    <s v="ACTIVIT lIEE AUX RESSOURC HUM "/>
    <x v="9"/>
    <x v="43"/>
    <s v="05001576873"/>
    <s v="FRANC C.F.A.                  "/>
    <n v="-70069157"/>
    <n v="100000000"/>
    <d v="2024-02-26T00:00:00"/>
    <d v="2025-01-31T00:00:00"/>
    <s v="1576870510000000045348"/>
    <x v="0"/>
    <x v="0"/>
  </r>
  <r>
    <s v="695"/>
    <s v="YAYE FATOU GAYE               "/>
    <m/>
    <s v="ATX5375                                 "/>
    <n v="52217061"/>
    <s v="GUEYE MADIENE "/>
    <s v="COMM DE GROS&amp;ACTIVIT INTERMED "/>
    <x v="9"/>
    <x v="50"/>
    <s v="05405221707"/>
    <s v="FRANC C.F.A.                  "/>
    <n v="-98532578"/>
    <n v="100000000"/>
    <d v="2023-08-24T00:00:00"/>
    <d v="2024-05-31T00:00:00"/>
    <s v="5221706110000000045162"/>
    <x v="0"/>
    <x v="0"/>
  </r>
  <r>
    <s v="246"/>
    <s v="LOUIS SAGNA                   "/>
    <m/>
    <s v="APF7169                                 "/>
    <n v="555200"/>
    <s v="CIDOP "/>
    <s v="PUBlICITE ET ETUDES DE MARCHE "/>
    <x v="15"/>
    <x v="37"/>
    <s v="11005552001"/>
    <s v="FRANC C.F.A.                  "/>
    <n v="-53889973"/>
    <n v="100000000"/>
    <d v="2023-07-07T00:00:00"/>
    <d v="2024-06-30T00:00:00"/>
    <s v="55520010000000045114"/>
    <x v="0"/>
    <x v="0"/>
  </r>
  <r>
    <s v="H24"/>
    <s v="HABY THIOUB                   "/>
    <m/>
    <s v="ATZ7603                                 "/>
    <n v="8227115"/>
    <s v="DUOPHARM "/>
    <s v="COMMERCE DE DETAIl            "/>
    <x v="0"/>
    <x v="0"/>
    <s v="93002271156"/>
    <s v="FRANC C.F.A.                  "/>
    <n v="-149144590"/>
    <n v="100000000"/>
    <d v="2023-08-21T00:00:00"/>
    <d v="2024-07-31T00:00:00"/>
    <s v="822711510000000045159"/>
    <x v="0"/>
    <x v="0"/>
  </r>
  <r>
    <s v="D16"/>
    <s v="ADJA FATOU CISSE EP NIANG     "/>
    <m/>
    <s v="ATI3710                                 "/>
    <n v="15594805"/>
    <s v="TECHNOLOGIES SERVICES "/>
    <s v="COMM DE GROS&amp;ACTIVIT INTERMED "/>
    <x v="20"/>
    <x v="35"/>
    <s v="94305948053"/>
    <s v="FRANC C.F.A.                  "/>
    <n v="-92699138"/>
    <n v="100000000"/>
    <d v="2024-02-13T00:00:00"/>
    <d v="2024-09-30T00:00:00"/>
    <s v="1559480510000000045335"/>
    <x v="0"/>
    <x v="0"/>
  </r>
  <r>
    <s v="511"/>
    <s v="MAMADOU DIAGNE                "/>
    <m/>
    <s v="AYG0372                                 "/>
    <n v="15629505"/>
    <s v="MICRO SOLUTIONS SUARL "/>
    <s v="TElECOMMUNICATIONS            "/>
    <x v="15"/>
    <x v="61"/>
    <s v="10006295057"/>
    <s v="FRANC C.F.A.                  "/>
    <n v="-95000000"/>
    <n v="100000000"/>
    <d v="2024-01-25T00:00:00"/>
    <d v="2024-12-31T00:00:00"/>
    <s v="1562950510000000045316"/>
    <x v="0"/>
    <x v="0"/>
  </r>
  <r>
    <s v="647"/>
    <s v="MARIEME SOUGOU                "/>
    <m/>
    <s v="APK1040                                 "/>
    <n v="33096020"/>
    <s v="SOLEIL VERT "/>
    <s v="AGRIC,ElEV ET ACTIV DE SOUTIEN"/>
    <x v="16"/>
    <x v="2"/>
    <s v="75000960203"/>
    <s v="FRANC C.F.A.                  "/>
    <n v="-39474791"/>
    <n v="100000000"/>
    <d v="2021-09-29T00:00:00"/>
    <d v="2025-09-29T00:00:00"/>
    <s v="3309602010000000044468"/>
    <x v="2"/>
    <x v="2"/>
  </r>
  <r>
    <s v="647"/>
    <s v="MARIEME SOUGOU                "/>
    <s v="VIEIRA                        "/>
    <s v="ABN7489                                 "/>
    <n v="8021300"/>
    <s v="AMERGER CASAMANCE "/>
    <s v="PECHE,PISCIC,AQUACUlTURE      "/>
    <x v="6"/>
    <x v="24"/>
    <s v="07000213002"/>
    <s v="FRANC C.F.A.                  "/>
    <n v="-100000000"/>
    <n v="100000000"/>
    <d v="2023-08-29T00:00:00"/>
    <d v="2024-07-31T00:00:00"/>
    <s v="802130010000000045167"/>
    <x v="0"/>
    <x v="0"/>
  </r>
  <r>
    <s v="647"/>
    <s v="MARIEME SOUGOU                "/>
    <m/>
    <s v="ABN7489                                 "/>
    <n v="8021300"/>
    <s v="AMERGER CASAMANCE "/>
    <s v="PECHE,PISCIC,AQUACUlTURE      "/>
    <x v="9"/>
    <x v="15"/>
    <s v="05000802139"/>
    <s v="FRANC C.F.A.                  "/>
    <n v="-88183075"/>
    <n v="100000000"/>
    <d v="2023-08-29T00:00:00"/>
    <d v="2024-07-31T00:00:00"/>
    <s v="802130010000000045167"/>
    <x v="0"/>
    <x v="0"/>
  </r>
  <r>
    <s v="695"/>
    <s v="YAYE FATOU GAYE               "/>
    <m/>
    <s v="BAT5802                                 "/>
    <n v="26010482"/>
    <s v="OUMOU GROUP "/>
    <s v="ACTIVITES INFORMATIQUES       "/>
    <x v="9"/>
    <x v="26"/>
    <s v="05000104826"/>
    <s v="FRANC C.F.A.                  "/>
    <n v="-86601776"/>
    <n v="100000000"/>
    <d v="2024-05-07T00:00:00"/>
    <d v="2024-05-31T00:00:00"/>
    <s v="2601048210000000045419"/>
    <x v="0"/>
    <x v="0"/>
  </r>
  <r>
    <s v="511"/>
    <s v="MAMADOU DIAGNE                "/>
    <m/>
    <s v="ATV3255                                 "/>
    <n v="15717705"/>
    <s v="XPERBM SA "/>
    <s v="TElECOMMUNICATIONS            "/>
    <x v="0"/>
    <x v="45"/>
    <s v="93607177056"/>
    <s v="FRANC C.F.A.                  "/>
    <n v="-14359761"/>
    <n v="100000000"/>
    <d v="2023-10-12T00:00:00"/>
    <d v="2024-06-30T00:00:00"/>
    <s v="1571770510000000045211"/>
    <x v="0"/>
    <x v="0"/>
  </r>
  <r>
    <s v="511"/>
    <s v="MAMADOU DIAGNE                "/>
    <m/>
    <s v="ATV3255                                 "/>
    <n v="15717705"/>
    <s v="XPERBM SA "/>
    <s v="TElECOMMUNICATIONS            "/>
    <x v="21"/>
    <x v="36"/>
    <s v="60207177059"/>
    <s v="FRANC C.F.A.                  "/>
    <n v="-66288246"/>
    <n v="100000000"/>
    <d v="2023-10-12T00:00:00"/>
    <d v="2024-06-30T00:00:00"/>
    <s v="1571770510000000045211"/>
    <x v="0"/>
    <x v="0"/>
  </r>
  <r>
    <s v="654"/>
    <s v="LETICIA WOTHOR                "/>
    <m/>
    <s v="AQJ2088                                 "/>
    <n v="9512140"/>
    <s v="ENTREPRISE DA ROSA "/>
    <s v="ACTIVITE SPECIAl DE CONSTRUCT "/>
    <x v="22"/>
    <x v="44"/>
    <s v="94005121404"/>
    <s v="FRANC C.F.A.                  "/>
    <n v="-70000000"/>
    <n v="100000000"/>
    <d v="2023-08-25T00:00:00"/>
    <d v="2024-08-31T00:00:00"/>
    <s v="951214010000000045163"/>
    <x v="0"/>
    <x v="0"/>
  </r>
  <r>
    <s v="654"/>
    <s v="LETICIA WOTHOR                "/>
    <m/>
    <s v="APJ2375                                 "/>
    <n v="768312"/>
    <s v="BUREAU D'ETUDES TECHNIQUES PLUS S.A "/>
    <s v="ACTIV ARCHITECT,INGENIER&amp;TECH "/>
    <x v="2"/>
    <x v="57"/>
    <s v="75000076832"/>
    <s v="FRANC C.F.A.                  "/>
    <n v="-52518657"/>
    <n v="97000000"/>
    <d v="2021-09-23T00:00:00"/>
    <d v="2026-09-23T00:00:00"/>
    <s v="7683129700000044462"/>
    <x v="2"/>
    <x v="2"/>
  </r>
  <r>
    <s v="695"/>
    <s v="YAYE FATOU GAYE               "/>
    <m/>
    <s v="BFH9444                                 "/>
    <n v="27515460"/>
    <s v="ABDOULAYE MBODJI "/>
    <s v="COMM DE GROS&amp;ACTIVIT INTERMED "/>
    <x v="2"/>
    <x v="14"/>
    <s v="76005154608"/>
    <s v="FRANC C.F.A.                  "/>
    <n v="-19574494"/>
    <n v="88000000"/>
    <d v="2021-11-29T00:00:00"/>
    <d v="2024-11-29T00:00:00"/>
    <s v="275154608800000044529"/>
    <x v="6"/>
    <x v="6"/>
  </r>
  <r>
    <s v="660"/>
    <s v="SALIOU MBACKE BA              "/>
    <m/>
    <s v="BDD5464                                 "/>
    <n v="26051188"/>
    <s v="ALGA TRADING LIMITED "/>
    <s v="ACTIV SOUTIEN/INDUST EXTRACT  "/>
    <x v="28"/>
    <x v="0"/>
    <s v="93000511885"/>
    <s v="FRANC C.F.A.                  "/>
    <n v="-87000000"/>
    <n v="87000000"/>
    <d v="2024-01-23T00:00:00"/>
    <d v="2025-01-31T00:00:00"/>
    <s v="260511888700000045314"/>
    <x v="0"/>
    <x v="0"/>
  </r>
  <r>
    <s v="A25"/>
    <s v="FATIMA CHAOUI                 "/>
    <m/>
    <s v="ASV9650                                 "/>
    <n v="15376705"/>
    <s v="ASSUR CONSEILS MARSH "/>
    <s v="ASSURANCE                     "/>
    <x v="21"/>
    <x v="36"/>
    <s v="60203767051"/>
    <s v="FRANC C.F.A.                  "/>
    <n v="-68502032"/>
    <n v="80100000"/>
    <d v="2023-05-19T00:00:00"/>
    <d v="2024-05-31T00:00:00"/>
    <s v="153767058010000045065"/>
    <x v="0"/>
    <x v="0"/>
  </r>
  <r>
    <s v="647"/>
    <s v="MARIEME SOUGOU                "/>
    <m/>
    <s v="ATW3455                                 "/>
    <n v="40762935"/>
    <s v="KHADIM THIANE "/>
    <s v="COMM DE GROS&amp;ACTIVIT INTERMED "/>
    <x v="6"/>
    <x v="24"/>
    <s v="07007629356"/>
    <s v="FRANC C.F.A.                  "/>
    <n v="-280000000"/>
    <n v="80000000"/>
    <d v="2023-09-27T00:00:00"/>
    <d v="2024-05-31T00:00:00"/>
    <s v="407629358000000045196"/>
    <x v="0"/>
    <x v="0"/>
  </r>
  <r>
    <s v="647"/>
    <s v="MARIEME SOUGOU                "/>
    <m/>
    <s v="APK1040                                 "/>
    <n v="33096020"/>
    <s v="SOLEIL VERT "/>
    <s v="AGRIC,ElEV ET ACTIV DE SOUTIEN"/>
    <x v="16"/>
    <x v="15"/>
    <s v="05003309603"/>
    <s v="FRANC C.F.A.                  "/>
    <n v="-79674925"/>
    <n v="80000000"/>
    <d v="2024-02-15T00:00:00"/>
    <d v="2025-01-31T00:00:00"/>
    <s v="330960208000000045337"/>
    <x v="0"/>
    <x v="0"/>
  </r>
  <r>
    <s v="246"/>
    <s v="LOUIS SAGNA                   "/>
    <m/>
    <s v="APF7169                                 "/>
    <n v="555200"/>
    <s v="CIDOP "/>
    <s v="PUBlICITE ET ETUDES DE MARCHE "/>
    <x v="9"/>
    <x v="15"/>
    <s v="05000055523"/>
    <s v="FRANC C.F.A.                  "/>
    <n v="-106269144"/>
    <n v="75000000"/>
    <d v="2023-07-07T00:00:00"/>
    <d v="2024-06-30T00:00:00"/>
    <s v="5552007500000045114"/>
    <x v="0"/>
    <x v="0"/>
  </r>
  <r>
    <s v="511"/>
    <s v="MAMADOU DIAGNE                "/>
    <m/>
    <s v="BCG5376                                 "/>
    <n v="64046218"/>
    <s v="LA COLOMBE-SUARL "/>
    <s v="AUT ACTIV PROF DE SERVIC SPEC "/>
    <x v="29"/>
    <x v="29"/>
    <s v="06106404626"/>
    <s v="FRANC C.F.A.                  "/>
    <n v="-59267448"/>
    <n v="75000000"/>
    <d v="2023-12-28T00:00:00"/>
    <d v="2024-12-31T00:00:00"/>
    <s v="640462187500000045288"/>
    <x v="0"/>
    <x v="0"/>
  </r>
  <r>
    <s v="650"/>
    <s v="KHADIDIATOU MBENGUE           "/>
    <m/>
    <s v="APE5167                                 "/>
    <n v="8123015"/>
    <s v="SCD SA "/>
    <s v="COMM DE GROS&amp;ACTIVIT INTERMED "/>
    <x v="9"/>
    <x v="15"/>
    <s v="05000812302"/>
    <s v="FRANC C.F.A.                  "/>
    <n v="-9696680"/>
    <n v="70000000"/>
    <d v="2023-12-29T00:00:00"/>
    <d v="2024-12-15T00:00:00"/>
    <s v="81230157000000045289"/>
    <x v="0"/>
    <x v="0"/>
  </r>
  <r>
    <s v="D16"/>
    <s v="ADJA FATOU CISSE EP NIANG     "/>
    <m/>
    <s v="AVB5864                                 "/>
    <n v="15767405"/>
    <s v="JOKE COOL SA "/>
    <s v="PRODUCT&amp;DISTRIBUT ElECTRIC&amp;GAZ"/>
    <x v="9"/>
    <x v="43"/>
    <s v="05001576741"/>
    <s v="FRANC C.F.A.                  "/>
    <n v="-43707351"/>
    <n v="65000000"/>
    <d v="2024-04-09T00:00:00"/>
    <d v="2025-02-28T00:00:00"/>
    <s v="157674056500000045391"/>
    <x v="0"/>
    <x v="0"/>
  </r>
  <r>
    <s v="654"/>
    <s v="LETICIA WOTHOR                "/>
    <m/>
    <s v="APF0571                                 "/>
    <n v="8148715"/>
    <s v="TECHNIMEX "/>
    <s v="FABRICAT MACHINE&amp;EQUIPEMTS NCA"/>
    <x v="0"/>
    <x v="40"/>
    <s v="93000814874"/>
    <s v="FRANC C.F.A.                  "/>
    <n v="-62725232"/>
    <n v="63000000"/>
    <d v="2023-07-31T00:00:00"/>
    <d v="2024-05-31T00:00:00"/>
    <s v="81487156300000045138"/>
    <x v="0"/>
    <x v="0"/>
  </r>
  <r>
    <s v="423"/>
    <s v="KHADY NDIAYE BA               "/>
    <m/>
    <s v="APF7451                                 "/>
    <n v="15173600"/>
    <s v="DELTA MEDICAL "/>
    <s v="COMM DE GROS&amp;ACTIVIT INTERMED "/>
    <x v="17"/>
    <x v="28"/>
    <s v="97101517360"/>
    <s v="FRANC C.F.A.                  "/>
    <n v="-60000000"/>
    <n v="60000000"/>
    <d v="2024-01-26T00:00:00"/>
    <d v="2024-11-30T00:00:00"/>
    <s v="151736006000000045317"/>
    <x v="0"/>
    <x v="0"/>
  </r>
  <r>
    <s v="423"/>
    <s v="KHADY NDIAYE BA               "/>
    <m/>
    <s v="APF7451                                 "/>
    <n v="15173600"/>
    <s v="DELTA MEDICAL "/>
    <s v="COMM DE GROS&amp;ACTIVIT INTERMED "/>
    <x v="19"/>
    <x v="32"/>
    <s v="97001517361"/>
    <s v="FRANC C.F.A.                  "/>
    <n v="-27188795"/>
    <n v="60000000"/>
    <d v="2024-01-26T00:00:00"/>
    <d v="2024-11-30T00:00:00"/>
    <s v="151736006000000045317"/>
    <x v="0"/>
    <x v="0"/>
  </r>
  <r>
    <s v="423"/>
    <s v="KHADY NDIAYE BA               "/>
    <m/>
    <s v="BFB0165                                 "/>
    <n v="26091798"/>
    <s v="NDIAPENDAL TRANSIT TRANSPORT ET LOGI "/>
    <s v="ENTREPOSAG&amp;ACTIV AUXIl TRANSP "/>
    <x v="17"/>
    <x v="46"/>
    <s v="97100917983"/>
    <s v="FRANC C.F.A.                  "/>
    <n v="-60000000"/>
    <n v="60000000"/>
    <d v="2024-04-30T00:00:00"/>
    <d v="2024-05-29T00:00:00"/>
    <s v="260917986000000045412"/>
    <x v="0"/>
    <x v="0"/>
  </r>
  <r>
    <s v="695"/>
    <s v="YAYE FATOU GAYE               "/>
    <m/>
    <s v="APF0569                                 "/>
    <n v="8120900"/>
    <s v="STE SENEGALAISE DE PRODUITS CHIMIQUE "/>
    <s v="FABRICATION DE PRODUIT CHIMIQ "/>
    <x v="13"/>
    <x v="33"/>
    <s v="70000812090"/>
    <s v="FRANC C.F.A.                  "/>
    <n v="-15577200"/>
    <n v="60000000"/>
    <d v="2023-12-13T00:00:00"/>
    <d v="2024-09-30T00:00:00"/>
    <s v="81209006000000045273"/>
    <x v="0"/>
    <x v="0"/>
  </r>
  <r>
    <s v="D16"/>
    <s v="ADJA FATOU CISSE EP NIANG     "/>
    <m/>
    <s v="APK0806                                 "/>
    <n v="15053900"/>
    <s v="HOBALLAH NAGI "/>
    <s v="COMM DE GROS&amp;ACTIVIT INTERMED "/>
    <x v="9"/>
    <x v="15"/>
    <s v="05001505393"/>
    <s v="FRANC C.F.A.                  "/>
    <n v="-26600202"/>
    <n v="60000000"/>
    <d v="2023-11-10T00:00:00"/>
    <d v="2024-10-31T00:00:00"/>
    <s v="150539006000000045240"/>
    <x v="0"/>
    <x v="0"/>
  </r>
  <r>
    <s v="D17"/>
    <s v="CHEIKH TALIBOUYA NDIAYE       "/>
    <m/>
    <s v="AQJ2050                                 "/>
    <n v="8079900"/>
    <s v="SERIGNE NIANG ENTRACOM "/>
    <s v="TRANSPORTS TERRESTRES         "/>
    <x v="17"/>
    <x v="46"/>
    <s v="97100799000"/>
    <s v="FRANC C.F.A.                  "/>
    <n v="-60000000"/>
    <n v="60000000"/>
    <d v="2024-03-15T00:00:00"/>
    <d v="2025-02-28T00:00:00"/>
    <s v="80799006000000045366"/>
    <x v="0"/>
    <x v="0"/>
  </r>
  <r>
    <s v="556"/>
    <s v="HAROUNA YARADOU               "/>
    <m/>
    <s v="AUE2547                                 "/>
    <n v="15734905"/>
    <s v="SENEGALAISE DE STOCKAGE SA "/>
    <s v="EXTRACTION Dâ€™HYDROCARBURES  "/>
    <x v="17"/>
    <x v="46"/>
    <s v="97107349057"/>
    <s v="FRANC C.F.A.                  "/>
    <n v="-60000000"/>
    <n v="60000000"/>
    <d v="2023-12-08T00:00:00"/>
    <d v="2024-10-31T00:00:00"/>
    <s v="157349056000000045268"/>
    <x v="0"/>
    <x v="0"/>
  </r>
  <r>
    <s v="650"/>
    <s v="KHADIDIATOU MBENGUE           "/>
    <m/>
    <s v="BCU9610                                 "/>
    <n v="26039915"/>
    <s v="COMPAGNIE MAMADOU NGONE AGRO-INDUSTR "/>
    <s v="AGRIC,ElEV ET ACTIV DE SOUTIEN"/>
    <x v="17"/>
    <x v="46"/>
    <s v="97110399156"/>
    <s v="FRANC C.F.A.                  "/>
    <n v="-60000000"/>
    <n v="60000000"/>
    <d v="2024-05-03T00:00:00"/>
    <d v="2024-05-29T00:00:00"/>
    <s v="260399156000000045415"/>
    <x v="0"/>
    <x v="0"/>
  </r>
  <r>
    <s v="776"/>
    <s v="MAME NGONE GAYE               "/>
    <m/>
    <s v="AQI9516                                 "/>
    <n v="15505705"/>
    <s v="EUROGERM SENEGAL SARL "/>
    <s v="AGRIC,ElEV ET ACTIV DE SOUTIEN"/>
    <x v="17"/>
    <x v="28"/>
    <s v="97101550577"/>
    <s v="FRANC C.F.A.                  "/>
    <n v="-60000000"/>
    <n v="60000000"/>
    <d v="2023-08-30T00:00:00"/>
    <d v="2024-07-30T00:00:00"/>
    <s v="155057056000000045168"/>
    <x v="0"/>
    <x v="0"/>
  </r>
  <r>
    <s v="972"/>
    <s v="OULIMATA NDIAYE               "/>
    <m/>
    <s v="ASH9602                                 "/>
    <n v="15660005"/>
    <s v="DP WORLD DAKAR "/>
    <s v="TRANSPORTS PAR EAU            "/>
    <x v="17"/>
    <x v="46"/>
    <s v="97116600052"/>
    <s v="FRANC C.F.A.                  "/>
    <n v="-60000000"/>
    <n v="60000000"/>
    <d v="2024-04-23T00:00:00"/>
    <d v="2025-03-31T00:00:00"/>
    <s v="156600056000000045405"/>
    <x v="0"/>
    <x v="0"/>
  </r>
  <r>
    <s v="654"/>
    <s v="LETICIA WOTHOR                "/>
    <m/>
    <s v="BDF1526                                 "/>
    <n v="26052661"/>
    <s v="BETON MANUFACTURE SENEGAL "/>
    <s v="SOUTIEN AU BATIM,AMENAG PAYSAG"/>
    <x v="15"/>
    <x v="37"/>
    <s v="11010526619"/>
    <s v="FRANC C.F.A.                  "/>
    <n v="-58600000"/>
    <n v="58600000"/>
    <d v="2024-02-21T00:00:00"/>
    <d v="2024-05-31T00:00:00"/>
    <s v="260526615860000045343"/>
    <x v="0"/>
    <x v="0"/>
  </r>
  <r>
    <s v="773"/>
    <s v="FATIMATA ZARA HAIDARA         "/>
    <s v="Afrique Vision Invest         "/>
    <s v="APF0597                                 "/>
    <n v="15377905"/>
    <s v="POLYKROME "/>
    <s v="SOUTIEN AUX ENTR, ACTIV BUR   "/>
    <x v="0"/>
    <x v="5"/>
    <s v="93001537798"/>
    <s v="FRANC C.F.A.                  "/>
    <n v="-3344946"/>
    <n v="50000000"/>
    <d v="2024-04-30T00:00:00"/>
    <d v="2024-05-29T00:00:00"/>
    <s v="153779055000000045412"/>
    <x v="0"/>
    <x v="0"/>
  </r>
  <r>
    <s v="773"/>
    <s v="FATIMATA ZARA HAIDARA         "/>
    <m/>
    <s v="ABN7540                                 "/>
    <n v="8015100"/>
    <s v="AIR LIQUIDE SENEGAL "/>
    <s v="PRODUCT&amp;DISTRIBUT ElECTRIC&amp;GAZ"/>
    <x v="21"/>
    <x v="36"/>
    <s v="60200151001"/>
    <s v="FRANC C.F.A.                  "/>
    <n v="-1182748"/>
    <n v="50000000"/>
    <d v="2023-12-08T00:00:00"/>
    <d v="2024-09-30T00:00:00"/>
    <s v="80151005000000045268"/>
    <x v="0"/>
    <x v="0"/>
  </r>
  <r>
    <s v="773"/>
    <s v="FATIMATA ZARA HAIDARA         "/>
    <m/>
    <s v="ARU1509                                 "/>
    <n v="15618605"/>
    <s v="INDUSTRY FOR PACKAGING &amp; CONSTRUCTIO "/>
    <s v="AUTR INDUSTRIE MANUFACTURIERE "/>
    <x v="13"/>
    <x v="48"/>
    <s v="70001561861"/>
    <s v="FRANC C.F.A.                  "/>
    <n v="-22456375"/>
    <n v="50000000"/>
    <d v="2023-11-17T00:00:00"/>
    <d v="2024-09-30T00:00:00"/>
    <s v="156186055000000045247"/>
    <x v="0"/>
    <x v="0"/>
  </r>
  <r>
    <s v="423"/>
    <s v="KHADY NDIAYE BA               "/>
    <m/>
    <s v="AYQ4629                                 "/>
    <n v="25968206"/>
    <s v="SENEGAL REVETEMENTS SUARL "/>
    <s v="COMMERCE DE DETAIl            "/>
    <x v="9"/>
    <x v="26"/>
    <s v="05009682061"/>
    <s v="FRANC C.F.A.                  "/>
    <n v="-27997173"/>
    <n v="50000000"/>
    <d v="2024-02-28T00:00:00"/>
    <d v="2024-11-30T00:00:00"/>
    <s v="259682065000000045350"/>
    <x v="0"/>
    <x v="0"/>
  </r>
  <r>
    <s v="796"/>
    <s v="MOHAMED N NDIAYE              "/>
    <m/>
    <s v="ASD4424                                 "/>
    <n v="15631905"/>
    <s v="RICHARD EQUIPEMENT "/>
    <s v="COMM DE GROS&amp;ACTIVIT INTERMED "/>
    <x v="0"/>
    <x v="40"/>
    <s v="93001563190"/>
    <s v="FRANC C.F.A.                  "/>
    <n v="-40697735"/>
    <n v="50000000"/>
    <d v="2023-08-07T00:00:00"/>
    <d v="2024-06-30T00:00:00"/>
    <s v="156319055000000045145"/>
    <x v="0"/>
    <x v="0"/>
  </r>
  <r>
    <s v="246"/>
    <s v="LOUIS SAGNA                   "/>
    <s v="GROUPE CORINNE CADET          "/>
    <s v="ATR7411                                 "/>
    <n v="15680105"/>
    <s v="LE ROND POINT SARL "/>
    <s v="RESTAURAT&amp;DEBITS DE BOISSON   "/>
    <x v="9"/>
    <x v="43"/>
    <s v="05001568011"/>
    <s v="FRANC C.F.A.                  "/>
    <n v="-36360141"/>
    <n v="50000000"/>
    <d v="2024-04-30T00:00:00"/>
    <d v="2024-05-29T00:00:00"/>
    <s v="156801055000000045412"/>
    <x v="0"/>
    <x v="0"/>
  </r>
  <r>
    <s v="695"/>
    <s v="YAYE FATOU GAYE               "/>
    <m/>
    <s v="ATX5375                                 "/>
    <n v="52217061"/>
    <s v="GUEYE MADIENE "/>
    <s v="COMM DE GROS&amp;ACTIVIT INTERMED "/>
    <x v="9"/>
    <x v="50"/>
    <s v="05405221707"/>
    <s v="FRANC C.F.A.                  "/>
    <n v="-98532578"/>
    <n v="50000000"/>
    <d v="2023-06-14T00:00:00"/>
    <d v="2024-05-17T00:00:00"/>
    <s v="522170615000000045091"/>
    <x v="0"/>
    <x v="0"/>
  </r>
  <r>
    <s v="423"/>
    <s v="KHADY NDIAYE BA               "/>
    <m/>
    <s v="APE5150                                 "/>
    <n v="8123515"/>
    <s v="SIMPA "/>
    <s v="TRAVAIl CAOUTCHOUC ET PlASTIQ "/>
    <x v="23"/>
    <x v="62"/>
    <s v="70200812353"/>
    <s v="FRANC C.F.A.                  "/>
    <n v="-34856256"/>
    <n v="50000000"/>
    <d v="2024-04-30T00:00:00"/>
    <d v="2024-05-29T00:00:00"/>
    <s v="81235155000000045412"/>
    <x v="0"/>
    <x v="0"/>
  </r>
  <r>
    <s v="774"/>
    <s v="AISSATOU GUIRO                "/>
    <m/>
    <s v="ATC9667                                 "/>
    <n v="12873040"/>
    <s v="AGENT COMPT.PART.CENTR.HOSPIT.ZCHOR "/>
    <s v="ACTIV PR lA SANTE HUMAINE     "/>
    <x v="30"/>
    <x v="63"/>
    <s v="22001287309"/>
    <s v="FRANC C.F.A.                  "/>
    <n v="-34370556"/>
    <n v="50000000"/>
    <d v="2023-06-08T00:00:00"/>
    <d v="2024-05-31T00:00:00"/>
    <s v="128730405000000045085"/>
    <x v="0"/>
    <x v="0"/>
  </r>
  <r>
    <s v="A25"/>
    <s v="FATIMA CHAOUI                 "/>
    <m/>
    <s v="ASV9650                                 "/>
    <n v="15376705"/>
    <s v="ASSUR CONSEILS MARSH "/>
    <s v="ASSURANCE                     "/>
    <x v="31"/>
    <x v="64"/>
    <s v="05801537679"/>
    <s v="FRANC C.F.A.                  "/>
    <n v="-221113"/>
    <n v="50000000"/>
    <d v="2023-05-19T00:00:00"/>
    <d v="2024-05-31T00:00:00"/>
    <s v="153767055000000045065"/>
    <x v="0"/>
    <x v="0"/>
  </r>
  <r>
    <s v="246"/>
    <s v="LOUIS SAGNA                   "/>
    <m/>
    <s v="BCH4780                                 "/>
    <n v="25987827"/>
    <s v="ALBG COMMUNICATION AFRIQUE "/>
    <s v="TElECOMMUNICATIONS            "/>
    <x v="15"/>
    <x v="37"/>
    <s v="11009878279"/>
    <s v="FRANC C.F.A.                  "/>
    <n v="-50000000"/>
    <n v="50000000"/>
    <d v="2023-08-10T00:00:00"/>
    <d v="2024-06-30T00:00:00"/>
    <s v="259878275000000045148"/>
    <x v="0"/>
    <x v="0"/>
  </r>
  <r>
    <s v="246"/>
    <s v="LOUIS SAGNA                   "/>
    <m/>
    <s v="BCH4780                                 "/>
    <n v="25987827"/>
    <s v="ALBG COMMUNICATION AFRIQUE "/>
    <s v="TElECOMMUNICATIONS            "/>
    <x v="9"/>
    <x v="26"/>
    <s v="05009878271"/>
    <s v="FRANC C.F.A.                  "/>
    <n v="-44507222"/>
    <n v="50000000"/>
    <d v="2023-08-10T00:00:00"/>
    <d v="2024-06-30T00:00:00"/>
    <s v="259878275000000045148"/>
    <x v="0"/>
    <x v="0"/>
  </r>
  <r>
    <s v="650"/>
    <s v="KHADIDIATOU MBENGUE           "/>
    <m/>
    <s v="BGZ0715                                 "/>
    <n v="25999578"/>
    <s v="GROUPE GLOBAL BUSINESS INTERNATIONAL "/>
    <s v="COMM DE GROS&amp;ACTIVIT INTERMED "/>
    <x v="29"/>
    <x v="65"/>
    <s v="06109995782"/>
    <s v="FRANC C.F.A.                  "/>
    <n v="-48795329"/>
    <n v="50000000"/>
    <d v="2023-09-14T00:00:00"/>
    <d v="2024-08-31T00:00:00"/>
    <s v="259995785000000045183"/>
    <x v="0"/>
    <x v="0"/>
  </r>
  <r>
    <s v="282"/>
    <s v="PIERRE NDAW                   "/>
    <m/>
    <s v="AQJ2716                                 "/>
    <n v="33089720"/>
    <s v="GROUPE SCOLAIRE LES PEDAGOGUES "/>
    <s v="ENSEIGNEMENT                  "/>
    <x v="16"/>
    <x v="15"/>
    <s v="05003308977"/>
    <s v="FRANC C.F.A.                  "/>
    <n v="-50070200"/>
    <n v="50000000"/>
    <d v="2023-12-08T00:00:00"/>
    <d v="2024-11-30T00:00:00"/>
    <s v="330897205000000045268"/>
    <x v="0"/>
    <x v="0"/>
  </r>
  <r>
    <s v="D16"/>
    <s v="ADJA FATOU CISSE EP NIANG     "/>
    <m/>
    <s v="ASR9465                                 "/>
    <n v="15668005"/>
    <s v="SCRUPULDOS SARL "/>
    <s v="COMM DE GROS&amp;ACTIVIT INTERMED "/>
    <x v="9"/>
    <x v="43"/>
    <s v="05001566809"/>
    <s v="FRANC C.F.A.                  "/>
    <n v="-42477702"/>
    <n v="50000000"/>
    <d v="2023-12-08T00:00:00"/>
    <d v="2024-11-30T00:00:00"/>
    <s v="156680055000000045268"/>
    <x v="0"/>
    <x v="0"/>
  </r>
  <r>
    <s v="D16"/>
    <s v="ADJA FATOU CISSE EP NIANG     "/>
    <m/>
    <s v="AVB5864                                 "/>
    <n v="15767405"/>
    <s v="JOKE COOL SA "/>
    <s v="PRODUCT&amp;DISTRIBUT ElECTRIC&amp;GAZ"/>
    <x v="6"/>
    <x v="24"/>
    <s v="07007674058"/>
    <s v="FRANC C.F.A.                  "/>
    <n v="-50000000"/>
    <n v="50000000"/>
    <d v="2024-04-09T00:00:00"/>
    <d v="2025-02-28T00:00:00"/>
    <s v="157674055000000045391"/>
    <x v="0"/>
    <x v="0"/>
  </r>
  <r>
    <s v="511"/>
    <s v="MAMADOU DIAGNE                "/>
    <m/>
    <s v="AUD0687                                 "/>
    <n v="33153020"/>
    <s v="MANU SERVICES SARL "/>
    <s v="ENTREPOSAG&amp;ACTIV AUXIl TRANSP "/>
    <x v="9"/>
    <x v="43"/>
    <s v="05003315303"/>
    <s v="FRANC C.F.A.                  "/>
    <n v="-49860238"/>
    <n v="50000000"/>
    <d v="2024-04-02T00:00:00"/>
    <d v="2025-03-31T00:00:00"/>
    <s v="331530205000000045384"/>
    <x v="0"/>
    <x v="0"/>
  </r>
  <r>
    <s v="650"/>
    <s v="KHADIDIATOU MBENGUE           "/>
    <m/>
    <s v="APE5179                                 "/>
    <n v="8122915"/>
    <s v="SPN "/>
    <s v="TRAVAIl CAOUTCHOUC ET PlASTIQ "/>
    <x v="13"/>
    <x v="33"/>
    <s v="70000812298"/>
    <s v="FRANC C.F.A.                  "/>
    <n v="-35675000"/>
    <n v="50000000"/>
    <d v="2024-05-10T00:00:00"/>
    <d v="2024-05-29T00:00:00"/>
    <s v="81229155000000045422"/>
    <x v="0"/>
    <x v="0"/>
  </r>
  <r>
    <s v="D16"/>
    <s v="ADJA FATOU CISSE EP NIANG     "/>
    <m/>
    <s v="AXB4070                                 "/>
    <n v="15416605"/>
    <s v="ARNI "/>
    <s v="COMM DE GROS&amp;ACTIVIT INTERMED "/>
    <x v="9"/>
    <x v="15"/>
    <s v="05001541661"/>
    <s v="FRANC C.F.A.                  "/>
    <n v="-38433811"/>
    <n v="50000000"/>
    <d v="2023-09-21T00:00:00"/>
    <d v="2024-07-31T00:00:00"/>
    <s v="154166055000000045190"/>
    <x v="0"/>
    <x v="0"/>
  </r>
  <r>
    <s v="D16"/>
    <s v="ADJA FATOU CISSE EP NIANG     "/>
    <m/>
    <s v="BFI1421                                 "/>
    <n v="26101422"/>
    <s v="CMD NEGOCE "/>
    <s v="COMM DE GROS&amp;ACTIVIT INTERMED "/>
    <x v="6"/>
    <x v="12"/>
    <s v="70501014227"/>
    <s v="FRANC C.F.A.                  "/>
    <n v="-24125367"/>
    <n v="46500000"/>
    <d v="2023-04-12T00:00:00"/>
    <d v="2025-04-12T00:00:00"/>
    <s v="261014224650000045028"/>
    <x v="0"/>
    <x v="0"/>
  </r>
  <r>
    <s v="654"/>
    <s v="LETICIA WOTHOR                "/>
    <m/>
    <s v="BAC7275                                 "/>
    <n v="25958783"/>
    <s v="CABINET EDE INTERNATIONAL "/>
    <s v="CONSTRUCTION DE BATIMENTS     "/>
    <x v="0"/>
    <x v="66"/>
    <s v="93019587835"/>
    <s v="FRANC C.F.A.                  "/>
    <n v="-43500210"/>
    <n v="43500210"/>
    <d v="2023-11-08T00:00:00"/>
    <d v="2024-10-31T00:00:00"/>
    <s v="259587834350021045238"/>
    <x v="0"/>
    <x v="0"/>
  </r>
  <r>
    <s v="D16"/>
    <s v="ADJA FATOU CISSE EP NIANG     "/>
    <m/>
    <s v="APK0806                                 "/>
    <n v="15053900"/>
    <s v="HOBALLAH NAGI "/>
    <s v="COMM DE GROS&amp;ACTIVIT INTERMED "/>
    <x v="21"/>
    <x v="36"/>
    <s v="60200539008"/>
    <s v="FRANC C.F.A.                  "/>
    <n v="-20390463"/>
    <n v="40000000"/>
    <d v="2023-11-14T00:00:00"/>
    <d v="2024-05-31T00:00:00"/>
    <s v="150539004000000045244"/>
    <x v="0"/>
    <x v="0"/>
  </r>
  <r>
    <s v="654"/>
    <s v="LETICIA WOTHOR                "/>
    <m/>
    <s v="APJ2375                                 "/>
    <n v="768312"/>
    <s v="BUREAU D'ETUDES TECHNIQUES PLUS S.A "/>
    <s v="ACTIV ARCHITECT,INGENIER&amp;TECH "/>
    <x v="9"/>
    <x v="15"/>
    <s v="05000076839"/>
    <s v="FRANC C.F.A.                  "/>
    <n v="-20608634"/>
    <n v="30000000"/>
    <d v="2024-03-21T00:00:00"/>
    <d v="2025-02-28T00:00:00"/>
    <s v="7683123000000045372"/>
    <x v="0"/>
    <x v="0"/>
  </r>
  <r>
    <s v="660"/>
    <s v="SALIOU MBACKE BA              "/>
    <s v="GROUPE EYDON PETROLEUM        "/>
    <s v="BBC3639                                 "/>
    <n v="15652405"/>
    <s v="SPEEDY SERVICES SENEGAL SARL "/>
    <s v="COMMERCE ET REPARAT AUTO&amp;MOTO "/>
    <x v="9"/>
    <x v="43"/>
    <s v="05001565249"/>
    <s v="FRANC C.F.A.                  "/>
    <n v="-17178728"/>
    <n v="25000000"/>
    <d v="2023-06-19T00:00:00"/>
    <d v="2024-05-31T00:00:00"/>
    <s v="156524052500000045096"/>
    <x v="0"/>
    <x v="0"/>
  </r>
  <r>
    <s v="511"/>
    <s v="MAMADOU DIAGNE                "/>
    <m/>
    <s v="AUD0687                                 "/>
    <n v="33153020"/>
    <s v="MANU SERVICES SARL "/>
    <s v="ENTREPOSAG&amp;ACTIV AUXIl TRANSP "/>
    <x v="15"/>
    <x v="55"/>
    <s v="10001530200"/>
    <s v="FRANC C.F.A.                  "/>
    <n v="-24000000"/>
    <n v="25000000"/>
    <d v="2024-04-02T00:00:00"/>
    <d v="2025-03-31T00:00:00"/>
    <s v="331530202500000045384"/>
    <x v="0"/>
    <x v="0"/>
  </r>
  <r>
    <s v="D16"/>
    <s v="ADJA FATOU CISSE EP NIANG     "/>
    <m/>
    <s v="BDW3677                                 "/>
    <n v="26068228"/>
    <s v="KAAWAR KHALED "/>
    <s v="COMM DE GROS&amp;ACTIVIT INTERMED "/>
    <x v="9"/>
    <x v="26"/>
    <s v="05000682284"/>
    <s v="FRANC C.F.A.                  "/>
    <n v="-623544"/>
    <n v="20000000"/>
    <d v="2024-05-03T00:00:00"/>
    <d v="2024-05-29T00:00:00"/>
    <s v="260682282000000045415"/>
    <x v="0"/>
    <x v="0"/>
  </r>
  <r>
    <s v="511"/>
    <s v="MAMADOU DIAGNE                "/>
    <m/>
    <s v="ATI3703                                 "/>
    <n v="8152115"/>
    <s v="SEN INTERIM "/>
    <s v="FOURNITURE Dâ€™AUTR SVICE PERS"/>
    <x v="22"/>
    <x v="44"/>
    <s v="94011521151"/>
    <s v="FRANC C.F.A.                  "/>
    <n v="-20000000"/>
    <n v="20000000"/>
    <d v="2024-02-08T00:00:00"/>
    <d v="2025-01-31T00:00:00"/>
    <s v="81521152000000045330"/>
    <x v="0"/>
    <x v="0"/>
  </r>
  <r>
    <s v="D16"/>
    <s v="ADJA FATOU CISSE EP NIANG     "/>
    <m/>
    <s v="BJI5846                                 "/>
    <n v="26115965"/>
    <s v="MATSPACE TECHNOLOGY "/>
    <s v="ACTIVITES INFORMATIQUES       "/>
    <x v="15"/>
    <x v="67"/>
    <s v="10001159654"/>
    <s v="FRANC C.F.A.                  "/>
    <n v="-19261660"/>
    <n v="19261660"/>
    <d v="2024-05-06T00:00:00"/>
    <d v="2024-08-06T00:00:00"/>
    <s v="261159651926166045418"/>
    <x v="0"/>
    <x v="0"/>
  </r>
  <r>
    <s v="796"/>
    <s v="MOHAMED N NDIAYE              "/>
    <s v="VINCI                         "/>
    <s v="BCO1965                                 "/>
    <n v="26031724"/>
    <s v="VINCI ENERGIES SENEGAL "/>
    <s v="ACTIVITE SPECIAl DE CONSTRUCT "/>
    <x v="0"/>
    <x v="45"/>
    <s v="93600317246"/>
    <s v="FRANC C.F.A.                  "/>
    <n v="-23000000"/>
    <n v="12000000"/>
    <d v="2023-09-29T00:00:00"/>
    <d v="2024-08-31T00:00:00"/>
    <s v="260317241200000045198"/>
    <x v="0"/>
    <x v="0"/>
  </r>
  <r>
    <s v="776"/>
    <s v="MAME NGONE GAYE               "/>
    <m/>
    <s v="APK1038                                 "/>
    <n v="8186915"/>
    <s v="SOGEPAL "/>
    <s v="COMM DE GROS&amp;ACTIVIT INTERMED "/>
    <x v="4"/>
    <x v="20"/>
    <s v="76000818698"/>
    <s v="FRANC C.F.A.                  "/>
    <n v="-420000000"/>
    <n v="10958000"/>
    <d v="2008-03-10T00:00:00"/>
    <d v="2030-12-14T00:00:00"/>
    <s v="81869151095800039517"/>
    <x v="0"/>
    <x v="0"/>
  </r>
  <r>
    <s v="773"/>
    <s v="FATIMATA ZARA HAIDARA         "/>
    <m/>
    <s v="ABP0916                                 "/>
    <n v="8019300"/>
    <s v="LA ROCHETTE DAKAR S.A "/>
    <s v="TRAVAIl DU PAPIER ET DU CARTON"/>
    <x v="0"/>
    <x v="0"/>
    <s v="93000801939"/>
    <s v="FRANC C.F.A.                  "/>
    <n v="-584163"/>
    <n v="10000000"/>
    <d v="2024-04-15T00:00:00"/>
    <d v="2025-02-28T00:00:00"/>
    <s v="80193001000000045397"/>
    <x v="0"/>
    <x v="0"/>
  </r>
  <r>
    <s v="423"/>
    <s v="KHADY NDIAYE BA               "/>
    <m/>
    <s v="APE5150                                 "/>
    <n v="8123515"/>
    <s v="SIMPA "/>
    <s v="TRAVAIl CAOUTCHOUC ET PlASTIQ "/>
    <x v="22"/>
    <x v="38"/>
    <s v="94000812355"/>
    <s v="FRANC C.F.A.                  "/>
    <n v="-8786150"/>
    <n v="10000000"/>
    <d v="2024-04-30T00:00:00"/>
    <d v="2024-05-29T00:00:00"/>
    <s v="81235151000000045412"/>
    <x v="0"/>
    <x v="0"/>
  </r>
  <r>
    <s v="A25"/>
    <s v="FATIMA CHAOUI                 "/>
    <m/>
    <s v="ASV9650                                 "/>
    <n v="15376705"/>
    <s v="ASSUR CONSEILS MARSH "/>
    <s v="ASSURANCE                     "/>
    <x v="22"/>
    <x v="38"/>
    <s v="94001537671"/>
    <s v="FRANC C.F.A.                  "/>
    <n v="-10000000"/>
    <n v="10000000"/>
    <d v="2023-12-05T00:00:00"/>
    <d v="2024-05-31T00:00:00"/>
    <s v="153767051000000045265"/>
    <x v="0"/>
    <x v="0"/>
  </r>
  <r>
    <s v="650"/>
    <s v="KHADIDIATOU MBENGUE           "/>
    <m/>
    <s v="ASW1479                                 "/>
    <n v="15608705"/>
    <s v="MONDIAL PAPER "/>
    <s v="IMPRIM&amp;REPROD Dâ€™ENREGISTREMT"/>
    <x v="25"/>
    <x v="45"/>
    <s v="93606087058"/>
    <s v="FRANC C.F.A.                  "/>
    <n v="-3000000"/>
    <n v="10000000"/>
    <d v="2024-03-21T00:00:00"/>
    <d v="2025-02-28T00:00:00"/>
    <s v="156087051000000045372"/>
    <x v="0"/>
    <x v="0"/>
  </r>
  <r>
    <s v="776"/>
    <s v="MAME NGONE GAYE               "/>
    <m/>
    <s v="APK0811                                 "/>
    <n v="8177215"/>
    <s v="NOUVELLE MINOTERIE AFRICAINE "/>
    <s v="FABRICATION PRODUIT AlIMENTAIR"/>
    <x v="32"/>
    <x v="68"/>
    <s v="96000817722"/>
    <s v="EUR                           "/>
    <n v="-4499000"/>
    <n v="7622450"/>
    <d v="2023-08-25T00:00:00"/>
    <d v="2024-05-30T00:00:00"/>
    <s v="8177215762245045163"/>
    <x v="0"/>
    <x v="0"/>
  </r>
  <r>
    <s v="556"/>
    <s v="HAROUNA YARADOU               "/>
    <m/>
    <s v="BFX4297                                 "/>
    <n v="26075695"/>
    <s v="ENERGIA WISE SARL "/>
    <s v="ACTI SIEG SOC, CONSEIl GESTION"/>
    <x v="33"/>
    <x v="69"/>
    <s v="17100756954"/>
    <s v="FRANC C.F.A.                  "/>
    <n v="-277495"/>
    <n v="6000000"/>
    <d v="2022-12-30T00:00:00"/>
    <d v="2024-11-30T00:00:00"/>
    <s v="26075695600000044925"/>
    <x v="0"/>
    <x v="0"/>
  </r>
  <r>
    <s v="D17"/>
    <s v="CHEIKH TALIBOUYA NDIAYE       "/>
    <m/>
    <s v="AQI9542                                 "/>
    <n v="15528605"/>
    <s v="SENEGAL TRANSIT TRANSPORT "/>
    <s v="ENTREPOSAG&amp;ACTIV AUXIl TRANSP "/>
    <x v="22"/>
    <x v="44"/>
    <s v="94005286051"/>
    <s v="FRANC C.F.A.                  "/>
    <n v="-5000000"/>
    <n v="5000000"/>
    <d v="2024-04-26T00:00:00"/>
    <d v="2024-05-29T00:00:00"/>
    <s v="15528605500000045408"/>
    <x v="0"/>
    <x v="0"/>
  </r>
  <r>
    <s v="511"/>
    <s v="MAMADOU DIAGNE                "/>
    <m/>
    <s v="AWE9312                                 "/>
    <n v="15633705"/>
    <s v="TRANSADI "/>
    <s v="ENTREPOSAG&amp;ACTIV AUXIl TRANSP "/>
    <x v="22"/>
    <x v="44"/>
    <s v="94016337059"/>
    <s v="FRANC C.F.A.                  "/>
    <n v="-5000000"/>
    <n v="5000000"/>
    <d v="2023-11-23T00:00:00"/>
    <d v="2024-11-30T00:00:00"/>
    <s v="15633705500000045253"/>
    <x v="0"/>
    <x v="0"/>
  </r>
  <r>
    <s v="414"/>
    <s v="FATOU BOURY NDAO              "/>
    <m/>
    <s v="APE5407                                 "/>
    <n v="8022700"/>
    <s v="SOCOCIM INDUST "/>
    <s v="FABRICATION MATERIAUX MINERAUX"/>
    <x v="32"/>
    <x v="70"/>
    <s v="96010227003"/>
    <s v="EUR                           "/>
    <n v="-310650"/>
    <n v="4573470"/>
    <d v="2023-12-19T00:00:00"/>
    <d v="2024-11-30T00:00:00"/>
    <s v="8022700457347045279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2"/>
    <x v="70"/>
    <s v="96008130053"/>
    <s v="EUR                           "/>
    <n v="-2017656.9"/>
    <n v="4550000"/>
    <d v="2023-09-25T00:00:00"/>
    <d v="2024-06-30T00:00:00"/>
    <s v="15813005455000045194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2"/>
    <x v="70"/>
    <s v="96008130053"/>
    <s v="EUR                           "/>
    <n v="-2017656.9"/>
    <n v="4268572"/>
    <d v="2023-08-04T00:00:00"/>
    <d v="2024-06-30T00:00:00"/>
    <s v="15813005426857245142"/>
    <x v="0"/>
    <x v="0"/>
  </r>
  <r>
    <s v="776"/>
    <s v="MAME NGONE GAYE               "/>
    <m/>
    <s v="BDG7823                                 "/>
    <n v="26011097"/>
    <s v="SIKA SENEGAL "/>
    <s v="COMMERCE DE DETAIl            "/>
    <x v="33"/>
    <x v="69"/>
    <s v="17100110975"/>
    <s v="FRANC C.F.A.                  "/>
    <n v="-668000"/>
    <n v="3500000"/>
    <d v="2022-12-30T00:00:00"/>
    <d v="2024-10-30T00:00:00"/>
    <s v="26011097350000044925"/>
    <x v="0"/>
    <x v="0"/>
  </r>
  <r>
    <s v="695"/>
    <s v="YAYE FATOU GAYE               "/>
    <m/>
    <s v="APF0569                                 "/>
    <n v="8120900"/>
    <s v="STE SENEGALAISE DE PRODUITS CHIMIQUE "/>
    <s v="FABRICATION DE PRODUIT CHIMIQ "/>
    <x v="22"/>
    <x v="38"/>
    <s v="94000812090"/>
    <s v="FRANC C.F.A.                  "/>
    <n v="-2049318"/>
    <n v="3000000"/>
    <d v="2023-12-13T00:00:00"/>
    <d v="2024-09-30T00:00:00"/>
    <s v="8120900300000045273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2"/>
    <x v="68"/>
    <s v="96020811507"/>
    <s v="DOLLARS U.S                   "/>
    <n v="-1096451.6100000001"/>
    <n v="2781513"/>
    <d v="2024-02-29T00:00:00"/>
    <d v="2024-09-30T00:00:00"/>
    <s v="8115000278151345351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32"/>
    <x v="71"/>
    <s v="96005231832"/>
    <s v="EUR                           "/>
    <n v="-449375.75"/>
    <n v="2638892"/>
    <d v="2024-01-12T00:00:00"/>
    <d v="2024-11-30T00:00:00"/>
    <s v="52318361263889245303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32"/>
    <x v="70"/>
    <s v="96009933885"/>
    <s v="DOLLARS U.S                   "/>
    <n v="-2250000"/>
    <n v="2318822"/>
    <d v="2024-05-08T00:00:00"/>
    <d v="2024-07-31T00:00:00"/>
    <s v="25993388231882245420"/>
    <x v="0"/>
    <x v="0"/>
  </r>
  <r>
    <s v="D16"/>
    <s v="ADJA FATOU CISSE EP NIANG     "/>
    <m/>
    <s v="ATB4776                                 "/>
    <n v="15689405"/>
    <s v="EMINENCE MOTORS GARANTEE SA "/>
    <s v="COMM DE GROS&amp;ACTIVIT INTERMED "/>
    <x v="28"/>
    <x v="71"/>
    <s v="96001568945"/>
    <s v="EUR                           "/>
    <n v="-184.2"/>
    <n v="2286738"/>
    <d v="2024-01-08T00:00:00"/>
    <d v="2024-07-30T00:00:00"/>
    <s v="15689405228673845299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32"/>
    <x v="70"/>
    <s v="96039933889"/>
    <s v="EUR                           "/>
    <n v="-1877700"/>
    <n v="1900000"/>
    <d v="2024-05-06T00:00:00"/>
    <d v="2024-07-31T00:00:00"/>
    <s v="25993388190000045418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32"/>
    <x v="70"/>
    <s v="96039933889"/>
    <s v="EUR                           "/>
    <n v="-1877700"/>
    <n v="1880000"/>
    <d v="2024-05-08T00:00:00"/>
    <d v="2024-07-31T00:00:00"/>
    <s v="25993388188000045420"/>
    <x v="0"/>
    <x v="0"/>
  </r>
  <r>
    <s v="A25"/>
    <s v="FATIMA CHAOUI                 "/>
    <m/>
    <s v="ARD0477                                 "/>
    <n v="71066005"/>
    <s v="NSIA SENEGAL "/>
    <s v="ASSURANCE                     "/>
    <x v="22"/>
    <x v="0"/>
    <s v="93010660052"/>
    <s v="FRANC C.F.A.                  "/>
    <n v="-1723575"/>
    <n v="1723575"/>
    <d v="2024-03-12T00:00:00"/>
    <d v="2024-06-30T00:00:00"/>
    <s v="71066005172357545363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2"/>
    <x v="70"/>
    <s v="96018130051"/>
    <s v="DOLLARS U.S                   "/>
    <n v="-8102.05"/>
    <n v="1643444"/>
    <d v="2023-08-04T00:00:00"/>
    <d v="2024-06-30T00:00:00"/>
    <s v="15813005164344445142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2"/>
    <x v="68"/>
    <s v="96030811505"/>
    <s v="EUR                           "/>
    <n v="-0.13"/>
    <n v="1524490"/>
    <d v="2023-12-20T00:00:00"/>
    <d v="2024-09-30T00:00:00"/>
    <s v="8115000152449045280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2"/>
    <x v="70"/>
    <s v="96018130051"/>
    <s v="DOLLARS U.S                   "/>
    <n v="-8102.05"/>
    <n v="1300000"/>
    <d v="2023-09-25T00:00:00"/>
    <d v="2024-06-30T00:00:00"/>
    <s v="15813005130000045194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32"/>
    <x v="70"/>
    <s v="96009933885"/>
    <s v="DOLLARS U.S                   "/>
    <n v="-2250000"/>
    <n v="1228396"/>
    <d v="2024-05-07T00:00:00"/>
    <d v="2024-07-31T00:00:00"/>
    <s v="25993388122839645419"/>
    <x v="0"/>
    <x v="0"/>
  </r>
  <r>
    <s v="647"/>
    <s v="MARIEME SOUGOU                "/>
    <s v="MAMADOU SALL                  "/>
    <s v="AQI9829                                 "/>
    <n v="40158835"/>
    <s v="GIE YELLITAARE "/>
    <s v="AGRIC,ElEV ET ACTIV DE SOUTIEN"/>
    <x v="32"/>
    <x v="70"/>
    <s v="96011588351"/>
    <s v="EUR                           "/>
    <n v="-579670.98"/>
    <n v="1000000"/>
    <d v="2024-02-08T00:00:00"/>
    <d v="2024-05-31T00:00:00"/>
    <s v="40158835100000045330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2"/>
    <x v="68"/>
    <s v="96020811507"/>
    <s v="DOLLARS U.S                   "/>
    <n v="-1096451.6100000001"/>
    <n v="834724"/>
    <d v="2023-12-20T00:00:00"/>
    <d v="2024-09-30T00:00:00"/>
    <s v="811500083472445280"/>
    <x v="0"/>
    <x v="0"/>
  </r>
  <r>
    <s v="H24"/>
    <s v="HABY THIOUB                   "/>
    <m/>
    <s v="APF0557                                 "/>
    <n v="8123615"/>
    <s v="SOCOMAF "/>
    <s v="COMM DE GROS&amp;ACTIVIT INTERMED "/>
    <x v="32"/>
    <x v="68"/>
    <s v="96030812362"/>
    <s v="DOLLARS U.S                   "/>
    <n v="-72587.95"/>
    <n v="650772"/>
    <d v="2023-12-05T00:00:00"/>
    <d v="2024-10-31T00:00:00"/>
    <s v="812361565077245265"/>
    <x v="0"/>
    <x v="0"/>
  </r>
  <r>
    <s v="A25"/>
    <s v="FATIMA CHAOUI                 "/>
    <m/>
    <s v="ARD0477                                 "/>
    <n v="71066005"/>
    <s v="NSIA SENEGAL "/>
    <s v="ASSURANCE                     "/>
    <x v="0"/>
    <x v="0"/>
    <s v="93000660054"/>
    <s v="FRANC C.F.A.                  "/>
    <n v="-496569"/>
    <n v="496569"/>
    <d v="2024-03-11T00:00:00"/>
    <d v="2024-12-07T00:00:00"/>
    <s v="7106600549656945362"/>
    <x v="0"/>
    <x v="0"/>
  </r>
  <r>
    <s v="D16"/>
    <s v="ADJA FATOU CISSE EP NIANG     "/>
    <m/>
    <s v="ATI3710                                 "/>
    <n v="15594805"/>
    <s v="TECHNOLOGIES SERVICES "/>
    <s v="COMM DE GROS&amp;ACTIVIT INTERMED "/>
    <x v="32"/>
    <x v="71"/>
    <s v="96001559480"/>
    <s v="EUR                           "/>
    <n v="-266117.05"/>
    <n v="403351"/>
    <d v="2024-02-13T00:00:00"/>
    <d v="2024-09-30T00:00:00"/>
    <s v="1559480540335145335"/>
    <x v="0"/>
    <x v="0"/>
  </r>
  <r>
    <s v="773"/>
    <s v="FATIMATA ZARA HAIDARA         "/>
    <m/>
    <s v="ARU1509                                 "/>
    <n v="15618605"/>
    <s v="INDUSTRY FOR PACKAGING &amp; CONSTRUCTIO "/>
    <s v="AUTR INDUSTRIE MANUFACTURIERE "/>
    <x v="32"/>
    <x v="70"/>
    <s v="96006186057"/>
    <s v="EUR                           "/>
    <n v="-96044.479999999996"/>
    <n v="304898"/>
    <d v="2023-11-22T00:00:00"/>
    <d v="2024-09-30T00:00:00"/>
    <s v="1561860530489845252"/>
    <x v="0"/>
    <x v="0"/>
  </r>
  <r>
    <s v="D16"/>
    <s v="ADJA FATOU CISSE EP NIANG     "/>
    <m/>
    <s v="ATI3710                                 "/>
    <n v="15594805"/>
    <s v="TECHNOLOGIES SERVICES "/>
    <s v="COMM DE GROS&amp;ACTIVIT INTERMED "/>
    <x v="32"/>
    <x v="71"/>
    <s v="96011559488"/>
    <s v="DOLLARS U.S                   "/>
    <n v="-82120"/>
    <n v="222550"/>
    <d v="2024-02-13T00:00:00"/>
    <d v="2024-09-30T00:00:00"/>
    <s v="1559480522255045335"/>
    <x v="0"/>
    <x v="0"/>
  </r>
  <r>
    <s v="972"/>
    <s v="OULIMATA NDIAYE               "/>
    <m/>
    <s v="ASH9602                                 "/>
    <n v="15660005"/>
    <s v="DP WORLD DAKAR "/>
    <s v="TRANSPORTS PAR EAU            "/>
    <x v="32"/>
    <x v="70"/>
    <s v="96006600057"/>
    <s v="EUR                           "/>
    <n v="-165500"/>
    <n v="165500"/>
    <d v="2024-04-23T00:00:00"/>
    <d v="2025-03-31T00:00:00"/>
    <s v="1566000516550045405"/>
    <x v="0"/>
    <x v="0"/>
  </r>
  <r>
    <s v="556"/>
    <s v="HAROUNA YARADOU               "/>
    <m/>
    <s v="ASZ1298                                 "/>
    <n v="15655305"/>
    <s v="EYDON PETROLEUM SA "/>
    <s v="COMM DE GROS&amp;ACTIVIT INTERMED "/>
    <x v="32"/>
    <x v="71"/>
    <s v="96001565537"/>
    <s v="EUR                           "/>
    <n v="-74209.990000000005"/>
    <n v="75000"/>
    <d v="2024-04-25T00:00:00"/>
    <d v="2024-10-31T00:00:00"/>
    <s v="156553057500045407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2"/>
    <x v="68"/>
    <s v="96030811505"/>
    <s v="EUR                           "/>
    <n v="-0.13"/>
    <n v="1"/>
    <d v="2024-02-29T00:00:00"/>
    <d v="2024-09-30T00:00:00"/>
    <s v="8115000145351"/>
    <x v="0"/>
    <x v="0"/>
  </r>
  <r>
    <s v="647"/>
    <s v="MARIEME SOUGOU                "/>
    <m/>
    <s v="ABN2201                                 "/>
    <n v="8087400"/>
    <s v="ARMEMENT NEAU SA "/>
    <s v="PECHE,PISCIC,AQUACUlTURE      "/>
    <x v="16"/>
    <x v="15"/>
    <s v="05000808748"/>
    <s v="FRANC C.F.A.                  "/>
    <n v="-415643"/>
    <n v="1"/>
    <d v="2016-12-07T00:00:00"/>
    <d v="2099-12-31T00:00:00"/>
    <s v="8087400142711"/>
    <x v="0"/>
    <x v="0"/>
  </r>
  <r>
    <s v="773"/>
    <s v="FATIMATA ZARA HAIDARA         "/>
    <m/>
    <s v="APF0597                                 "/>
    <n v="15377905"/>
    <s v="POLYKROME "/>
    <s v="SOUTIEN AUX ENTR, ACTIV BUR   "/>
    <x v="0"/>
    <x v="40"/>
    <s v="93011537796"/>
    <s v="FRANC C.F.A.                  "/>
    <n v="-50500"/>
    <m/>
    <m/>
    <m/>
    <s v="15377905"/>
    <x v="0"/>
    <x v="0"/>
  </r>
  <r>
    <s v="773"/>
    <s v="FATIMATA ZARA HAIDARA         "/>
    <m/>
    <s v="ABN7540                                 "/>
    <n v="8015100"/>
    <s v="AIR LIQUIDE SENEGAL "/>
    <s v="PRODUCT&amp;DISTRIBUT ElECTRIC&amp;GAZ"/>
    <x v="0"/>
    <x v="5"/>
    <s v="93000801517"/>
    <s v="FRANC C.F.A.                  "/>
    <n v="-21674286"/>
    <m/>
    <m/>
    <m/>
    <s v="8015100"/>
    <x v="0"/>
    <x v="0"/>
  </r>
  <r>
    <s v="D17"/>
    <s v="CHEIKH TALIBOUYA NDIAYE       "/>
    <s v="ALIOUNE NDIAYE                "/>
    <s v="APF0595                                 "/>
    <n v="15035700"/>
    <s v="MARITALIA SA "/>
    <s v="ENTREPOSAG&amp;ACTIV AUXIl TRANSP "/>
    <x v="9"/>
    <x v="15"/>
    <s v="05001503570"/>
    <s v="FRANC C.F.A.                  "/>
    <n v="-61000"/>
    <m/>
    <m/>
    <m/>
    <s v="15035700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4"/>
    <x v="72"/>
    <s v="91020811508"/>
    <s v="DOLLARS U.S                   "/>
    <n v="-1356175.55"/>
    <m/>
    <m/>
    <m/>
    <s v="8115000"/>
    <x v="0"/>
    <x v="0"/>
  </r>
  <r>
    <s v="773"/>
    <s v="FATIMATA ZARA HAIDARA         "/>
    <m/>
    <s v="ACK1618                                 "/>
    <n v="8115000"/>
    <s v="LES CABLERIES DU SENEGAL "/>
    <s v="AUTR INDUSTRIE MANUFACTURIERE "/>
    <x v="35"/>
    <x v="73"/>
    <s v="71000811504"/>
    <s v="FRANC C.F.A.                  "/>
    <n v="-4"/>
    <m/>
    <m/>
    <m/>
    <s v="8115000"/>
    <x v="0"/>
    <x v="0"/>
  </r>
  <r>
    <s v="972"/>
    <s v="OULIMATA NDIAYE               "/>
    <m/>
    <s v="AZN4316                                 "/>
    <n v="25930733"/>
    <s v="DAKAR TERMINAL SA "/>
    <s v="TRANSPORTS PAR EAU            "/>
    <x v="22"/>
    <x v="44"/>
    <s v="94009307333"/>
    <s v="FRANC C.F.A.                  "/>
    <n v="-460000000"/>
    <m/>
    <m/>
    <m/>
    <s v="25930733"/>
    <x v="0"/>
    <x v="0"/>
  </r>
  <r>
    <s v="972"/>
    <s v="OULIMATA NDIAYE               "/>
    <m/>
    <s v="AZN4316                                 "/>
    <n v="25930733"/>
    <s v="DAKAR TERMINAL SA "/>
    <s v="TRANSPORTS PAR EAU            "/>
    <x v="0"/>
    <x v="0"/>
    <s v="93009307335"/>
    <s v="FRANC C.F.A.                  "/>
    <n v="-225000000"/>
    <m/>
    <m/>
    <m/>
    <s v="25930733"/>
    <x v="0"/>
    <x v="0"/>
  </r>
  <r>
    <s v="796"/>
    <s v="MOHAMED N NDIAYE              "/>
    <s v="BOUYGUES                      "/>
    <s v="ACX0545                                 "/>
    <n v="15305205"/>
    <s v="SENEGALAISE DES EAUX "/>
    <s v="CAPTAG,TRAITEMT&amp;DISTRIBUT EAU "/>
    <x v="9"/>
    <x v="15"/>
    <s v="05001530524"/>
    <s v="FRANC C.F.A.                  "/>
    <n v="-199512"/>
    <m/>
    <m/>
    <m/>
    <s v="15305205"/>
    <x v="0"/>
    <x v="0"/>
  </r>
  <r>
    <s v="A25"/>
    <s v="FATIMA CHAOUI                 "/>
    <s v="CNART                         "/>
    <s v="APJ2630                                 "/>
    <n v="71047305"/>
    <s v="CNART "/>
    <s v="ASSURANCE                     "/>
    <x v="0"/>
    <x v="5"/>
    <s v="93007104734"/>
    <s v="FRANC C.F.A.                  "/>
    <n v="-4704934"/>
    <m/>
    <m/>
    <m/>
    <s v="71047305"/>
    <x v="0"/>
    <x v="0"/>
  </r>
  <r>
    <s v="647"/>
    <s v="MARIEME SOUGOU                "/>
    <s v="CNFC                          "/>
    <s v="APH6688                                 "/>
    <n v="8119200"/>
    <s v="SENEGAL PECHE "/>
    <s v="PECHE,PISCIC,AQUACUlTURE      "/>
    <x v="17"/>
    <x v="28"/>
    <s v="97100811920"/>
    <s v="FRANC C.F.A.                  "/>
    <n v="-60000000"/>
    <m/>
    <m/>
    <m/>
    <s v="8119200"/>
    <x v="0"/>
    <x v="0"/>
  </r>
  <r>
    <s v="776"/>
    <s v="MAME NGONE GAYE               "/>
    <s v="COMPAGNIE FRUITIERE           "/>
    <s v="ARD0453                                 "/>
    <n v="15602905"/>
    <s v="EOLIS SENEGAL "/>
    <s v="TRANSPORTS PAR EAU            "/>
    <x v="22"/>
    <x v="51"/>
    <s v="94001560293"/>
    <s v="FRANC C.F.A.                  "/>
    <n v="-10000000"/>
    <m/>
    <m/>
    <m/>
    <s v="15602905"/>
    <x v="0"/>
    <x v="0"/>
  </r>
  <r>
    <s v="776"/>
    <s v="MAME NGONE GAYE               "/>
    <m/>
    <s v="ARD0453                                 "/>
    <n v="15602905"/>
    <s v="EOLIS SENEGAL "/>
    <s v="TRANSPORTS PAR EAU            "/>
    <x v="17"/>
    <x v="46"/>
    <s v="97106029056"/>
    <s v="FRANC C.F.A.                  "/>
    <n v="-60000000"/>
    <m/>
    <m/>
    <m/>
    <s v="15602905"/>
    <x v="0"/>
    <x v="0"/>
  </r>
  <r>
    <s v="776"/>
    <s v="MAME NGONE GAYE               "/>
    <m/>
    <s v="AQF8333                                 "/>
    <n v="15543805"/>
    <s v="LES GRANDS DOMAINES DU SENEGAL "/>
    <s v="AGRIC,ElEV ET ACTIV DE SOUTIEN"/>
    <x v="11"/>
    <x v="74"/>
    <s v="74101554388"/>
    <s v="FRANC C.F.A.                  "/>
    <n v="-1350000000"/>
    <m/>
    <m/>
    <m/>
    <s v="15543805"/>
    <x v="0"/>
    <x v="0"/>
  </r>
  <r>
    <s v="D17"/>
    <s v="CHEIKH TALIBOUYA NDIAYE       "/>
    <m/>
    <s v="ACP4791                                 "/>
    <n v="8116000"/>
    <s v="DANIEL HADDAD ET FILS "/>
    <s v="TRANSPORTS TERRESTRES         "/>
    <x v="4"/>
    <x v="19"/>
    <s v="75000811604"/>
    <s v="FRANC C.F.A.                  "/>
    <n v="-861835879"/>
    <m/>
    <m/>
    <m/>
    <s v="8116000"/>
    <x v="0"/>
    <x v="0"/>
  </r>
  <r>
    <s v="H24"/>
    <s v="HABY THIOUB                   "/>
    <m/>
    <s v="BDO2575                                 "/>
    <n v="26062800"/>
    <s v="MANUTENTION SERVICES SENEGAL "/>
    <s v="TRANSPORTS TERRESTRES         "/>
    <x v="2"/>
    <x v="2"/>
    <s v="75000628008"/>
    <s v="FRANC C.F.A.                  "/>
    <n v="-450000000"/>
    <m/>
    <m/>
    <m/>
    <s v="26062800"/>
    <x v="0"/>
    <x v="0"/>
  </r>
  <r>
    <s v="H24"/>
    <s v="HABY THIOUB                   "/>
    <m/>
    <s v="API9149                                 "/>
    <n v="8110300"/>
    <s v="NEEMBA SENEGAL "/>
    <s v="AUTR INDUSTRIE MANUFACTURIERE "/>
    <x v="23"/>
    <x v="62"/>
    <s v="70200811033"/>
    <s v="FRANC C.F.A.                  "/>
    <n v="-54641578"/>
    <m/>
    <m/>
    <m/>
    <s v="8110300"/>
    <x v="0"/>
    <x v="0"/>
  </r>
  <r>
    <s v="423"/>
    <s v="KHADY NDIAYE BA               "/>
    <m/>
    <s v="ASO5287                                 "/>
    <n v="15667505"/>
    <s v="IDEAL TRANSIT SARL "/>
    <s v="ENTREPOSAG&amp;ACTIV AUXIl TRANSP "/>
    <x v="21"/>
    <x v="36"/>
    <s v="60206675053"/>
    <s v="FRANC C.F.A.                  "/>
    <n v="-664837457"/>
    <m/>
    <m/>
    <m/>
    <s v="15667505"/>
    <x v="0"/>
    <x v="0"/>
  </r>
  <r>
    <s v="282"/>
    <s v="PIERRE NDAW                   "/>
    <m/>
    <s v="BCW8702                                 "/>
    <n v="26106281"/>
    <s v="DIDEC "/>
    <s v="ACTIV DES ORGANIS ASSOCIATIV  "/>
    <x v="36"/>
    <x v="75"/>
    <s v="14001062812"/>
    <s v="FRANC C.F.A.                  "/>
    <n v="-85573"/>
    <m/>
    <m/>
    <m/>
    <s v="26106281"/>
    <x v="0"/>
    <x v="0"/>
  </r>
  <r>
    <s v="282"/>
    <s v="PIERRE NDAW                   "/>
    <m/>
    <s v="BCW8702                                 "/>
    <n v="26106281"/>
    <s v="DIDEC "/>
    <s v="ACTIV DES ORGANIS ASSOCIATIV  "/>
    <x v="36"/>
    <x v="76"/>
    <s v="14021062818"/>
    <s v="FRANC C.F.A.                  "/>
    <n v="-167473"/>
    <m/>
    <m/>
    <m/>
    <s v="26106281"/>
    <x v="0"/>
    <x v="0"/>
  </r>
  <r>
    <s v="282"/>
    <s v="PIERRE NDAW                   "/>
    <m/>
    <s v="BCW8702                                 "/>
    <n v="26106281"/>
    <s v="DIDEC "/>
    <s v="ACTIV DES ORGANIS ASSOCIATIV  "/>
    <x v="36"/>
    <x v="77"/>
    <s v="14011062810"/>
    <s v="FRANC C.F.A.                  "/>
    <n v="-85573"/>
    <m/>
    <m/>
    <m/>
    <s v="26106281"/>
    <x v="0"/>
    <x v="0"/>
  </r>
  <r>
    <s v="282"/>
    <s v="PIERRE NDAW                   "/>
    <m/>
    <s v="BCW8702                                 "/>
    <n v="26106281"/>
    <s v="DIDEC "/>
    <s v="ACTIV DES ORGANIS ASSOCIATIV  "/>
    <x v="36"/>
    <x v="78"/>
    <s v="14031062816"/>
    <s v="FRANC C.F.A.                  "/>
    <n v="-85573"/>
    <m/>
    <m/>
    <m/>
    <s v="26106281"/>
    <x v="0"/>
    <x v="0"/>
  </r>
  <r>
    <s v="282"/>
    <s v="PIERRE NDAW                   "/>
    <m/>
    <s v="BDH8100                                 "/>
    <n v="40125335"/>
    <s v="DIDEC "/>
    <s v="ENSEIGNEMENT                  "/>
    <x v="36"/>
    <x v="79"/>
    <s v="14001253357"/>
    <s v="FRANC C.F.A.                  "/>
    <n v="-350179"/>
    <m/>
    <m/>
    <m/>
    <s v="40125335"/>
    <x v="0"/>
    <x v="0"/>
  </r>
  <r>
    <s v="282"/>
    <s v="PIERRE NDAW                   "/>
    <m/>
    <s v="BFZ8749                                 "/>
    <n v="26106323"/>
    <s v="ECOLE DIDIER MARIE "/>
    <s v="ACTIV DES ORGANIS ASSOCIATIV  "/>
    <x v="16"/>
    <x v="75"/>
    <s v="14001063232"/>
    <s v="FRANC C.F.A.                  "/>
    <n v="-167473"/>
    <m/>
    <m/>
    <m/>
    <s v="26106323"/>
    <x v="0"/>
    <x v="0"/>
  </r>
  <r>
    <s v="282"/>
    <s v="PIERRE NDAW                   "/>
    <m/>
    <s v="BFZ8762                                 "/>
    <n v="26106339"/>
    <s v="ECOLE GABRIEL DESHAYES "/>
    <s v="ACTIV DES ORGANIS ASSOCIATIV  "/>
    <x v="16"/>
    <x v="75"/>
    <s v="14001063398"/>
    <s v="FRANC C.F.A.                  "/>
    <n v="-81900"/>
    <m/>
    <m/>
    <m/>
    <s v="26106339"/>
    <x v="0"/>
    <x v="0"/>
  </r>
  <r>
    <s v="282"/>
    <s v="PIERRE NDAW                   "/>
    <m/>
    <s v="BFZ8757                                 "/>
    <n v="26106333"/>
    <s v="ECOLE NOTRE DAME DE LOURDES "/>
    <s v="ACTIV DES ORGANIS ASSOCIATIV  "/>
    <x v="16"/>
    <x v="75"/>
    <s v="14001063331"/>
    <s v="FRANC C.F.A.                  "/>
    <n v="-167473"/>
    <m/>
    <m/>
    <m/>
    <s v="26106333"/>
    <x v="0"/>
    <x v="0"/>
  </r>
  <r>
    <s v="282"/>
    <s v="PIERRE NDAW                   "/>
    <m/>
    <s v="BFZ8764                                 "/>
    <n v="26106343"/>
    <s v="GARDERIE MARIE RIVIER "/>
    <s v="ACTIV DES ORGANIS ASSOCIATIV  "/>
    <x v="16"/>
    <x v="75"/>
    <s v="14001063430"/>
    <s v="FRANC C.F.A.                  "/>
    <n v="-85573"/>
    <m/>
    <m/>
    <m/>
    <s v="26106343"/>
    <x v="0"/>
    <x v="0"/>
  </r>
  <r>
    <s v="282"/>
    <s v="PIERRE NDAW                   "/>
    <m/>
    <s v="BGH9956                                 "/>
    <n v="26105059"/>
    <s v="PAROISSE SAINT LUC DE SAMBA DIA "/>
    <s v="ACTIV DES ORGANIS ASSOCIATIV  "/>
    <x v="36"/>
    <x v="75"/>
    <s v="14001050590"/>
    <s v="FRANC C.F.A.                  "/>
    <n v="-85013"/>
    <m/>
    <m/>
    <m/>
    <s v="26105059"/>
    <x v="0"/>
    <x v="0"/>
  </r>
  <r>
    <s v="414"/>
    <s v="FATOU BOURY NDAO              "/>
    <m/>
    <s v="APE5409                                 "/>
    <n v="8028200"/>
    <s v="EIFFAGE SENEGAL SAS "/>
    <s v="ACTIVITE SPECIAl DE CONSTRUCT "/>
    <x v="0"/>
    <x v="0"/>
    <s v="93000282007"/>
    <s v="FRANC C.F.A.                  "/>
    <n v="-75000000"/>
    <m/>
    <m/>
    <m/>
    <s v="8028200"/>
    <x v="0"/>
    <x v="0"/>
  </r>
  <r>
    <s v="414"/>
    <s v="FATOU BOURY NDAO              "/>
    <m/>
    <s v="APE5409                                 "/>
    <n v="8028200"/>
    <s v="EIFFAGE SENEGAL SAS "/>
    <s v="ACTIVITE SPECIAl DE CONSTRUCT "/>
    <x v="18"/>
    <x v="80"/>
    <s v="93100802829"/>
    <s v="FRANC C.F.A.                  "/>
    <n v="-100000000"/>
    <m/>
    <m/>
    <m/>
    <s v="8028200"/>
    <x v="0"/>
    <x v="0"/>
  </r>
  <r>
    <s v="773"/>
    <s v="FATIMATA ZARA HAIDARA         "/>
    <s v="FAKHRY SAID                   "/>
    <s v="API3626                                 "/>
    <n v="8029800"/>
    <s v="SA SAF INDUSTRIES "/>
    <s v="FABRICATION PRODUIT AlIMENTAIR"/>
    <x v="9"/>
    <x v="15"/>
    <s v="05000802980"/>
    <s v="FRANC C.F.A.                  "/>
    <n v="-124663"/>
    <m/>
    <m/>
    <m/>
    <s v="8029800"/>
    <x v="0"/>
    <x v="0"/>
  </r>
  <r>
    <s v="423"/>
    <s v="KHADY NDIAYE BA               "/>
    <m/>
    <s v="AOZ0737                                 "/>
    <n v="15409505"/>
    <s v="BATI PLUS INDUSTRIE "/>
    <s v="TRAVX BOIS,FABRICATION D'ART  "/>
    <x v="32"/>
    <x v="70"/>
    <s v="96004095052"/>
    <s v="EUR                           "/>
    <n v="-75000"/>
    <m/>
    <m/>
    <m/>
    <s v="15409505"/>
    <x v="0"/>
    <x v="0"/>
  </r>
  <r>
    <s v="423"/>
    <s v="KHADY NDIAYE BA               "/>
    <m/>
    <s v="APF7451                                 "/>
    <n v="15173600"/>
    <s v="DELTA MEDICAL "/>
    <s v="COMM DE GROS&amp;ACTIVIT INTERMED "/>
    <x v="32"/>
    <x v="68"/>
    <s v="96031517367"/>
    <s v="EUR                           "/>
    <n v="-257161.04"/>
    <m/>
    <m/>
    <m/>
    <s v="15173600"/>
    <x v="0"/>
    <x v="0"/>
  </r>
  <r>
    <s v="423"/>
    <s v="KHADY NDIAYE BA               "/>
    <m/>
    <s v="ASV9639                                 "/>
    <n v="25952324"/>
    <s v="OMEGA 3 SA "/>
    <s v="COMM DE GROS&amp;ACTIVIT INTERMED "/>
    <x v="16"/>
    <x v="26"/>
    <s v="05009523240"/>
    <s v="FRANC C.F.A.                  "/>
    <n v="-2225987"/>
    <m/>
    <m/>
    <m/>
    <s v="25952324"/>
    <x v="0"/>
    <x v="0"/>
  </r>
  <r>
    <s v="423"/>
    <s v="KHADY NDIAYE BA               "/>
    <m/>
    <s v="ASV9639                                 "/>
    <n v="25952324"/>
    <s v="OMEGA 3 SA "/>
    <s v="COMM DE GROS&amp;ACTIVIT INTERMED "/>
    <x v="28"/>
    <x v="46"/>
    <s v="97109523246"/>
    <s v="FRANC C.F.A.                  "/>
    <n v="-60000000"/>
    <m/>
    <m/>
    <m/>
    <s v="25952324"/>
    <x v="0"/>
    <x v="0"/>
  </r>
  <r>
    <s v="423"/>
    <s v="KHADY NDIAYE BA               "/>
    <m/>
    <s v="APE5174                                 "/>
    <n v="15408305"/>
    <s v="SIAGRO "/>
    <s v="FABRICATION DE BOISSONS       "/>
    <x v="34"/>
    <x v="81"/>
    <s v="91001540838"/>
    <s v="EUR                           "/>
    <n v="-61600"/>
    <m/>
    <m/>
    <m/>
    <s v="15408305"/>
    <x v="0"/>
    <x v="0"/>
  </r>
  <r>
    <s v="D17"/>
    <s v="CHEIKH TALIBOUYA NDIAYE       "/>
    <s v="GAZAL                         "/>
    <s v="APE5165                                 "/>
    <n v="8080100"/>
    <s v="SICAS "/>
    <s v="COMMERCE DE DETAIl            "/>
    <x v="34"/>
    <x v="81"/>
    <s v="91020808017"/>
    <s v="EUR                           "/>
    <n v="-269878.8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34"/>
    <x v="68"/>
    <s v="96010808018"/>
    <s v="DOLLARS U.S                   "/>
    <n v="-82416.960000000006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6"/>
    <x v="24"/>
    <s v="07000801004"/>
    <s v="FRANC C.F.A.                  "/>
    <n v="-55000000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17"/>
    <x v="28"/>
    <s v="97100808017"/>
    <s v="FRANC C.F.A.                  "/>
    <n v="-60000000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9"/>
    <x v="15"/>
    <s v="05000808011"/>
    <s v="FRANC C.F.A.                  "/>
    <n v="-128987219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4"/>
    <x v="19"/>
    <s v="75000808014"/>
    <s v="FRANC C.F.A.                  "/>
    <n v="-91236182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32"/>
    <x v="68"/>
    <s v="96030808014"/>
    <s v="DOLLARS U.S                   "/>
    <n v="-84929.54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32"/>
    <x v="68"/>
    <s v="96050808019"/>
    <s v="EUR                           "/>
    <n v="-73.2"/>
    <m/>
    <m/>
    <m/>
    <s v="8080100"/>
    <x v="0"/>
    <x v="0"/>
  </r>
  <r>
    <s v="D17"/>
    <s v="CHEIKH TALIBOUYA NDIAYE       "/>
    <m/>
    <s v="APE5165                                 "/>
    <n v="8080100"/>
    <s v="SICAS "/>
    <s v="COMMERCE DE DETAIl            "/>
    <x v="37"/>
    <x v="82"/>
    <s v="83910801004"/>
    <s v="FRANC C.F.A.                  "/>
    <n v="-5011266"/>
    <m/>
    <m/>
    <m/>
    <s v="8080100"/>
    <x v="0"/>
    <x v="0"/>
  </r>
  <r>
    <s v="511"/>
    <s v="MAMADOU DIAGNE                "/>
    <s v="GROUPE AIDIBE                 "/>
    <s v="ASX4302                                 "/>
    <n v="15628505"/>
    <s v="CLINIQUE DE LA MADELEINE "/>
    <s v="ACTIV PR lA SANTE HUMAINE     "/>
    <x v="38"/>
    <x v="83"/>
    <s v="69506285059"/>
    <s v="FRANC C.F.A.                  "/>
    <n v="-122850"/>
    <m/>
    <m/>
    <m/>
    <s v="15628505"/>
    <x v="0"/>
    <x v="0"/>
  </r>
  <r>
    <s v="776"/>
    <s v="MAME NGONE GAYE               "/>
    <m/>
    <s v="APK0811                                 "/>
    <n v="8177215"/>
    <s v="NOUVELLE MINOTERIE AFRICAINE "/>
    <s v="FABRICATION PRODUIT AlIMENTAIR"/>
    <x v="34"/>
    <x v="81"/>
    <s v="91000817723"/>
    <s v="EUR                           "/>
    <n v="-1100000.24"/>
    <m/>
    <m/>
    <m/>
    <s v="8177215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4"/>
    <x v="84"/>
    <s v="91008130054"/>
    <s v="EUR                           "/>
    <n v="-727138.65"/>
    <m/>
    <m/>
    <m/>
    <s v="15813005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4"/>
    <x v="84"/>
    <s v="91018130052"/>
    <s v="DOLLARS U.S                   "/>
    <n v="-83707.520000000004"/>
    <m/>
    <m/>
    <m/>
    <s v="15813005"/>
    <x v="0"/>
    <x v="0"/>
  </r>
  <r>
    <s v="796"/>
    <s v="MOHAMED N NDIAYE              "/>
    <m/>
    <s v="AXW7370                                 "/>
    <n v="15813005"/>
    <s v="CASSIS EQUIPEMENTS SAU "/>
    <s v="FABRICAT MACHINE&amp;EQUIPEMTS NCA"/>
    <x v="32"/>
    <x v="70"/>
    <s v="96058130052"/>
    <s v="EUR                           "/>
    <n v="-1200093"/>
    <m/>
    <m/>
    <m/>
    <s v="15813005"/>
    <x v="0"/>
    <x v="0"/>
  </r>
  <r>
    <s v="776"/>
    <s v="MAME NGONE GAYE               "/>
    <m/>
    <s v="APF0548                                 "/>
    <n v="15271305"/>
    <s v="SEDIMA "/>
    <s v="AGRIC,ElEV ET ACTIV DE SOUTIEN"/>
    <x v="37"/>
    <x v="82"/>
    <s v="83902713051"/>
    <s v="FRANC C.F.A.                  "/>
    <n v="-64568289"/>
    <m/>
    <m/>
    <m/>
    <s v="15271305"/>
    <x v="0"/>
    <x v="0"/>
  </r>
  <r>
    <s v="695"/>
    <s v="YAYE FATOU GAYE               "/>
    <s v="GROUPE HUSSEIN AYAD           "/>
    <s v="ABN7317                                 "/>
    <n v="50600"/>
    <s v="HUSSEIN AYAD ET COMPAGNIE "/>
    <s v="COMM DE GROS&amp;ACTIVIT INTERMED "/>
    <x v="16"/>
    <x v="15"/>
    <s v="05000005064"/>
    <s v="FRANC C.F.A.                  "/>
    <n v="-2721634"/>
    <m/>
    <m/>
    <m/>
    <s v="50600"/>
    <x v="0"/>
    <x v="0"/>
  </r>
  <r>
    <s v="695"/>
    <s v="YAYE FATOU GAYE               "/>
    <m/>
    <s v="ABN7317                                 "/>
    <n v="50600"/>
    <s v="HUSSEIN AYAD ET COMPAGNIE "/>
    <s v="COMM DE GROS&amp;ACTIVIT INTERMED "/>
    <x v="28"/>
    <x v="28"/>
    <s v="97100005060"/>
    <s v="FRANC C.F.A.                  "/>
    <n v="-60000000"/>
    <m/>
    <m/>
    <m/>
    <s v="50600"/>
    <x v="0"/>
    <x v="0"/>
  </r>
  <r>
    <s v="695"/>
    <s v="YAYE FATOU GAYE               "/>
    <m/>
    <s v="ABN7317                                 "/>
    <n v="50600"/>
    <s v="HUSSEIN AYAD ET COMPAGNIE "/>
    <s v="COMM DE GROS&amp;ACTIVIT INTERMED "/>
    <x v="28"/>
    <x v="80"/>
    <s v="93100005069"/>
    <s v="FRANC C.F.A.                  "/>
    <n v="-1500000"/>
    <m/>
    <m/>
    <m/>
    <s v="50600"/>
    <x v="0"/>
    <x v="0"/>
  </r>
  <r>
    <s v="695"/>
    <s v="YAYE FATOU GAYE               "/>
    <m/>
    <s v="API9159                                 "/>
    <n v="15245500"/>
    <s v="SCI LES ARCADES "/>
    <s v="ACTIVITES IMMOBIlIERES        "/>
    <x v="38"/>
    <x v="83"/>
    <s v="69502455003"/>
    <s v="FRANC C.F.A.                  "/>
    <n v="-17550"/>
    <m/>
    <m/>
    <m/>
    <s v="15245500"/>
    <x v="0"/>
    <x v="0"/>
  </r>
  <r>
    <s v="774"/>
    <s v="AISSATOU GUIRO                "/>
    <m/>
    <s v="ATY5519                                 "/>
    <n v="64041918"/>
    <s v="ACADEMIE GENERATION FOOT DAKAR "/>
    <s v="ACTIV SPORTIV,RECREATIV&amp;lOISIR"/>
    <x v="21"/>
    <x v="36"/>
    <s v="60200419188"/>
    <s v="FRANC C.F.A.                  "/>
    <n v="-157595066"/>
    <m/>
    <m/>
    <m/>
    <s v="64041918"/>
    <x v="0"/>
    <x v="0"/>
  </r>
  <r>
    <s v="773"/>
    <s v="FATIMATA ZARA HAIDARA         "/>
    <m/>
    <s v="APE5696                                 "/>
    <n v="8128415"/>
    <s v="SIVOP SE "/>
    <s v="FABRICATION DE PRODUIT CHIMIQ "/>
    <x v="9"/>
    <x v="26"/>
    <s v="05001284154"/>
    <s v="FRANC C.F.A.                  "/>
    <n v="-82916"/>
    <m/>
    <m/>
    <m/>
    <s v="8128415"/>
    <x v="0"/>
    <x v="0"/>
  </r>
  <r>
    <s v="773"/>
    <s v="FATIMATA ZARA HAIDARA         "/>
    <m/>
    <s v="APE5696                                 "/>
    <n v="8128415"/>
    <s v="SIVOP SE "/>
    <s v="FABRICATION DE PRODUIT CHIMIQ "/>
    <x v="21"/>
    <x v="36"/>
    <s v="60201284157"/>
    <s v="FRANC C.F.A.                  "/>
    <n v="-221134357"/>
    <m/>
    <m/>
    <m/>
    <s v="8128415"/>
    <x v="0"/>
    <x v="0"/>
  </r>
  <r>
    <s v="524"/>
    <s v="DRAME MAIMOUNA                "/>
    <m/>
    <m/>
    <n v="25982657"/>
    <s v="3742 REALTY SA "/>
    <s v="ACTIVITES IMMOBIlIERES        "/>
    <x v="29"/>
    <x v="65"/>
    <s v="06109826574"/>
    <s v="FRANC C.F.A.                  "/>
    <n v="-1250"/>
    <m/>
    <m/>
    <m/>
    <s v="25982657"/>
    <x v="0"/>
    <x v="0"/>
  </r>
  <r>
    <s v="D17"/>
    <s v="CHEIKH TALIBOUYA NDIAYE       "/>
    <m/>
    <s v="AVG2890                                 "/>
    <n v="15779505"/>
    <s v="ABABACAR DIOP "/>
    <s v="TRANSPORTS TERRESTRES         "/>
    <x v="16"/>
    <x v="43"/>
    <s v="05001577954"/>
    <s v="FRANC C.F.A.                  "/>
    <n v="-140400"/>
    <m/>
    <m/>
    <m/>
    <s v="15779505"/>
    <x v="0"/>
    <x v="0"/>
  </r>
  <r>
    <s v="695"/>
    <s v="YAYE FATOU GAYE               "/>
    <m/>
    <s v="BFH9444                                 "/>
    <n v="27515460"/>
    <s v="ABDOULAYE MBODJI "/>
    <s v="COMM DE GROS&amp;ACTIVIT INTERMED "/>
    <x v="29"/>
    <x v="29"/>
    <s v="06202751542"/>
    <s v="FRANC C.F.A.                  "/>
    <n v="-106285392"/>
    <m/>
    <m/>
    <m/>
    <s v="27515460"/>
    <x v="0"/>
    <x v="0"/>
  </r>
  <r>
    <s v="695"/>
    <s v="YAYE FATOU GAYE               "/>
    <m/>
    <s v="BFH9444                                 "/>
    <n v="27515460"/>
    <s v="ABDOULAYE MBODJI "/>
    <s v="COMM DE GROS&amp;ACTIVIT INTERMED "/>
    <x v="20"/>
    <x v="35"/>
    <s v="94305154608"/>
    <s v="FRANC C.F.A.                  "/>
    <n v="-31000000"/>
    <m/>
    <m/>
    <m/>
    <s v="27515460"/>
    <x v="0"/>
    <x v="0"/>
  </r>
  <r>
    <s v="282"/>
    <s v="PIERRE NDAW                   "/>
    <m/>
    <s v="BDG2360                                 "/>
    <n v="25927733"/>
    <s v="ADEM/DAKAR-IA DAKAR "/>
    <s v="ENSEIGNEMENT                  "/>
    <x v="30"/>
    <x v="85"/>
    <s v="22009277339"/>
    <s v="FRANC C.F.A.                  "/>
    <n v="-35486"/>
    <m/>
    <m/>
    <m/>
    <s v="25927733"/>
    <x v="0"/>
    <x v="0"/>
  </r>
  <r>
    <s v="972"/>
    <s v="OULIMATA NDIAYE               "/>
    <m/>
    <s v="BDH7435                                 "/>
    <n v="71024000"/>
    <s v="AEROPORT INTERNATIONAL BLAISE DIAGNE "/>
    <s v="TRANSPORTS AERIENS            "/>
    <x v="4"/>
    <x v="10"/>
    <s v="77000240009"/>
    <s v="FRANC C.F.A.                  "/>
    <n v="-20000000000"/>
    <m/>
    <m/>
    <m/>
    <s v="71024000"/>
    <x v="0"/>
    <x v="0"/>
  </r>
  <r>
    <s v="660"/>
    <s v="SALIOU MBACKE BA              "/>
    <m/>
    <s v="BFJ0517                                 "/>
    <n v="26079622"/>
    <s v="AFRICAINE DE PRODUCTION AGRICOLE APA "/>
    <s v="AGRIC,ElEV ET ACTIV DE SOUTIEN"/>
    <x v="16"/>
    <x v="26"/>
    <s v="05000796225"/>
    <s v="FRANC C.F.A.                  "/>
    <n v="-155838"/>
    <m/>
    <m/>
    <m/>
    <s v="26079622"/>
    <x v="0"/>
    <x v="0"/>
  </r>
  <r>
    <s v="660"/>
    <s v="SALIOU MBACKE BA              "/>
    <m/>
    <s v="BFJ0517                                 "/>
    <n v="26079622"/>
    <s v="AFRICAINE DE PRODUCTION AGRICOLE APA "/>
    <s v="AGRIC,ElEV ET ACTIV DE SOUTIEN"/>
    <x v="16"/>
    <x v="14"/>
    <s v="76000796226"/>
    <s v="FRANC C.F.A.                  "/>
    <n v="-94153468"/>
    <m/>
    <m/>
    <m/>
    <s v="26079622"/>
    <x v="0"/>
    <x v="0"/>
  </r>
  <r>
    <s v="660"/>
    <s v="SALIOU MBACKE BA              "/>
    <m/>
    <s v="BFJ0517                                 "/>
    <n v="26079622"/>
    <s v="AFRICAINE DE PRODUCTION AGRICOLE APA "/>
    <s v="AGRIC,ElEV ET ACTIV DE SOUTIEN"/>
    <x v="16"/>
    <x v="82"/>
    <s v="83900796223"/>
    <s v="FRANC C.F.A.                  "/>
    <n v="-7909873"/>
    <m/>
    <m/>
    <m/>
    <s v="26079622"/>
    <x v="0"/>
    <x v="0"/>
  </r>
  <r>
    <s v="524"/>
    <s v="DRAME MAIMOUNA                "/>
    <m/>
    <s v="BFX1378                                 "/>
    <n v="26103606"/>
    <s v="AFRICAN GREEN MOBILITY "/>
    <s v="ENTREPOSAG&amp;ACTIV AUXIl TRANSP "/>
    <x v="29"/>
    <x v="65"/>
    <s v="06101036065"/>
    <s v="FRANC C.F.A.                  "/>
    <n v="-26855"/>
    <m/>
    <m/>
    <m/>
    <s v="26103606"/>
    <x v="0"/>
    <x v="0"/>
  </r>
  <r>
    <s v="511"/>
    <s v="MAMADOU DIAGNE                "/>
    <m/>
    <s v="BCA4992                                 "/>
    <n v="26034087"/>
    <s v="AFRICAN INTERNATIONAL SCHOOL - SA "/>
    <s v="ENSEIGNEMENT                  "/>
    <x v="16"/>
    <x v="26"/>
    <s v="05000340875"/>
    <s v="FRANC C.F.A.                  "/>
    <n v="-666295"/>
    <m/>
    <m/>
    <m/>
    <s v="26034087"/>
    <x v="0"/>
    <x v="0"/>
  </r>
  <r>
    <s v="511"/>
    <s v="MAMADOU DIAGNE                "/>
    <m/>
    <s v="BCA4992                                 "/>
    <n v="26034087"/>
    <s v="AFRICAN INTERNATIONAL SCHOOL - SA "/>
    <s v="ENSEIGNEMENT                  "/>
    <x v="16"/>
    <x v="82"/>
    <s v="83900340873"/>
    <s v="FRANC C.F.A.                  "/>
    <n v="-791687896"/>
    <m/>
    <m/>
    <m/>
    <s v="26034087"/>
    <x v="0"/>
    <x v="0"/>
  </r>
  <r>
    <s v="524"/>
    <s v="DRAME MAIMOUNA                "/>
    <m/>
    <s v="BGZ2639                                 "/>
    <n v="26114386"/>
    <s v="AFRICA TRAVAUX SENEGAL SUARL "/>
    <s v="GENIE CIVIl                   "/>
    <x v="29"/>
    <x v="26"/>
    <s v="05001143864"/>
    <s v="FRANC C.F.A.                  "/>
    <n v="-48167"/>
    <m/>
    <m/>
    <m/>
    <s v="26114386"/>
    <x v="0"/>
    <x v="0"/>
  </r>
  <r>
    <s v="774"/>
    <s v="AISSATOU GUIRO                "/>
    <m/>
    <s v="BEO1838                                 "/>
    <n v="26082778"/>
    <s v="AGENCE NATIONALE DE SECURITE ROUTIER "/>
    <s v="ACTIV ADMINISTRATION PUBlIQ   "/>
    <x v="30"/>
    <x v="85"/>
    <s v="22000827785"/>
    <s v="FRANC C.F.A.                  "/>
    <n v="-5643"/>
    <m/>
    <m/>
    <m/>
    <s v="26082778"/>
    <x v="0"/>
    <x v="0"/>
  </r>
  <r>
    <s v="660"/>
    <s v="SALIOU MBACKE BA              "/>
    <m/>
    <s v="BDD5464                                 "/>
    <n v="26051188"/>
    <s v="ALGA TRADING LIMITED "/>
    <s v="ACTIV SOUTIEN/INDUST EXTRACT  "/>
    <x v="16"/>
    <x v="26"/>
    <s v="05000511889"/>
    <s v="FRANC C.F.A.                  "/>
    <n v="-2699844"/>
    <m/>
    <m/>
    <m/>
    <s v="26051188"/>
    <x v="0"/>
    <x v="0"/>
  </r>
  <r>
    <s v="773"/>
    <s v="FATIMATA ZARA HAIDARA         "/>
    <m/>
    <s v="BCO1219                                 "/>
    <n v="26039892"/>
    <s v="ALM SENEGAL "/>
    <s v="FABRICATION MATERIAUX MINERAUX"/>
    <x v="16"/>
    <x v="26"/>
    <s v="05000398922"/>
    <s v="FRANC C.F.A.                  "/>
    <n v="-1236358"/>
    <m/>
    <m/>
    <m/>
    <s v="26039892"/>
    <x v="0"/>
    <x v="0"/>
  </r>
  <r>
    <s v="556"/>
    <s v="HAROUNA YARADOU               "/>
    <m/>
    <s v="BFL6602                                 "/>
    <n v="26099930"/>
    <s v="AOD SOFITER SARL "/>
    <s v="ACTIV SOUTIEN/INDUST EXTRACT  "/>
    <x v="9"/>
    <x v="86"/>
    <s v="05020999304"/>
    <s v="FRANC C.F.A.                  "/>
    <n v="-167307"/>
    <m/>
    <m/>
    <m/>
    <s v="26099930"/>
    <x v="0"/>
    <x v="0"/>
  </r>
  <r>
    <s v="556"/>
    <s v="HAROUNA YARADOU               "/>
    <m/>
    <s v="BFL6602                                 "/>
    <n v="26099930"/>
    <s v="AOD SOFITER SARL "/>
    <s v="ACTIV SOUTIEN/INDUST EXTRACT  "/>
    <x v="9"/>
    <x v="87"/>
    <s v="05040999300"/>
    <s v="FRANC C.F.A.                  "/>
    <n v="-167307"/>
    <m/>
    <m/>
    <m/>
    <s v="26099930"/>
    <x v="0"/>
    <x v="0"/>
  </r>
  <r>
    <s v="D16"/>
    <s v="ADJA FATOU CISSE EP NIANG     "/>
    <m/>
    <s v="BEX4161                                 "/>
    <n v="26091454"/>
    <s v="ARTIGIANFER SENEGAL SUARL "/>
    <s v="AUT ACTIV PROF DE SERVIC SPEC "/>
    <x v="9"/>
    <x v="26"/>
    <s v="05000914547"/>
    <s v="FRANC C.F.A.                  "/>
    <n v="-42362"/>
    <m/>
    <m/>
    <m/>
    <s v="26091454"/>
    <x v="0"/>
    <x v="0"/>
  </r>
  <r>
    <s v="774"/>
    <s v="AISSATOU GUIRO                "/>
    <m/>
    <s v="ASF5372                                 "/>
    <n v="71092705"/>
    <s v="ASSEMBLEE NATIONALE "/>
    <s v="ACTIV ADMINISTRATION PUBlIQ   "/>
    <x v="30"/>
    <x v="88"/>
    <s v="22007109278"/>
    <s v="FRANC C.F.A.                  "/>
    <n v="-109832"/>
    <m/>
    <m/>
    <m/>
    <s v="71092705"/>
    <x v="0"/>
    <x v="0"/>
  </r>
  <r>
    <s v="774"/>
    <s v="AISSATOU GUIRO                "/>
    <m/>
    <s v="ATU2934                                 "/>
    <n v="15594205"/>
    <s v="ASSOCIATION SPORTIVE DAKAR "/>
    <s v="AUTR INDUSTRIE MANUFACTURIERE "/>
    <x v="16"/>
    <x v="18"/>
    <s v="07005942051"/>
    <s v="FRANC C.F.A.                  "/>
    <n v="-56160"/>
    <m/>
    <m/>
    <m/>
    <s v="15594205"/>
    <x v="0"/>
    <x v="0"/>
  </r>
  <r>
    <s v="556"/>
    <s v="HAROUNA YARADOU               "/>
    <m/>
    <m/>
    <n v="26115526"/>
    <s v="AURUM RESSOURCES SA "/>
    <s v="EXTRACT MINERAIS METAllURGIQUE"/>
    <x v="9"/>
    <x v="26"/>
    <s v="05001155264"/>
    <s v="FRANC C.F.A.                  "/>
    <n v="-81900"/>
    <m/>
    <m/>
    <m/>
    <s v="26115526"/>
    <x v="0"/>
    <x v="0"/>
  </r>
  <r>
    <s v="650"/>
    <s v="KHADIDIATOU MBENGUE           "/>
    <m/>
    <s v="BBZ3349                                 "/>
    <n v="25977530"/>
    <s v="B2GOLD SENEGAL SARL "/>
    <s v="EXTRACT MINERAIS METAllURGIQUE"/>
    <x v="9"/>
    <x v="89"/>
    <s v="05019775301"/>
    <s v="FRANC C.F.A.                  "/>
    <n v="-61589"/>
    <m/>
    <m/>
    <m/>
    <s v="25977530"/>
    <x v="0"/>
    <x v="0"/>
  </r>
  <r>
    <s v="J00"/>
    <s v="ZHENBANG BAO                  "/>
    <m/>
    <m/>
    <n v="26117332"/>
    <s v="BAOBAOSHU SA "/>
    <s v="TRAVAIl DU PAPIER ET DU CARTON"/>
    <x v="9"/>
    <x v="26"/>
    <s v="05001173325"/>
    <s v="FRANC C.F.A.                  "/>
    <n v="-81900"/>
    <m/>
    <m/>
    <m/>
    <s v="26117332"/>
    <x v="0"/>
    <x v="0"/>
  </r>
  <r>
    <s v="524"/>
    <s v="DRAME MAIMOUNA                "/>
    <m/>
    <s v="BFU4113                                 "/>
    <n v="26091581"/>
    <s v="BF LOGISTICS SUARL "/>
    <s v="TRANSPORTS TERRESTRES         "/>
    <x v="29"/>
    <x v="65"/>
    <s v="06100915814"/>
    <s v="FRANC C.F.A.                  "/>
    <n v="-37628"/>
    <m/>
    <m/>
    <m/>
    <s v="26091581"/>
    <x v="0"/>
    <x v="0"/>
  </r>
  <r>
    <s v="246"/>
    <s v="LOUIS SAGNA                   "/>
    <m/>
    <m/>
    <n v="26118804"/>
    <s v="BG STRATEGIE ET INVESTISSEMENT SASU "/>
    <s v="TElECOMMUNICATIONS            "/>
    <x v="9"/>
    <x v="26"/>
    <s v="05001188042"/>
    <s v="FRANC C.F.A.                  "/>
    <n v="-81900"/>
    <m/>
    <m/>
    <m/>
    <s v="26118804"/>
    <x v="0"/>
    <x v="0"/>
  </r>
  <r>
    <s v="246"/>
    <s v="LOUIS SAGNA                   "/>
    <m/>
    <m/>
    <n v="26118804"/>
    <s v="BG STRATEGIE ET INVESTISSEMENT SASU "/>
    <s v="TElECOMMUNICATIONS            "/>
    <x v="9"/>
    <x v="26"/>
    <s v="05011188040"/>
    <s v="FRANC C.F.A.                  "/>
    <n v="-81900"/>
    <m/>
    <m/>
    <m/>
    <s v="26118804"/>
    <x v="0"/>
    <x v="0"/>
  </r>
  <r>
    <s v="H24"/>
    <s v="HABY THIOUB                   "/>
    <m/>
    <s v="BGZ2632                                 "/>
    <n v="26113819"/>
    <s v="BIONTECH SENEGAL "/>
    <s v="FABRICATION PRODT PHARMACEUTIQ"/>
    <x v="9"/>
    <x v="26"/>
    <s v="05001138195"/>
    <s v="FRANC C.F.A.                  "/>
    <n v="-167307"/>
    <m/>
    <m/>
    <m/>
    <s v="26113819"/>
    <x v="0"/>
    <x v="0"/>
  </r>
  <r>
    <s v="650"/>
    <s v="KHADIDIATOU MBENGUE           "/>
    <m/>
    <s v="AVS1905                                 "/>
    <n v="15753105"/>
    <s v="BOIS FER TRADING SARL "/>
    <s v="COMMERCE DE DETAIl            "/>
    <x v="39"/>
    <x v="90"/>
    <s v="07001575319"/>
    <s v="FRANC C.F.A.                  "/>
    <n v="-700000000"/>
    <m/>
    <m/>
    <m/>
    <s v="15753105"/>
    <x v="0"/>
    <x v="0"/>
  </r>
  <r>
    <s v="650"/>
    <s v="KHADIDIATOU MBENGUE           "/>
    <m/>
    <s v="AVS1905                                 "/>
    <n v="15753105"/>
    <s v="BOIS FER TRADING SARL "/>
    <s v="COMMERCE DE DETAIl            "/>
    <x v="9"/>
    <x v="26"/>
    <s v="05007531054"/>
    <s v="FRANC C.F.A.                  "/>
    <n v="-502938660"/>
    <m/>
    <m/>
    <m/>
    <s v="15753105"/>
    <x v="0"/>
    <x v="0"/>
  </r>
  <r>
    <s v="650"/>
    <s v="KHADIDIATOU MBENGUE           "/>
    <m/>
    <s v="AVS1905                                 "/>
    <n v="15753105"/>
    <s v="BOIS FER TRADING SARL "/>
    <s v="COMMERCE DE DETAIl            "/>
    <x v="40"/>
    <x v="91"/>
    <s v="84401575314"/>
    <s v="FRANC C.F.A.                  "/>
    <n v="-44781646"/>
    <m/>
    <m/>
    <m/>
    <s v="15753105"/>
    <x v="0"/>
    <x v="0"/>
  </r>
  <r>
    <s v="654"/>
    <s v="LETICIA WOTHOR                "/>
    <m/>
    <s v="APJ2375                                 "/>
    <n v="768312"/>
    <s v="BUREAU D'ETUDES TECHNIQUES PLUS S.A "/>
    <s v="ACTIV ARCHITECT,INGENIER&amp;TECH "/>
    <x v="21"/>
    <x v="36"/>
    <s v="60207683127"/>
    <s v="FRANC C.F.A.                  "/>
    <n v="-34671178"/>
    <m/>
    <m/>
    <m/>
    <s v="768312"/>
    <x v="0"/>
    <x v="0"/>
  </r>
  <r>
    <s v="511"/>
    <s v="MAMADOU DIAGNE                "/>
    <m/>
    <s v="BDG5472                                 "/>
    <n v="26058178"/>
    <s v="BUSINESS GATEWAY DIGITAL SARL "/>
    <s v="ACTIVITES INFORMATIQUES       "/>
    <x v="9"/>
    <x v="26"/>
    <s v="05000581783"/>
    <s v="FRANC C.F.A.                  "/>
    <n v="-55919"/>
    <m/>
    <m/>
    <m/>
    <s v="26058178"/>
    <x v="0"/>
    <x v="0"/>
  </r>
  <r>
    <s v="654"/>
    <s v="LETICIA WOTHOR                "/>
    <m/>
    <s v="BFS5983                                 "/>
    <n v="26103857"/>
    <s v="CAMMACH - SN "/>
    <s v="ACTIV SOUTIEN/INDUST EXTRACT  "/>
    <x v="9"/>
    <x v="26"/>
    <s v="05001038577"/>
    <s v="FRANC C.F.A.                  "/>
    <n v="-160492"/>
    <m/>
    <m/>
    <m/>
    <s v="26103857"/>
    <x v="0"/>
    <x v="0"/>
  </r>
  <r>
    <s v="796"/>
    <s v="MOHAMED N NDIAYE              "/>
    <m/>
    <s v="BEV2705                                 "/>
    <n v="26085662"/>
    <s v="CAP DC OUEST AFRIQUE "/>
    <s v="GENIE CIVIl                   "/>
    <x v="21"/>
    <x v="36"/>
    <s v="60200856626"/>
    <s v="FRANC C.F.A.                  "/>
    <n v="-18531901"/>
    <m/>
    <m/>
    <m/>
    <s v="26085662"/>
    <x v="0"/>
    <x v="0"/>
  </r>
  <r>
    <s v="776"/>
    <s v="MAME NGONE GAYE               "/>
    <m/>
    <s v="BFT9333                                 "/>
    <n v="26104211"/>
    <s v="CCES AL KARIM "/>
    <s v="ACTIVITES RECREATIVES         "/>
    <x v="16"/>
    <x v="26"/>
    <s v="05001042116"/>
    <s v="FRANC C.F.A.                  "/>
    <n v="-381505"/>
    <m/>
    <m/>
    <m/>
    <s v="26104211"/>
    <x v="0"/>
    <x v="0"/>
  </r>
  <r>
    <s v="H24"/>
    <s v="HABY THIOUB                   "/>
    <m/>
    <s v="APF0593                                 "/>
    <n v="170100"/>
    <s v="CCS "/>
    <s v="COMMERCE DE DETAIl            "/>
    <x v="38"/>
    <x v="83"/>
    <s v="69501701001"/>
    <s v="FRANC C.F.A.                  "/>
    <n v="-112320"/>
    <m/>
    <m/>
    <m/>
    <s v="170100"/>
    <x v="0"/>
    <x v="0"/>
  </r>
  <r>
    <s v="774"/>
    <s v="AISSATOU GUIRO                "/>
    <m/>
    <s v="ATJ4147                                 "/>
    <n v="9804630"/>
    <s v="CENTRE HOSP. REG. EL H. IBRAHIMA NIA "/>
    <s v="ACTIV PR lA SANTE HUMAINE     "/>
    <x v="21"/>
    <x v="36"/>
    <s v="60208046301"/>
    <s v="FRANC C.F.A.                  "/>
    <n v="-30726921"/>
    <m/>
    <m/>
    <m/>
    <s v="9804630"/>
    <x v="0"/>
    <x v="0"/>
  </r>
  <r>
    <s v="660"/>
    <s v="SALIOU MBACKE BA              "/>
    <m/>
    <s v="BET6296                                 "/>
    <n v="26086820"/>
    <s v="CHARGEL SASU "/>
    <s v="ENTREPOSAG&amp;ACTIV AUXIl TRANSP "/>
    <x v="9"/>
    <x v="26"/>
    <s v="05000868206"/>
    <s v="FRANC C.F.A.                  "/>
    <n v="-8896530"/>
    <m/>
    <m/>
    <m/>
    <s v="26086820"/>
    <x v="0"/>
    <x v="0"/>
  </r>
  <r>
    <s v="D16"/>
    <s v="ADJA FATOU CISSE EP NIANG     "/>
    <m/>
    <s v="BFI1421                                 "/>
    <n v="26101422"/>
    <s v="CMD NEGOCE "/>
    <s v="COMM DE GROS&amp;ACTIVIT INTERMED "/>
    <x v="9"/>
    <x v="26"/>
    <s v="05001014228"/>
    <s v="FRANC C.F.A.                  "/>
    <n v="-5611372"/>
    <m/>
    <m/>
    <m/>
    <s v="26101422"/>
    <x v="0"/>
    <x v="0"/>
  </r>
  <r>
    <s v="D16"/>
    <s v="ADJA FATOU CISSE EP NIANG     "/>
    <m/>
    <s v="BFI1421                                 "/>
    <n v="26101422"/>
    <s v="CMD NEGOCE "/>
    <s v="COMM DE GROS&amp;ACTIVIT INTERMED "/>
    <x v="32"/>
    <x v="71"/>
    <s v="96001014227"/>
    <s v="EUR                           "/>
    <n v="-91000"/>
    <m/>
    <m/>
    <m/>
    <s v="26101422"/>
    <x v="0"/>
    <x v="0"/>
  </r>
  <r>
    <s v="282"/>
    <s v="PIERRE NDAW                   "/>
    <m/>
    <s v="ATJ5516                                 "/>
    <n v="20084200"/>
    <s v="COLLEGE ST MIC "/>
    <s v="ENSEIGNEMENT                  "/>
    <x v="41"/>
    <x v="92"/>
    <s v="80902008425"/>
    <s v="FRANC C.F.A.                  "/>
    <n v="-18616413"/>
    <m/>
    <m/>
    <m/>
    <s v="20084200"/>
    <x v="0"/>
    <x v="0"/>
  </r>
  <r>
    <s v="511"/>
    <s v="MAMADOU DIAGNE                "/>
    <m/>
    <s v="BCQ4459                                 "/>
    <n v="26022343"/>
    <s v="COLOMBE CYBER DEFENSE OPERATIONS CEN "/>
    <s v="ACTIVITES INFORMATIQUES       "/>
    <x v="0"/>
    <x v="0"/>
    <s v="93000223432"/>
    <s v="FRANC C.F.A.                  "/>
    <n v="-8427689"/>
    <m/>
    <m/>
    <m/>
    <s v="26022343"/>
    <x v="0"/>
    <x v="0"/>
  </r>
  <r>
    <s v="654"/>
    <s v="LETICIA WOTHOR                "/>
    <m/>
    <s v="BJE9123                                 "/>
    <n v="26087594"/>
    <s v="COMET SA "/>
    <s v="TElECOMMUNICATIONS            "/>
    <x v="9"/>
    <x v="26"/>
    <s v="05000875946"/>
    <s v="FRANC C.F.A.                  "/>
    <n v="-81900"/>
    <m/>
    <m/>
    <m/>
    <s v="26087594"/>
    <x v="0"/>
    <x v="0"/>
  </r>
  <r>
    <s v="D16"/>
    <s v="ADJA FATOU CISSE EP NIANG     "/>
    <m/>
    <s v="BFU9408                                 "/>
    <n v="15793905"/>
    <s v="COMPAGNIE SENEGALAISE DE DISTRIBUTIO "/>
    <s v="COMM DE GROS&amp;ACTIVIT INTERMED "/>
    <x v="2"/>
    <x v="2"/>
    <s v="75007939052"/>
    <s v="FRANC C.F.A.                  "/>
    <n v="-284054431"/>
    <m/>
    <m/>
    <m/>
    <s v="15793905"/>
    <x v="0"/>
    <x v="0"/>
  </r>
  <r>
    <s v="524"/>
    <s v="DRAME MAIMOUNA                "/>
    <m/>
    <s v="BFU4127                                 "/>
    <n v="26095651"/>
    <s v="COMPLEXE AVICOLE DE MBORO SENEGAL SU "/>
    <s v="AGRIC,ElEV ET ACTIV DE SOUTIEN"/>
    <x v="29"/>
    <x v="65"/>
    <s v="06100956511"/>
    <s v="FRANC C.F.A.                  "/>
    <n v="-10570"/>
    <m/>
    <m/>
    <m/>
    <s v="26095651"/>
    <x v="0"/>
    <x v="0"/>
  </r>
  <r>
    <s v="774"/>
    <s v="AISSATOU GUIRO                "/>
    <m/>
    <s v="ASF8780                                 "/>
    <n v="26505860"/>
    <s v="COMPTE SPECIAL PNLD DU DEPT DE THIES "/>
    <s v="ACTIV ADMINISTRATION PUBlIQ   "/>
    <x v="30"/>
    <x v="88"/>
    <s v="22002650586"/>
    <s v="FRANC C.F.A.                  "/>
    <n v="-504271"/>
    <m/>
    <m/>
    <m/>
    <s v="26505860"/>
    <x v="0"/>
    <x v="0"/>
  </r>
  <r>
    <s v="774"/>
    <s v="AISSATOU GUIRO                "/>
    <m/>
    <s v="BDT5548                                 "/>
    <n v="25966183"/>
    <s v="CONSEIL DEPARTEMENTAL DE THIES PLMMI "/>
    <s v="ACTIV ADMINISTRATION PUBlIQ   "/>
    <x v="30"/>
    <x v="85"/>
    <s v="22009661834"/>
    <s v="FRANC C.F.A.                  "/>
    <n v="-200"/>
    <m/>
    <m/>
    <m/>
    <s v="25966183"/>
    <x v="0"/>
    <x v="0"/>
  </r>
  <r>
    <s v="654"/>
    <s v="LETICIA WOTHOR                "/>
    <m/>
    <s v="BGB5736                                 "/>
    <n v="26110607"/>
    <s v="CONSTRUCSEN TRAVAUX ET EQUIPEMENTS "/>
    <s v="CONSTRUCTION DE BATIMENTS     "/>
    <x v="9"/>
    <x v="26"/>
    <s v="05011106075"/>
    <s v="FRANC C.F.A.                  "/>
    <n v="-257752"/>
    <m/>
    <m/>
    <m/>
    <s v="26110607"/>
    <x v="0"/>
    <x v="0"/>
  </r>
  <r>
    <s v="D16"/>
    <s v="ADJA FATOU CISSE EP NIANG     "/>
    <m/>
    <s v="BGH0328                                 "/>
    <n v="26111316"/>
    <s v="DAKAR B.A.13 "/>
    <s v="COMMERCE DE DETAIl            "/>
    <x v="9"/>
    <x v="26"/>
    <s v="05001113164"/>
    <s v="FRANC C.F.A.                  "/>
    <n v="-168630"/>
    <m/>
    <m/>
    <m/>
    <s v="26111316"/>
    <x v="0"/>
    <x v="0"/>
  </r>
  <r>
    <s v="414"/>
    <s v="FATOU BOURY NDAO              "/>
    <m/>
    <s v="ASE1347                                 "/>
    <n v="15651805"/>
    <s v="DANGOTE CEMENT SENEGAL SA "/>
    <s v="FABRICATION MATERIAUX MINERAUX"/>
    <x v="4"/>
    <x v="2"/>
    <s v="75006518055"/>
    <s v="FRANC C.F.A.                  "/>
    <n v="-3"/>
    <m/>
    <m/>
    <m/>
    <s v="15651805"/>
    <x v="0"/>
    <x v="0"/>
  </r>
  <r>
    <s v="660"/>
    <s v="SALIOU MBACKE BA              "/>
    <m/>
    <s v="BGG1049                                 "/>
    <n v="26109250"/>
    <s v="DAROU MINAME WASTE SUARL "/>
    <s v="COllECT,TRAIT&amp;ElIM DECHETS    "/>
    <x v="29"/>
    <x v="65"/>
    <s v="06101092506"/>
    <s v="FRANC C.F.A.                  "/>
    <n v="-17550"/>
    <m/>
    <m/>
    <m/>
    <s v="26109250"/>
    <x v="0"/>
    <x v="0"/>
  </r>
  <r>
    <s v="654"/>
    <s v="LETICIA WOTHOR                "/>
    <m/>
    <s v="BGZ2628                                 "/>
    <n v="26113332"/>
    <s v="DC INDUSTRIES "/>
    <s v="CONSTRUCTION DE BATIMENTS     "/>
    <x v="9"/>
    <x v="26"/>
    <s v="05001133329"/>
    <s v="FRANC C.F.A.                  "/>
    <n v="-167307"/>
    <m/>
    <m/>
    <m/>
    <s v="26113332"/>
    <x v="0"/>
    <x v="0"/>
  </r>
  <r>
    <s v="660"/>
    <s v="SALIOU MBACKE BA              "/>
    <m/>
    <m/>
    <n v="26117492"/>
    <s v="D&amp;F ENGINEERING SARL "/>
    <s v="GENIE CIVIl                   "/>
    <x v="29"/>
    <x v="26"/>
    <s v="05001174927"/>
    <s v="FRANC C.F.A.                  "/>
    <n v="-81900"/>
    <m/>
    <m/>
    <m/>
    <s v="26117492"/>
    <x v="0"/>
    <x v="0"/>
  </r>
  <r>
    <s v="654"/>
    <s v="LETICIA WOTHOR                "/>
    <m/>
    <s v="AWB8947                                 "/>
    <n v="8108900"/>
    <s v="EGBB "/>
    <s v="ACTIVITE SPECIAl DE CONSTRUCT "/>
    <x v="16"/>
    <x v="15"/>
    <s v="05000810892"/>
    <s v="FRANC C.F.A.                  "/>
    <n v="-550750"/>
    <m/>
    <m/>
    <m/>
    <s v="8108900"/>
    <x v="0"/>
    <x v="0"/>
  </r>
  <r>
    <s v="414"/>
    <s v="FATOU BOURY NDAO              "/>
    <m/>
    <s v="BJE9129                                 "/>
    <n v="26091590"/>
    <s v="EIFFAGE GENIE CIVIL SENEGAL "/>
    <s v="CONSTRUCTION DE BATIMENTS     "/>
    <x v="29"/>
    <x v="93"/>
    <s v="05010915906"/>
    <s v="FRANC C.F.A.                  "/>
    <n v="-167307"/>
    <m/>
    <m/>
    <m/>
    <s v="26091590"/>
    <x v="0"/>
    <x v="0"/>
  </r>
  <r>
    <s v="556"/>
    <s v="HAROUNA YARADOU               "/>
    <m/>
    <s v="AQI9460                                 "/>
    <n v="15434605"/>
    <s v="ELTON OIL COMPANY SA "/>
    <s v="COMM DE GROS&amp;ACTIVIT INTERMED "/>
    <x v="32"/>
    <x v="71"/>
    <s v="96001543468"/>
    <s v="EUR                           "/>
    <n v="-352776.96000000002"/>
    <m/>
    <m/>
    <m/>
    <s v="15434605"/>
    <x v="0"/>
    <x v="0"/>
  </r>
  <r>
    <s v="D17"/>
    <s v="CHEIKH TALIBOUYA NDIAYE       "/>
    <m/>
    <s v="ARF2269                                 "/>
    <n v="8214615"/>
    <s v="ENTREPRISE MAPATHE NDIOUCK "/>
    <s v="ACTIVITE SPECIAl DE CONSTRUCT "/>
    <x v="9"/>
    <x v="43"/>
    <s v="05000821469"/>
    <s v="FRANC C.F.A.                  "/>
    <n v="-571790"/>
    <m/>
    <m/>
    <m/>
    <s v="8214615"/>
    <x v="0"/>
    <x v="0"/>
  </r>
  <r>
    <s v="660"/>
    <s v="SALIOU MBACKE BA              "/>
    <m/>
    <s v="BFZ4512                                 "/>
    <n v="26108596"/>
    <s v="ENTREPRISE SENEGALAISE DE REPRESENTA "/>
    <s v="FABRICAT MACHINE&amp;EQUIPEMTS NCA"/>
    <x v="15"/>
    <x v="55"/>
    <s v="10001085966"/>
    <s v="FRANC C.F.A.                  "/>
    <n v="-19651160"/>
    <m/>
    <m/>
    <m/>
    <s v="26108596"/>
    <x v="0"/>
    <x v="0"/>
  </r>
  <r>
    <s v="654"/>
    <s v="LETICIA WOTHOR                "/>
    <m/>
    <s v="APE5411                                 "/>
    <n v="8224315"/>
    <s v="ESMB - SA "/>
    <s v="ACTIVITE SPECIAl DE CONSTRUCT "/>
    <x v="16"/>
    <x v="43"/>
    <s v="05000822434"/>
    <s v="FRANC C.F.A.                  "/>
    <n v="-349344"/>
    <m/>
    <m/>
    <m/>
    <s v="8224315"/>
    <x v="0"/>
    <x v="0"/>
  </r>
  <r>
    <s v="774"/>
    <s v="AISSATOU GUIRO                "/>
    <m/>
    <s v="AVV7565                                 "/>
    <n v="21562829"/>
    <s v="ETAT DU SENEGAL "/>
    <s v="ACTIV ADMINISTRATION PUBlIQ   "/>
    <x v="6"/>
    <x v="12"/>
    <s v="70585628292"/>
    <s v="FRANC C.F.A.                  "/>
    <n v="-18000000000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2"/>
    <x v="94"/>
    <s v="96625628299"/>
    <s v="FRANC C.F.A.                  "/>
    <n v="-350988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2"/>
    <x v="94"/>
    <s v="96635628297"/>
    <s v="FRANC C.F.A.                  "/>
    <n v="-16963302530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2"/>
    <x v="95"/>
    <s v="96655628292"/>
    <s v="FRANC C.F.A.                  "/>
    <n v="-5273011984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30"/>
    <x v="96"/>
    <s v="22002156282"/>
    <s v="FRANC C.F.A.                  "/>
    <n v="-30000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30"/>
    <x v="97"/>
    <s v="22095628296"/>
    <s v="FRANC C.F.A.                  "/>
    <n v="-62721751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"/>
    <x v="98"/>
    <s v="77005628299"/>
    <s v="FRANC C.F.A.                  "/>
    <n v="-63166836670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3"/>
    <x v="99"/>
    <s v="96605628293"/>
    <s v="FRANC C.F.A.                  "/>
    <n v="-39357420000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37"/>
    <x v="82"/>
    <s v="83925628294"/>
    <s v="FRANC C.F.A.                  "/>
    <n v="-3016098353"/>
    <m/>
    <m/>
    <m/>
    <s v="21562829"/>
    <x v="0"/>
    <x v="0"/>
  </r>
  <r>
    <s v="774"/>
    <s v="AISSATOU GUIRO                "/>
    <m/>
    <s v="AVV7565                                 "/>
    <n v="21562829"/>
    <s v="ETAT DU SENEGAL "/>
    <s v="ACTIV ADMINISTRATION PUBlIQ   "/>
    <x v="44"/>
    <x v="100"/>
    <s v="83305628294"/>
    <s v="FRANC C.F.A.                  "/>
    <n v="-15500000000"/>
    <m/>
    <m/>
    <m/>
    <s v="21562829"/>
    <x v="0"/>
    <x v="0"/>
  </r>
  <r>
    <s v="524"/>
    <s v="DRAME MAIMOUNA                "/>
    <m/>
    <s v="BFU4132                                 "/>
    <n v="26090031"/>
    <s v="ETUDES ET REALISATION DE TRAVAUX D'I "/>
    <s v="TRANSPORTS TERRESTRES         "/>
    <x v="29"/>
    <x v="65"/>
    <s v="06100900311"/>
    <s v="FRANC C.F.A.                  "/>
    <n v="-37319"/>
    <m/>
    <m/>
    <m/>
    <s v="26090031"/>
    <x v="0"/>
    <x v="0"/>
  </r>
  <r>
    <s v="657"/>
    <s v="GUELKAGUEMIA KORIGUIM         "/>
    <m/>
    <s v="BFS2650                                 "/>
    <n v="26104151"/>
    <s v="F3M PRODUCTION SASU "/>
    <s v="PROGRAM TElEVIS,RADIODIFFUSION"/>
    <x v="9"/>
    <x v="101"/>
    <s v="05011041512"/>
    <s v="FRANC C.F.A.                  "/>
    <n v="-190132"/>
    <m/>
    <m/>
    <m/>
    <s v="26104151"/>
    <x v="0"/>
    <x v="0"/>
  </r>
  <r>
    <s v="650"/>
    <s v="KHADIDIATOU MBENGUE           "/>
    <m/>
    <s v="BDG5459                                 "/>
    <n v="26056844"/>
    <s v="FOCUS IMMOBILIER SA "/>
    <s v="ACTIVITES IMMOBIlIERES        "/>
    <x v="9"/>
    <x v="26"/>
    <s v="05000568442"/>
    <s v="FRANC C.F.A.                  "/>
    <n v="-162002"/>
    <m/>
    <m/>
    <m/>
    <s v="26056844"/>
    <x v="0"/>
    <x v="0"/>
  </r>
  <r>
    <s v="654"/>
    <s v="LETICIA WOTHOR                "/>
    <m/>
    <s v="BGG1110                                 "/>
    <n v="26098111"/>
    <s v="FORAGES FTE SENEGAL "/>
    <s v="CONSTRUCTION DE BATIMENTS     "/>
    <x v="16"/>
    <x v="26"/>
    <s v="05000981116"/>
    <s v="FRANC C.F.A.                  "/>
    <n v="-349080"/>
    <m/>
    <m/>
    <m/>
    <s v="26098111"/>
    <x v="0"/>
    <x v="0"/>
  </r>
  <r>
    <s v="511"/>
    <s v="MAMADOU DIAGNE                "/>
    <m/>
    <s v="ATZ5422                                 "/>
    <n v="15510605"/>
    <s v="GIE GAINDE 2000 "/>
    <s v="SOUTIEN AUX ENTR, ACTIV BUR   "/>
    <x v="9"/>
    <x v="102"/>
    <s v="05501551061"/>
    <s v="FRANC C.F.A.                  "/>
    <n v="-47265400"/>
    <m/>
    <m/>
    <m/>
    <s v="15510605"/>
    <x v="0"/>
    <x v="0"/>
  </r>
  <r>
    <s v="511"/>
    <s v="MAMADOU DIAGNE                "/>
    <m/>
    <s v="ATZ5422                                 "/>
    <n v="15510605"/>
    <s v="GIE GAINDE 2000 "/>
    <s v="SOUTIEN AUX ENTR, ACTIV BUR   "/>
    <x v="40"/>
    <x v="91"/>
    <s v="84401551067"/>
    <s v="FRANC C.F.A.                  "/>
    <n v="-5705121"/>
    <m/>
    <m/>
    <m/>
    <s v="15510605"/>
    <x v="0"/>
    <x v="0"/>
  </r>
  <r>
    <s v="D17"/>
    <s v="CHEIKH TALIBOUYA NDIAYE       "/>
    <m/>
    <m/>
    <n v="26115643"/>
    <s v="GIFT "/>
    <s v="TRANSPORTS TERRESTRES         "/>
    <x v="9"/>
    <x v="26"/>
    <s v="05001156437"/>
    <s v="FRANC C.F.A.                  "/>
    <n v="-81900"/>
    <m/>
    <m/>
    <m/>
    <s v="26115643"/>
    <x v="0"/>
    <x v="0"/>
  </r>
  <r>
    <s v="654"/>
    <s v="LETICIA WOTHOR                "/>
    <m/>
    <s v="BFS5990                                 "/>
    <n v="26102006"/>
    <s v="GLOBAL ENGINEERING SERVICES "/>
    <s v="CONSTRUCTION DE BATIMENTS     "/>
    <x v="16"/>
    <x v="26"/>
    <s v="05001020062"/>
    <s v="FRANC C.F.A.                  "/>
    <n v="-256323"/>
    <m/>
    <m/>
    <m/>
    <s v="26102006"/>
    <x v="0"/>
    <x v="0"/>
  </r>
  <r>
    <s v="D17"/>
    <s v="CHEIKH TALIBOUYA NDIAYE       "/>
    <m/>
    <s v="AXG2358                                 "/>
    <n v="25954292"/>
    <s v="GLOBAL TRANSPORT ET MINES "/>
    <s v="TRANSPORTS TERRESTRES         "/>
    <x v="22"/>
    <x v="44"/>
    <s v="94019542928"/>
    <s v="FRANC C.F.A.                  "/>
    <n v="-250000000"/>
    <m/>
    <m/>
    <m/>
    <s v="25954292"/>
    <x v="0"/>
    <x v="0"/>
  </r>
  <r>
    <s v="660"/>
    <s v="SALIOU MBACKE BA              "/>
    <m/>
    <s v="BFU4100                                 "/>
    <n v="26092861"/>
    <s v="GOLDEN AFRIK "/>
    <s v="COMM DE GROS&amp;ACTIVIT INTERMED "/>
    <x v="29"/>
    <x v="65"/>
    <s v="06100928619"/>
    <s v="FRANC C.F.A.                  "/>
    <n v="-3802450"/>
    <m/>
    <m/>
    <m/>
    <s v="26092861"/>
    <x v="0"/>
    <x v="0"/>
  </r>
  <r>
    <s v="660"/>
    <s v="SALIOU MBACKE BA              "/>
    <m/>
    <s v="BFU4100                                 "/>
    <n v="26092861"/>
    <s v="GOLDEN AFRIK "/>
    <s v="COMM DE GROS&amp;ACTIVIT INTERMED "/>
    <x v="2"/>
    <x v="14"/>
    <s v="76000928613"/>
    <s v="FRANC C.F.A.                  "/>
    <n v="-11707559"/>
    <m/>
    <m/>
    <m/>
    <s v="26092861"/>
    <x v="0"/>
    <x v="0"/>
  </r>
  <r>
    <s v="556"/>
    <s v="HAROUNA YARADOU               "/>
    <m/>
    <s v="BER8115                                 "/>
    <n v="26088551"/>
    <s v="GOREE OFFSHORE ENGINEERING SENEGAL "/>
    <s v="COMM DE GROS&amp;ACTIVIT INTERMED "/>
    <x v="9"/>
    <x v="26"/>
    <s v="05000885515"/>
    <s v="FRANC C.F.A.                  "/>
    <n v="-100"/>
    <m/>
    <m/>
    <m/>
    <s v="26088551"/>
    <x v="0"/>
    <x v="0"/>
  </r>
  <r>
    <s v="D17"/>
    <s v="CHEIKH TALIBOUYA NDIAYE       "/>
    <m/>
    <s v="BGZ2631                                 "/>
    <n v="26113702"/>
    <s v="GOUYAR TRANSPORT LOGISTIQUE "/>
    <s v="TRANSPORTS TERRESTRES         "/>
    <x v="9"/>
    <x v="26"/>
    <s v="05001137023"/>
    <s v="FRANC C.F.A.                  "/>
    <n v="-167307"/>
    <m/>
    <m/>
    <m/>
    <s v="26113702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16"/>
    <x v="36"/>
    <s v="60206879051"/>
    <s v="FRANC C.F.A.                  "/>
    <n v="-213801546"/>
    <m/>
    <m/>
    <m/>
    <s v="15687905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16"/>
    <x v="37"/>
    <s v="11006879056"/>
    <s v="FRANC C.F.A.                  "/>
    <n v="-163000000"/>
    <m/>
    <m/>
    <m/>
    <s v="15687905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16"/>
    <x v="82"/>
    <s v="83906879056"/>
    <s v="FRANC C.F.A.                  "/>
    <n v="-6322940"/>
    <m/>
    <m/>
    <m/>
    <s v="15687905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16"/>
    <x v="103"/>
    <s v="84101568791"/>
    <s v="FRANC C.F.A.                  "/>
    <n v="-19441562"/>
    <m/>
    <m/>
    <m/>
    <s v="15687905"/>
    <x v="0"/>
    <x v="0"/>
  </r>
  <r>
    <s v="D17"/>
    <s v="CHEIKH TALIBOUYA NDIAYE       "/>
    <m/>
    <s v="AXO1445                                 "/>
    <n v="15687905"/>
    <s v="GROUPE DELTA - SARL "/>
    <s v="COllECT,TRAIT&amp;ElIM DECHETS    "/>
    <x v="28"/>
    <x v="0"/>
    <s v="93006879054"/>
    <s v="FRANC C.F.A.                  "/>
    <n v="-6111584"/>
    <m/>
    <m/>
    <m/>
    <s v="15687905"/>
    <x v="0"/>
    <x v="0"/>
  </r>
  <r>
    <s v="654"/>
    <s v="LETICIA WOTHOR                "/>
    <m/>
    <s v="BFB0151                                 "/>
    <n v="26082967"/>
    <s v="GROUPE MASSAMBA MBENGUE SAS "/>
    <s v="CONSERVAT ET VAlO PATRIMOINE  "/>
    <x v="16"/>
    <x v="26"/>
    <s v="05000829679"/>
    <s v="FRANC C.F.A.                  "/>
    <n v="-761687"/>
    <m/>
    <m/>
    <m/>
    <s v="26082967"/>
    <x v="0"/>
    <x v="0"/>
  </r>
  <r>
    <s v="654"/>
    <s v="LETICIA WOTHOR                "/>
    <m/>
    <s v="BEJ6529                                 "/>
    <n v="26077388"/>
    <s v="GROUPEMENT ZED SA &amp; GLE "/>
    <s v="ACTIV ARCHITECT,INGENIER&amp;TECH "/>
    <x v="18"/>
    <x v="31"/>
    <s v="93110773888"/>
    <s v="FRANC C.F.A.                  "/>
    <n v="-150000000"/>
    <m/>
    <m/>
    <m/>
    <s v="26077388"/>
    <x v="0"/>
    <x v="0"/>
  </r>
  <r>
    <s v="282"/>
    <s v="PIERRE NDAW                   "/>
    <m/>
    <s v="AQJ2716                                 "/>
    <n v="33089720"/>
    <s v="GROUPE SCOLAIRE LES PEDAGOGUES "/>
    <s v="ENSEIGNEMENT                  "/>
    <x v="16"/>
    <x v="104"/>
    <s v="72000897204"/>
    <s v="FRANC C.F.A.                  "/>
    <n v="-29692484"/>
    <m/>
    <m/>
    <m/>
    <s v="33089720"/>
    <x v="0"/>
    <x v="0"/>
  </r>
  <r>
    <s v="282"/>
    <s v="PIERRE NDAW                   "/>
    <m/>
    <s v="AQJ2716                                 "/>
    <n v="33089720"/>
    <s v="GROUPE SCOLAIRE LES PEDAGOGUES "/>
    <s v="ENSEIGNEMENT                  "/>
    <x v="16"/>
    <x v="82"/>
    <s v="83900897202"/>
    <s v="FRANC C.F.A.                  "/>
    <n v="-32125368"/>
    <m/>
    <m/>
    <m/>
    <s v="33089720"/>
    <x v="0"/>
    <x v="0"/>
  </r>
  <r>
    <s v="282"/>
    <s v="PIERRE NDAW                   "/>
    <m/>
    <s v="AQJ2716                                 "/>
    <n v="33089720"/>
    <s v="GROUPE SCOLAIRE LES PEDAGOGUES "/>
    <s v="ENSEIGNEMENT                  "/>
    <x v="16"/>
    <x v="105"/>
    <s v="83903308975"/>
    <s v="FRANC C.F.A.                  "/>
    <n v="-33542577"/>
    <m/>
    <m/>
    <m/>
    <s v="33089720"/>
    <x v="0"/>
    <x v="0"/>
  </r>
  <r>
    <s v="524"/>
    <s v="DRAME MAIMOUNA                "/>
    <m/>
    <m/>
    <n v="26118316"/>
    <s v="GRP JARDIN DU SAHEL SUARL/ ALIZES SA "/>
    <s v="ACTIV MENAG/EMPlOY PERS       "/>
    <x v="29"/>
    <x v="106"/>
    <s v="05501183162"/>
    <s v="FRANC C.F.A.                  "/>
    <n v="-15795"/>
    <m/>
    <m/>
    <m/>
    <s v="26118316"/>
    <x v="0"/>
    <x v="0"/>
  </r>
  <r>
    <s v="511"/>
    <s v="MAMADOU DIAGNE                "/>
    <m/>
    <s v="BAF3418                                 "/>
    <n v="25994495"/>
    <s v="HABA EQUIPEMENTS SUARL "/>
    <s v="COMM DE GROS&amp;ACTIVIT INTERMED "/>
    <x v="9"/>
    <x v="26"/>
    <s v="05009944958"/>
    <s v="FRANC C.F.A.                  "/>
    <n v="-72187"/>
    <m/>
    <m/>
    <m/>
    <s v="25994495"/>
    <x v="0"/>
    <x v="0"/>
  </r>
  <r>
    <s v="D17"/>
    <s v="CHEIKH TALIBOUYA NDIAYE       "/>
    <m/>
    <s v="BGB5122                                 "/>
    <n v="26109576"/>
    <s v="HEXAGONE SI "/>
    <s v="GENIE CIVIl                   "/>
    <x v="9"/>
    <x v="26"/>
    <s v="05001095767"/>
    <s v="FRANC C.F.A.                  "/>
    <n v="-56095"/>
    <m/>
    <m/>
    <m/>
    <s v="26109576"/>
    <x v="0"/>
    <x v="0"/>
  </r>
  <r>
    <s v="D16"/>
    <s v="ADJA FATOU CISSE EP NIANG     "/>
    <m/>
    <s v="APK0806                                 "/>
    <n v="15053900"/>
    <s v="HOBALLAH NAGI "/>
    <s v="COMM DE GROS&amp;ACTIVIT INTERMED "/>
    <x v="6"/>
    <x v="12"/>
    <s v="70510539002"/>
    <s v="FRANC C.F.A.                  "/>
    <n v="-38384535"/>
    <m/>
    <m/>
    <m/>
    <s v="15053900"/>
    <x v="0"/>
    <x v="0"/>
  </r>
  <r>
    <s v="774"/>
    <s v="AISSATOU GUIRO                "/>
    <m/>
    <s v="ARU1511                                 "/>
    <n v="71051205"/>
    <s v="HOPITAL GENERAL IDRISSA POUYE "/>
    <s v="ACTIV PR lA SANTE HUMAINE     "/>
    <x v="21"/>
    <x v="36"/>
    <s v="60200512054"/>
    <s v="FRANC C.F.A.                  "/>
    <n v="-84430938"/>
    <m/>
    <m/>
    <m/>
    <s v="71051205"/>
    <x v="0"/>
    <x v="0"/>
  </r>
  <r>
    <s v="773"/>
    <s v="FATIMATA ZARA HAIDARA         "/>
    <m/>
    <s v="ADM0766                                 "/>
    <n v="11082300"/>
    <s v="ICS "/>
    <s v="FABRICATION DE PRODUIT CHIMIQ "/>
    <x v="34"/>
    <x v="68"/>
    <s v="96021108235"/>
    <s v="DOLLARS U.S                   "/>
    <n v="-4350"/>
    <m/>
    <m/>
    <m/>
    <s v="11082300"/>
    <x v="0"/>
    <x v="0"/>
  </r>
  <r>
    <s v="773"/>
    <s v="FATIMATA ZARA HAIDARA         "/>
    <m/>
    <s v="ADM0766                                 "/>
    <n v="11082300"/>
    <s v="ICS "/>
    <s v="FABRICATION DE PRODUIT CHIMIQ "/>
    <x v="32"/>
    <x v="68"/>
    <s v="96061108236"/>
    <s v="EUR                           "/>
    <n v="-84601"/>
    <m/>
    <m/>
    <m/>
    <s v="11082300"/>
    <x v="0"/>
    <x v="0"/>
  </r>
  <r>
    <s v="773"/>
    <s v="FATIMATA ZARA HAIDARA         "/>
    <m/>
    <s v="ADM0766                                 "/>
    <n v="11082300"/>
    <s v="ICS "/>
    <s v="FABRICATION DE PRODUIT CHIMIQ "/>
    <x v="32"/>
    <x v="68"/>
    <s v="96071108234"/>
    <s v="DOLLARS U.S                   "/>
    <n v="-12410265.82"/>
    <m/>
    <m/>
    <m/>
    <s v="11082300"/>
    <x v="0"/>
    <x v="0"/>
  </r>
  <r>
    <s v="796"/>
    <s v="MOHAMED N NDIAYE              "/>
    <m/>
    <s v="BDI6900                                 "/>
    <n v="26059250"/>
    <s v="INEO SENEGAL "/>
    <s v="GENIE CIVIl                   "/>
    <x v="9"/>
    <x v="107"/>
    <s v="16000592502"/>
    <s v="FRANC C.F.A.                  "/>
    <n v="-64700"/>
    <m/>
    <m/>
    <m/>
    <s v="26059250"/>
    <x v="0"/>
    <x v="0"/>
  </r>
  <r>
    <s v="D17"/>
    <s v="CHEIKH TALIBOUYA NDIAYE       "/>
    <m/>
    <s v="AQI9476                                 "/>
    <n v="15474605"/>
    <s v="INTERNATIONAL TRADING AND SHIPPING "/>
    <s v="ENTREPOSAG&amp;ACTIV AUXIl TRANSP "/>
    <x v="17"/>
    <x v="28"/>
    <s v="97101547466"/>
    <s v="FRANC C.F.A.                  "/>
    <n v="-60000000"/>
    <m/>
    <m/>
    <m/>
    <s v="15474605"/>
    <x v="0"/>
    <x v="0"/>
  </r>
  <r>
    <s v="D17"/>
    <s v="CHEIKH TALIBOUYA NDIAYE       "/>
    <m/>
    <s v="AQI9476                                 "/>
    <n v="15474605"/>
    <s v="INTERNATIONAL TRADING AND SHIPPING "/>
    <s v="ENTREPOSAG&amp;ACTIV AUXIl TRANSP "/>
    <x v="40"/>
    <x v="108"/>
    <s v="84004746056"/>
    <s v="FRANC C.F.A.                  "/>
    <n v="-4333237"/>
    <m/>
    <m/>
    <m/>
    <s v="15474605"/>
    <x v="0"/>
    <x v="0"/>
  </r>
  <r>
    <s v="648"/>
    <s v="AUGUSTIN KORY DIOUF           "/>
    <m/>
    <s v="BDG5478                                 "/>
    <n v="20959929"/>
    <s v="IPM MAPATHE NDIOUCK "/>
    <s v="ACTIV DES ORGANIS ASSOCIATIV  "/>
    <x v="36"/>
    <x v="109"/>
    <s v="14002095990"/>
    <s v="FRANC C.F.A.                  "/>
    <n v="-97254"/>
    <m/>
    <m/>
    <m/>
    <s v="20959929"/>
    <x v="0"/>
    <x v="0"/>
  </r>
  <r>
    <s v="414"/>
    <s v="FATOU BOURY NDAO              "/>
    <m/>
    <s v="ABM5735                                 "/>
    <n v="25928851"/>
    <s v="JEAN LEFEBVRE SENEGAL SA "/>
    <s v="CONSTRUCTION DE BATIMENTS     "/>
    <x v="9"/>
    <x v="26"/>
    <s v="05009288513"/>
    <s v="FRANC C.F.A.                  "/>
    <n v="-642575"/>
    <m/>
    <m/>
    <m/>
    <s v="25928851"/>
    <x v="0"/>
    <x v="0"/>
  </r>
  <r>
    <s v="J00"/>
    <s v="ZHENBANG BAO                  "/>
    <m/>
    <s v="BJJ3714                                 "/>
    <n v="26117259"/>
    <s v="KEDA (SN) CERAMICS LIMITED SARL "/>
    <s v="COMMERCE DE DETAIl            "/>
    <x v="9"/>
    <x v="26"/>
    <s v="05001172590"/>
    <s v="FRANC C.F.A.                  "/>
    <n v="-152100"/>
    <m/>
    <m/>
    <m/>
    <s v="26117259"/>
    <x v="0"/>
    <x v="0"/>
  </r>
  <r>
    <s v="D17"/>
    <s v="CHEIKH TALIBOUYA NDIAYE       "/>
    <m/>
    <s v="ACZ1773                                 "/>
    <n v="8126815"/>
    <s v="KHOURY TRANSPT "/>
    <s v="ENTREPOSAG&amp;ACTIV AUXIl TRANSP "/>
    <x v="18"/>
    <x v="31"/>
    <s v="93101268152"/>
    <s v="FRANC C.F.A.                  "/>
    <n v="-25485000"/>
    <m/>
    <m/>
    <m/>
    <s v="8126815"/>
    <x v="0"/>
    <x v="0"/>
  </r>
  <r>
    <s v="D17"/>
    <s v="CHEIKH TALIBOUYA NDIAYE       "/>
    <m/>
    <s v="ACZ1773                                 "/>
    <n v="8126815"/>
    <s v="KHOURY TRANSPT "/>
    <s v="ENTREPOSAG&amp;ACTIV AUXIl TRANSP "/>
    <x v="21"/>
    <x v="36"/>
    <s v="60201268150"/>
    <s v="FRANC C.F.A.                  "/>
    <n v="-326719435"/>
    <m/>
    <m/>
    <m/>
    <s v="8126815"/>
    <x v="0"/>
    <x v="0"/>
  </r>
  <r>
    <s v="D17"/>
    <s v="CHEIKH TALIBOUYA NDIAYE       "/>
    <m/>
    <s v="ACZ1773                                 "/>
    <n v="8126815"/>
    <s v="KHOURY TRANSPT "/>
    <s v="ENTREPOSAG&amp;ACTIV AUXIl TRANSP "/>
    <x v="10"/>
    <x v="19"/>
    <s v="75000812685"/>
    <s v="FRANC C.F.A.                  "/>
    <n v="-34016167"/>
    <m/>
    <m/>
    <m/>
    <s v="8126815"/>
    <x v="0"/>
    <x v="0"/>
  </r>
  <r>
    <s v="246"/>
    <s v="LOUIS SAGNA                   "/>
    <m/>
    <s v="BJM4983                                 "/>
    <n v="26115428"/>
    <s v="LA BRIOCHE DOREE "/>
    <s v="FABRICATION PRODUIT AlIMENTAIR"/>
    <x v="9"/>
    <x v="26"/>
    <s v="05001154283"/>
    <s v="FRANC C.F.A.                  "/>
    <n v="-81900"/>
    <m/>
    <m/>
    <m/>
    <s v="26115428"/>
    <x v="0"/>
    <x v="0"/>
  </r>
  <r>
    <s v="246"/>
    <s v="LOUIS SAGNA                   "/>
    <m/>
    <s v="BBV4110                                 "/>
    <n v="15274005"/>
    <s v="LA FOURCHETTE RESTAURANT "/>
    <s v="RESTAURAT&amp;DEBITS DE BOISSON   "/>
    <x v="2"/>
    <x v="14"/>
    <s v="76002740057"/>
    <s v="FRANC C.F.A.                  "/>
    <n v="-690806543"/>
    <m/>
    <m/>
    <m/>
    <s v="15274005"/>
    <x v="0"/>
    <x v="0"/>
  </r>
  <r>
    <s v="647"/>
    <s v="MARIEME SOUGOU                "/>
    <m/>
    <s v="AYA1905                                 "/>
    <n v="25956400"/>
    <s v="LA LAITERIE DU BERGER "/>
    <s v="FABRICATION PRODUIT AlIMENTAIR"/>
    <x v="6"/>
    <x v="24"/>
    <s v="07009564000"/>
    <s v="FRANC C.F.A.                  "/>
    <n v="-800000000"/>
    <m/>
    <m/>
    <m/>
    <s v="25956400"/>
    <x v="0"/>
    <x v="0"/>
  </r>
  <r>
    <s v="647"/>
    <s v="MARIEME SOUGOU                "/>
    <m/>
    <s v="AYA1905                                 "/>
    <n v="25956400"/>
    <s v="LA LAITERIE DU BERGER "/>
    <s v="FABRICATION PRODUIT AlIMENTAIR"/>
    <x v="9"/>
    <x v="26"/>
    <s v="05009564004"/>
    <s v="FRANC C.F.A.                  "/>
    <n v="-391368288"/>
    <m/>
    <m/>
    <m/>
    <s v="25956400"/>
    <x v="0"/>
    <x v="0"/>
  </r>
  <r>
    <s v="654"/>
    <s v="LETICIA WOTHOR                "/>
    <m/>
    <s v="BDZ3806                                 "/>
    <n v="26065896"/>
    <s v="LA SOLUTION SOLAIRE "/>
    <s v="PRODUCT&amp;DISTRIBUT ElECTRIC&amp;GAZ"/>
    <x v="16"/>
    <x v="26"/>
    <s v="05000658961"/>
    <s v="FRANC C.F.A.                  "/>
    <n v="-349344"/>
    <m/>
    <m/>
    <m/>
    <s v="26065896"/>
    <x v="0"/>
    <x v="0"/>
  </r>
  <r>
    <s v="654"/>
    <s v="LETICIA WOTHOR                "/>
    <m/>
    <s v="AQJ2071                                 "/>
    <n v="8175315"/>
    <s v="LASSARAT RENOV SENEGAL "/>
    <s v="FABRICATION DE PRODUIT CHIMIQ "/>
    <x v="0"/>
    <x v="5"/>
    <s v="93020817535"/>
    <s v="FRANC C.F.A.                  "/>
    <n v="-59036130"/>
    <m/>
    <m/>
    <m/>
    <s v="8175315"/>
    <x v="0"/>
    <x v="0"/>
  </r>
  <r>
    <s v="654"/>
    <s v="LETICIA WOTHOR                "/>
    <m/>
    <s v="AQJ2071                                 "/>
    <n v="8175315"/>
    <s v="LASSARAT RENOV SENEGAL "/>
    <s v="FABRICATION DE PRODUIT CHIMIQ "/>
    <x v="18"/>
    <x v="31"/>
    <s v="93100817538"/>
    <s v="FRANC C.F.A.                  "/>
    <n v="-116358009"/>
    <m/>
    <m/>
    <m/>
    <s v="8175315"/>
    <x v="0"/>
    <x v="0"/>
  </r>
  <r>
    <s v="D16"/>
    <s v="ADJA FATOU CISSE EP NIANG     "/>
    <m/>
    <s v="BEL7169                                 "/>
    <n v="26085727"/>
    <s v="LES TAMARINS DU SENEGAL SAS "/>
    <s v="SOUTIEN AUX ENTR, ACTIV BUR   "/>
    <x v="9"/>
    <x v="26"/>
    <s v="05000857274"/>
    <s v="FRANC C.F.A.                  "/>
    <n v="-22934"/>
    <m/>
    <m/>
    <m/>
    <s v="26085727"/>
    <x v="0"/>
    <x v="0"/>
  </r>
  <r>
    <s v="774"/>
    <s v="AISSATOU GUIRO                "/>
    <m/>
    <s v="BDQ2368                                 "/>
    <n v="26030903"/>
    <s v="MAISON DE JUSTICE DE DANGALMA "/>
    <s v="ACTIV ADMINISTRATION PUBlIQ   "/>
    <x v="30"/>
    <x v="85"/>
    <s v="22000309037"/>
    <s v="FRANC C.F.A.                  "/>
    <n v="-7444"/>
    <m/>
    <m/>
    <m/>
    <s v="26030903"/>
    <x v="0"/>
    <x v="0"/>
  </r>
  <r>
    <s v="774"/>
    <s v="AISSATOU GUIRO                "/>
    <m/>
    <s v="BDT5547                                 "/>
    <n v="9851830"/>
    <s v="MAISON DE LA JUSTICE DE KAOLACK "/>
    <s v="ACTIV ADMINISTRATION PUBlIQ   "/>
    <x v="30"/>
    <x v="88"/>
    <s v="22000985185"/>
    <s v="FRANC C.F.A.                  "/>
    <n v="-21365"/>
    <m/>
    <m/>
    <m/>
    <s v="9851830"/>
    <x v="0"/>
    <x v="0"/>
  </r>
  <r>
    <s v="511"/>
    <s v="MAMADOU DIAGNE                "/>
    <m/>
    <s v="AUD0687                                 "/>
    <n v="33153020"/>
    <s v="MANU SERVICES SARL "/>
    <s v="ENTREPOSAG&amp;ACTIV AUXIl TRANSP "/>
    <x v="21"/>
    <x v="36"/>
    <s v="60201530203"/>
    <s v="FRANC C.F.A.                  "/>
    <n v="-8120476"/>
    <m/>
    <m/>
    <m/>
    <s v="33153020"/>
    <x v="0"/>
    <x v="0"/>
  </r>
  <r>
    <s v="J00"/>
    <s v="ZHENBANG BAO                  "/>
    <m/>
    <s v="BDF8146                                 "/>
    <n v="25987913"/>
    <s v="MOONIKA SA "/>
    <s v="PECHE,PISCIC,AQUACUlTURE      "/>
    <x v="9"/>
    <x v="26"/>
    <s v="05009879139"/>
    <s v="FRANC C.F.A.                  "/>
    <n v="-78833"/>
    <m/>
    <m/>
    <m/>
    <s v="25987913"/>
    <x v="0"/>
    <x v="0"/>
  </r>
  <r>
    <s v="657"/>
    <s v="GUELKAGUEMIA KORIGUIM         "/>
    <m/>
    <s v="BFI8314                                 "/>
    <n v="26093770"/>
    <s v="NBA SENEGAL SUARL "/>
    <s v="ACTIV SPORTIV,RECREATIV&amp;lOISIR"/>
    <x v="9"/>
    <x v="26"/>
    <s v="05000937704"/>
    <s v="FRANC C.F.A.                  "/>
    <n v="-23439"/>
    <m/>
    <m/>
    <m/>
    <s v="26093770"/>
    <x v="0"/>
    <x v="0"/>
  </r>
  <r>
    <s v="H24"/>
    <s v="HABY THIOUB                   "/>
    <m/>
    <s v="AXG2352                                 "/>
    <n v="25950341"/>
    <s v="NOVAGO SENEGAL "/>
    <s v="COMM DE GROS&amp;ACTIVIT INTERMED "/>
    <x v="45"/>
    <x v="110"/>
    <s v="60109503410"/>
    <s v="FRANC C.F.A.                  "/>
    <n v="-17103040"/>
    <m/>
    <m/>
    <m/>
    <s v="25950341"/>
    <x v="0"/>
    <x v="0"/>
  </r>
  <r>
    <s v="A25"/>
    <s v="FATIMA CHAOUI                 "/>
    <m/>
    <s v="ARD0477                                 "/>
    <n v="71066005"/>
    <s v="NSIA SENEGAL "/>
    <s v="ASSURANCE                     "/>
    <x v="22"/>
    <x v="31"/>
    <s v="93100660053"/>
    <s v="FRANC C.F.A.                  "/>
    <n v="-2335725"/>
    <m/>
    <m/>
    <m/>
    <s v="71066005"/>
    <x v="0"/>
    <x v="0"/>
  </r>
  <r>
    <s v="282"/>
    <s v="PIERRE NDAW                   "/>
    <m/>
    <s v="BCP2850                                 "/>
    <n v="7247400"/>
    <s v="ONFP "/>
    <s v="ACTIV ADMINISTRATION PUBlIQ   "/>
    <x v="30"/>
    <x v="111"/>
    <s v="22022474004"/>
    <s v="FRANC C.F.A.                  "/>
    <n v="-5950"/>
    <m/>
    <m/>
    <m/>
    <s v="7247400"/>
    <x v="0"/>
    <x v="0"/>
  </r>
  <r>
    <s v="556"/>
    <s v="HAROUNA YARADOU               "/>
    <m/>
    <m/>
    <n v="26113271"/>
    <s v="PARM AFRIQUE SENEGAL "/>
    <s v="SOUTIEN AUX ENTR, ACTIV BUR   "/>
    <x v="9"/>
    <x v="26"/>
    <s v="05001132719"/>
    <s v="FRANC C.F.A.                  "/>
    <n v="-81900"/>
    <m/>
    <m/>
    <m/>
    <s v="26113271"/>
    <x v="0"/>
    <x v="0"/>
  </r>
  <r>
    <s v="423"/>
    <s v="KHADY NDIAYE BA               "/>
    <m/>
    <s v="APE5410                                 "/>
    <n v="8056600"/>
    <s v="PATISEN "/>
    <s v="FABRICATION PRODUIT AlIMENTAIR"/>
    <x v="32"/>
    <x v="68"/>
    <s v="96030805663"/>
    <s v="DOLLARS U.S                   "/>
    <n v="-139640"/>
    <m/>
    <m/>
    <m/>
    <s v="8056600"/>
    <x v="0"/>
    <x v="0"/>
  </r>
  <r>
    <s v="423"/>
    <s v="KHADY NDIAYE BA               "/>
    <m/>
    <s v="APE5410                                 "/>
    <n v="8056600"/>
    <s v="PATISEN "/>
    <s v="FABRICATION PRODUIT AlIMENTAIR"/>
    <x v="32"/>
    <x v="68"/>
    <s v="96040805661"/>
    <s v="EUR                           "/>
    <n v="-6755.43"/>
    <m/>
    <m/>
    <m/>
    <s v="8056600"/>
    <x v="0"/>
    <x v="0"/>
  </r>
  <r>
    <s v="556"/>
    <s v="HAROUNA YARADOU               "/>
    <m/>
    <s v="BDP0359                                 "/>
    <n v="26046630"/>
    <s v="PETROSEN TRADING &amp; SERVICES SA "/>
    <s v="EXTRACTION Dâ€™HYDROCARBURES  "/>
    <x v="21"/>
    <x v="36"/>
    <s v="60200466301"/>
    <s v="FRANC C.F.A.                  "/>
    <n v="-17229246"/>
    <m/>
    <m/>
    <m/>
    <s v="2604663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0"/>
    <x v="40"/>
    <s v="93013039501"/>
    <s v="FRANC C.F.A.                  "/>
    <n v="-32381900"/>
    <m/>
    <m/>
    <m/>
    <s v="3039500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18"/>
    <x v="80"/>
    <s v="93113039500"/>
    <s v="FRANC C.F.A.                  "/>
    <n v="-93810000"/>
    <m/>
    <m/>
    <m/>
    <s v="3039500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18"/>
    <x v="5"/>
    <s v="93003039503"/>
    <s v="FRANC C.F.A.                  "/>
    <n v="-14280360"/>
    <m/>
    <m/>
    <m/>
    <s v="3039500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9"/>
    <x v="15"/>
    <s v="05003039507"/>
    <s v="FRANC C.F.A.                  "/>
    <n v="-12193915"/>
    <m/>
    <m/>
    <m/>
    <s v="3039500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21"/>
    <x v="36"/>
    <s v="60203950003"/>
    <s v="FRANC C.F.A.                  "/>
    <n v="-60404285"/>
    <m/>
    <m/>
    <m/>
    <s v="30395000"/>
    <x v="0"/>
    <x v="0"/>
  </r>
  <r>
    <s v="511"/>
    <s v="MAMADOU DIAGNE                "/>
    <m/>
    <s v="ATG5151                                 "/>
    <n v="30395000"/>
    <s v="PIECES MATERIELS IMPORT "/>
    <s v="COMM DE GROS&amp;ACTIVIT INTERMED "/>
    <x v="46"/>
    <x v="112"/>
    <s v="84103950004"/>
    <s v="FRANC C.F.A.                  "/>
    <n v="-494755"/>
    <m/>
    <m/>
    <m/>
    <s v="30395000"/>
    <x v="0"/>
    <x v="0"/>
  </r>
  <r>
    <s v="H24"/>
    <s v="HABY THIOUB                   "/>
    <m/>
    <s v="BDF6440                                 "/>
    <n v="25984345"/>
    <s v="PLOMBERIE ET SANITAIRE "/>
    <s v="COMM DE GROS&amp;ACTIVIT INTERMED "/>
    <x v="16"/>
    <x v="26"/>
    <s v="05009843456"/>
    <s v="FRANC C.F.A.                  "/>
    <n v="-93706"/>
    <m/>
    <m/>
    <m/>
    <s v="25984345"/>
    <x v="0"/>
    <x v="0"/>
  </r>
  <r>
    <s v="774"/>
    <s v="AISSATOU GUIRO                "/>
    <m/>
    <s v="BDG2452                                 "/>
    <n v="25975985"/>
    <s v="PROJET D'AP AU PROG NAT DE LUTTE CON "/>
    <s v="RECHERCHE-DEVElOPPEMENT       "/>
    <x v="30"/>
    <x v="113"/>
    <s v="22019759854"/>
    <s v="FRANC C.F.A.                  "/>
    <n v="-32654"/>
    <m/>
    <m/>
    <m/>
    <s v="25975985"/>
    <x v="0"/>
    <x v="0"/>
  </r>
  <r>
    <s v="D17"/>
    <s v="CHEIKH TALIBOUYA NDIAYE       "/>
    <m/>
    <s v="BGG1042                                 "/>
    <n v="26103781"/>
    <s v="PROMOTRANS LOGISTICS "/>
    <s v="TRANSPORTS TERRESTRES         "/>
    <x v="16"/>
    <x v="26"/>
    <s v="05001037819"/>
    <s v="FRANC C.F.A.                  "/>
    <n v="-446158"/>
    <m/>
    <m/>
    <m/>
    <s v="26103781"/>
    <x v="0"/>
    <x v="0"/>
  </r>
  <r>
    <s v="796"/>
    <s v="MOHAMED N NDIAYE              "/>
    <m/>
    <s v="BBA3296                                 "/>
    <n v="20593829"/>
    <s v="PROQUELEC "/>
    <s v="ACTIV DES ORGANIS ASSOCIATIV  "/>
    <x v="36"/>
    <x v="75"/>
    <s v="14005938295"/>
    <s v="FRANC C.F.A.                  "/>
    <n v="-136051"/>
    <m/>
    <m/>
    <m/>
    <s v="20593829"/>
    <x v="0"/>
    <x v="0"/>
  </r>
  <r>
    <s v="246"/>
    <s v="LOUIS SAGNA                   "/>
    <m/>
    <s v="APF0599                                 "/>
    <n v="15255900"/>
    <s v="RELAIS TOURISTIQUE NIOMINKA "/>
    <s v="HEBERGEMENT                   "/>
    <x v="9"/>
    <x v="15"/>
    <s v="05001525599"/>
    <s v="FRANC C.F.A.                  "/>
    <n v="-50938"/>
    <m/>
    <m/>
    <m/>
    <s v="15255900"/>
    <x v="0"/>
    <x v="0"/>
  </r>
  <r>
    <s v="556"/>
    <s v="HAROUNA YARADOU               "/>
    <m/>
    <s v="ASY7869                                 "/>
    <n v="15669205"/>
    <s v="SABODALA GOLD OPERATIONS "/>
    <s v="EXTRACT MINERAIS METAllURGIQUE"/>
    <x v="32"/>
    <x v="70"/>
    <s v="96026692050"/>
    <s v="DOLLARS AUSTRALIEN            "/>
    <n v="-483239.79"/>
    <m/>
    <m/>
    <m/>
    <s v="15669205"/>
    <x v="0"/>
    <x v="0"/>
  </r>
  <r>
    <s v="796"/>
    <s v="MOHAMED N NDIAYE              "/>
    <m/>
    <s v="BAT1380                                 "/>
    <n v="26044976"/>
    <s v="SADE SENEGAL "/>
    <s v="CAPTAG,TRAITEMT&amp;DISTRIBUT EAU "/>
    <x v="0"/>
    <x v="45"/>
    <s v="93600449766"/>
    <s v="FRANC C.F.A.                  "/>
    <n v="-18000000"/>
    <m/>
    <m/>
    <m/>
    <s v="26044976"/>
    <x v="0"/>
    <x v="0"/>
  </r>
  <r>
    <s v="796"/>
    <s v="MOHAMED N NDIAYE              "/>
    <m/>
    <s v="BAT1380                                 "/>
    <n v="26044976"/>
    <s v="SADE SENEGAL "/>
    <s v="CAPTAG,TRAITEMT&amp;DISTRIBUT EAU "/>
    <x v="0"/>
    <x v="0"/>
    <s v="93000449762"/>
    <s v="FRANC C.F.A.                  "/>
    <n v="-3328434598"/>
    <m/>
    <m/>
    <m/>
    <s v="26044976"/>
    <x v="0"/>
    <x v="0"/>
  </r>
  <r>
    <s v="796"/>
    <s v="MOHAMED N NDIAYE              "/>
    <m/>
    <s v="BAT1380                                 "/>
    <n v="26044976"/>
    <s v="SADE SENEGAL "/>
    <s v="CAPTAG,TRAITEMT&amp;DISTRIBUT EAU "/>
    <x v="18"/>
    <x v="31"/>
    <s v="93110449769"/>
    <s v="FRANC C.F.A.                  "/>
    <n v="-6011472"/>
    <m/>
    <m/>
    <m/>
    <s v="26044976"/>
    <x v="0"/>
    <x v="0"/>
  </r>
  <r>
    <s v="695"/>
    <s v="YAYE FATOU GAYE               "/>
    <m/>
    <s v="AUF6297                                 "/>
    <n v="15559005"/>
    <s v="SAGRA SARL "/>
    <s v="FABRICATION PRODUIT AlIMENTAIR"/>
    <x v="9"/>
    <x v="15"/>
    <s v="05001555901"/>
    <s v="FRANC C.F.A.                  "/>
    <n v="-65578844"/>
    <m/>
    <m/>
    <m/>
    <s v="15559005"/>
    <x v="0"/>
    <x v="0"/>
  </r>
  <r>
    <s v="695"/>
    <s v="YAYE FATOU GAYE               "/>
    <m/>
    <s v="AUF6297                                 "/>
    <n v="15559005"/>
    <s v="SAGRA SARL "/>
    <s v="FABRICATION PRODUIT AlIMENTAIR"/>
    <x v="13"/>
    <x v="27"/>
    <s v="70005590056"/>
    <s v="FRANC C.F.A.                  "/>
    <n v="-10085000"/>
    <m/>
    <m/>
    <m/>
    <s v="15559005"/>
    <x v="0"/>
    <x v="0"/>
  </r>
  <r>
    <s v="654"/>
    <s v="LETICIA WOTHOR                "/>
    <m/>
    <s v="APK0792                                 "/>
    <n v="15257400"/>
    <s v="SALEH GIHAD "/>
    <s v="COMMERCE DE DETAIl            "/>
    <x v="16"/>
    <x v="15"/>
    <s v="05001525748"/>
    <s v="FRANC C.F.A.                  "/>
    <n v="-349344"/>
    <m/>
    <m/>
    <m/>
    <s v="15257400"/>
    <x v="0"/>
    <x v="0"/>
  </r>
  <r>
    <s v="D16"/>
    <s v="ADJA FATOU CISSE EP NIANG     "/>
    <m/>
    <s v="APK0803                                 "/>
    <n v="998200"/>
    <s v="SARR MOR MATY "/>
    <s v="COMM DE GROS&amp;ACTIVIT INTERMED "/>
    <x v="6"/>
    <x v="12"/>
    <s v="70509982004"/>
    <s v="FRANC C.F.A.                  "/>
    <n v="-32829196"/>
    <m/>
    <m/>
    <m/>
    <s v="998200"/>
    <x v="0"/>
    <x v="0"/>
  </r>
  <r>
    <s v="D16"/>
    <s v="ADJA FATOU CISSE EP NIANG     "/>
    <m/>
    <s v="APK0803                                 "/>
    <n v="998200"/>
    <s v="SARR MOR MATY "/>
    <s v="COMM DE GROS&amp;ACTIVIT INTERMED "/>
    <x v="47"/>
    <x v="82"/>
    <s v="83909982003"/>
    <s v="FRANC C.F.A.                  "/>
    <n v="-3414599"/>
    <m/>
    <m/>
    <m/>
    <s v="998200"/>
    <x v="0"/>
    <x v="0"/>
  </r>
  <r>
    <s v="654"/>
    <s v="LETICIA WOTHOR                "/>
    <m/>
    <s v="BBC1937                                 "/>
    <n v="26007180"/>
    <s v="SCHÜLLER SARL "/>
    <s v="FABRICATION Dâ€™OUVRAG EN META"/>
    <x v="9"/>
    <x v="26"/>
    <s v="05000071801"/>
    <s v="FRANC C.F.A.                  "/>
    <n v="-69920764"/>
    <m/>
    <m/>
    <m/>
    <s v="26007180"/>
    <x v="0"/>
    <x v="0"/>
  </r>
  <r>
    <s v="654"/>
    <s v="LETICIA WOTHOR                "/>
    <m/>
    <s v="BBC1937                                 "/>
    <n v="26007180"/>
    <s v="SCHÜLLER SARL "/>
    <s v="FABRICATION Dâ€™OUVRAG EN META"/>
    <x v="21"/>
    <x v="36"/>
    <s v="60200071804"/>
    <s v="FRANC C.F.A.                  "/>
    <n v="-25694710"/>
    <m/>
    <m/>
    <m/>
    <s v="26007180"/>
    <x v="0"/>
    <x v="0"/>
  </r>
  <r>
    <s v="654"/>
    <s v="LETICIA WOTHOR                "/>
    <m/>
    <s v="BBC1937                                 "/>
    <n v="26007180"/>
    <s v="SCHÜLLER SARL "/>
    <s v="FABRICATION Dâ€™OUVRAG EN META"/>
    <x v="32"/>
    <x v="70"/>
    <s v="96010071808"/>
    <s v="EUR                           "/>
    <n v="-94431.94"/>
    <m/>
    <m/>
    <m/>
    <s v="26007180"/>
    <x v="0"/>
    <x v="0"/>
  </r>
  <r>
    <s v="776"/>
    <s v="MAME NGONE GAYE               "/>
    <m/>
    <s v="BCV0271                                 "/>
    <n v="8219515"/>
    <s v="SCI WAFA "/>
    <s v="ACTIVITES IMMOBIlIERES        "/>
    <x v="16"/>
    <x v="43"/>
    <s v="05000821956"/>
    <s v="FRANC C.F.A.                  "/>
    <n v="-448103"/>
    <m/>
    <m/>
    <m/>
    <s v="8219515"/>
    <x v="0"/>
    <x v="0"/>
  </r>
  <r>
    <s v="D16"/>
    <s v="ADJA FATOU CISSE EP NIANG     "/>
    <m/>
    <s v="ASR9465                                 "/>
    <n v="15668005"/>
    <s v="SCRUPULDOS SARL "/>
    <s v="COMM DE GROS&amp;ACTIVIT INTERMED "/>
    <x v="40"/>
    <x v="108"/>
    <s v="84006680055"/>
    <s v="FRANC C.F.A.                  "/>
    <n v="-6917932"/>
    <m/>
    <m/>
    <m/>
    <s v="15668005"/>
    <x v="0"/>
    <x v="0"/>
  </r>
  <r>
    <s v="654"/>
    <s v="LETICIA WOTHOR                "/>
    <m/>
    <s v="APK1029                                 "/>
    <n v="59230"/>
    <s v="SECK SEYNI &quot; EGM.BTV &quot; "/>
    <s v="ACTIVITE SPECIAl DE CONSTRUCT "/>
    <x v="48"/>
    <x v="5"/>
    <s v="93000005928"/>
    <s v="FRANC C.F.A.                  "/>
    <n v="-210417145"/>
    <m/>
    <m/>
    <m/>
    <s v="59230"/>
    <x v="0"/>
    <x v="0"/>
  </r>
  <r>
    <s v="654"/>
    <s v="LETICIA WOTHOR                "/>
    <m/>
    <s v="APK1029                                 "/>
    <n v="59230"/>
    <s v="SECK SEYNI &quot; EGM.BTV &quot; "/>
    <s v="ACTIVITE SPECIAl DE CONSTRUCT "/>
    <x v="48"/>
    <x v="49"/>
    <s v="93600005922"/>
    <s v="FRANC C.F.A.                  "/>
    <n v="-41823251"/>
    <m/>
    <m/>
    <m/>
    <s v="59230"/>
    <x v="0"/>
    <x v="0"/>
  </r>
  <r>
    <s v="246"/>
    <s v="LOUIS SAGNA                   "/>
    <m/>
    <s v="BGB5118                                 "/>
    <n v="26106935"/>
    <s v="SEFIPROM "/>
    <s v="TRANSPORTS TERRESTRES         "/>
    <x v="9"/>
    <x v="26"/>
    <s v="05001069358"/>
    <s v="FRANC C.F.A.                  "/>
    <n v="-115754"/>
    <m/>
    <m/>
    <m/>
    <s v="26106935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0"/>
    <x v="45"/>
    <s v="93603552054"/>
    <s v="FRANC C.F.A.                  "/>
    <n v="-500000"/>
    <m/>
    <m/>
    <m/>
    <s v="15355205"/>
    <x v="0"/>
    <x v="0"/>
  </r>
  <r>
    <s v="H24"/>
    <s v="HABY THIOUB                   "/>
    <m/>
    <s v="ABN2709                                 "/>
    <n v="15355205"/>
    <s v="SENEGALAISE DE L'AUTOMOBILE "/>
    <s v="COMMERCE ET REPARAT AUTO&amp;MOTO "/>
    <x v="4"/>
    <x v="20"/>
    <s v="75001535526"/>
    <s v="FRANC C.F.A.                  "/>
    <n v="-1538657166"/>
    <m/>
    <m/>
    <m/>
    <s v="15355205"/>
    <x v="0"/>
    <x v="0"/>
  </r>
  <r>
    <s v="423"/>
    <s v="KHADY NDIAYE BA               "/>
    <m/>
    <m/>
    <n v="26117368"/>
    <s v="SENEGALESE  TRADING  COMPANY "/>
    <s v="AGRIC,ElEV ET ACTIV DE SOUTIEN"/>
    <x v="9"/>
    <x v="26"/>
    <s v="05001173689"/>
    <s v="FRANC C.F.A.                  "/>
    <n v="-81900"/>
    <m/>
    <m/>
    <m/>
    <s v="26117368"/>
    <x v="0"/>
    <x v="0"/>
  </r>
  <r>
    <s v="796"/>
    <s v="MOHAMED N NDIAYE              "/>
    <m/>
    <s v="BEZ2723                                 "/>
    <n v="26093143"/>
    <s v="SERENGETI ENERGY SENEGAL SERVICES SA "/>
    <s v="SOUTIEN AUX ENTR, ACTIV BUR   "/>
    <x v="16"/>
    <x v="26"/>
    <s v="05000931434"/>
    <s v="FRANC C.F.A.                  "/>
    <n v="-353088"/>
    <m/>
    <m/>
    <m/>
    <s v="26093143"/>
    <x v="0"/>
    <x v="0"/>
  </r>
  <r>
    <s v="654"/>
    <s v="LETICIA WOTHOR                "/>
    <m/>
    <s v="AQI9462                                 "/>
    <n v="15441005"/>
    <s v="SIPRES SA "/>
    <s v="ACTIVITES IMMOBIlIERES        "/>
    <x v="16"/>
    <x v="26"/>
    <s v="05004410054"/>
    <s v="FRANC C.F.A.                  "/>
    <n v="-81900"/>
    <m/>
    <m/>
    <m/>
    <s v="15441005"/>
    <x v="0"/>
    <x v="0"/>
  </r>
  <r>
    <s v="654"/>
    <s v="LETICIA WOTHOR                "/>
    <m/>
    <s v="AQI9462                                 "/>
    <n v="15441005"/>
    <s v="SIPRES SA "/>
    <s v="ACTIVITES IMMOBIlIERES        "/>
    <x v="16"/>
    <x v="114"/>
    <s v="73904410053"/>
    <s v="FRANC C.F.A.                  "/>
    <n v="-5373810"/>
    <m/>
    <m/>
    <m/>
    <s v="15441005"/>
    <x v="0"/>
    <x v="0"/>
  </r>
  <r>
    <s v="D17"/>
    <s v="CHEIKH TALIBOUYA NDIAYE       "/>
    <m/>
    <s v="ATH8531                                 "/>
    <n v="8205115"/>
    <s v="SITCOM SARL "/>
    <s v="TRANSPORTS TERRESTRES         "/>
    <x v="6"/>
    <x v="12"/>
    <s v="70502051155"/>
    <s v="FRANC C.F.A.                  "/>
    <n v="-69681719"/>
    <m/>
    <m/>
    <m/>
    <s v="8205115"/>
    <x v="0"/>
    <x v="0"/>
  </r>
  <r>
    <s v="D17"/>
    <s v="CHEIKH TALIBOUYA NDIAYE       "/>
    <m/>
    <s v="ATH8531                                 "/>
    <n v="8205115"/>
    <s v="SITCOM SARL "/>
    <s v="TRANSPORTS TERRESTRES         "/>
    <x v="6"/>
    <x v="12"/>
    <s v="70512051153"/>
    <s v="FRANC C.F.A.                  "/>
    <n v="-184804475"/>
    <m/>
    <m/>
    <m/>
    <s v="8205115"/>
    <x v="0"/>
    <x v="0"/>
  </r>
  <r>
    <s v="282"/>
    <s v="PIERRE NDAW                   "/>
    <m/>
    <s v="APO0796                                 "/>
    <n v="71006200"/>
    <s v="SN-HLM "/>
    <s v="ACTIVITES IMMOBIlIERES        "/>
    <x v="21"/>
    <x v="36"/>
    <s v="60200062001"/>
    <s v="FRANC C.F.A.                  "/>
    <n v="-314722"/>
    <m/>
    <m/>
    <m/>
    <s v="71006200"/>
    <x v="0"/>
    <x v="0"/>
  </r>
  <r>
    <s v="H24"/>
    <s v="HABY THIOUB                   "/>
    <m/>
    <s v="BDH0668                                 "/>
    <n v="8215115"/>
    <s v="SOCIETE CIVILE IMMOBILIERE YOHANNES "/>
    <s v="ACTIVITES IMMOBIlIERES        "/>
    <x v="9"/>
    <x v="43"/>
    <s v="05000821519"/>
    <s v="FRANC C.F.A.                  "/>
    <n v="-501721"/>
    <m/>
    <m/>
    <m/>
    <s v="8215115"/>
    <x v="0"/>
    <x v="0"/>
  </r>
  <r>
    <s v="695"/>
    <s v="YAYE FATOU GAYE               "/>
    <m/>
    <s v="AXO3050                                 "/>
    <n v="25959529"/>
    <s v="SOCIETE DE COMMERCE GENERAL SARL "/>
    <s v="COMM DE GROS&amp;ACTIVIT INTERMED "/>
    <x v="9"/>
    <x v="26"/>
    <s v="05009595297"/>
    <s v="FRANC C.F.A.                  "/>
    <n v="-11700"/>
    <m/>
    <m/>
    <m/>
    <s v="25959529"/>
    <x v="0"/>
    <x v="0"/>
  </r>
  <r>
    <s v="654"/>
    <s v="LETICIA WOTHOR                "/>
    <m/>
    <s v="BGB4351                                 "/>
    <n v="26108779"/>
    <s v="SOCIETE DE CONSTRUCTION ET D' INGENI "/>
    <s v="CONSTRUCTION DE BATIMENTS     "/>
    <x v="9"/>
    <x v="26"/>
    <s v="05001087798"/>
    <s v="FRANC C.F.A.                  "/>
    <n v="-256436"/>
    <m/>
    <m/>
    <m/>
    <s v="26108779"/>
    <x v="0"/>
    <x v="0"/>
  </r>
  <r>
    <s v="524"/>
    <s v="DRAME MAIMOUNA                "/>
    <m/>
    <s v="BFX1362                                 "/>
    <n v="26103566"/>
    <s v="SOCIETE D'EXPLOITATION DES CEREALES "/>
    <s v="COMM DE GROS&amp;ACTIVIT INTERMED "/>
    <x v="6"/>
    <x v="12"/>
    <s v="70501035663"/>
    <s v="FRANC C.F.A.                  "/>
    <n v="-300000000"/>
    <m/>
    <m/>
    <m/>
    <s v="26103566"/>
    <x v="0"/>
    <x v="0"/>
  </r>
  <r>
    <s v="660"/>
    <s v="SALIOU MBACKE BA              "/>
    <m/>
    <m/>
    <n v="26114388"/>
    <s v="SOCIETE TUNISIENNE DE TRAVAUX PUBLIC "/>
    <s v="GENIE CIVIl                   "/>
    <x v="9"/>
    <x v="26"/>
    <s v="05001143880"/>
    <s v="FRANC C.F.A.                  "/>
    <n v="-107800"/>
    <m/>
    <m/>
    <m/>
    <s v="26114388"/>
    <x v="0"/>
    <x v="0"/>
  </r>
  <r>
    <s v="D16"/>
    <s v="ADJA FATOU CISSE EP NIANG     "/>
    <m/>
    <s v="BGZ2640                                 "/>
    <n v="26114469"/>
    <s v="SOCIETE YARA DISTRIBUTION SENEGAL "/>
    <s v="COMMERCE DE DETAIl            "/>
    <x v="9"/>
    <x v="26"/>
    <s v="05001144698"/>
    <s v="FRANC C.F.A.                  "/>
    <n v="-133600"/>
    <m/>
    <m/>
    <m/>
    <s v="26114469"/>
    <x v="0"/>
    <x v="0"/>
  </r>
  <r>
    <s v="D17"/>
    <s v="CHEIKH TALIBOUYA NDIAYE       "/>
    <m/>
    <s v="APE4826                                 "/>
    <n v="687500"/>
    <s v="SODATRA "/>
    <s v="ENTREPOSAG&amp;ACTIV AUXIl TRANSP "/>
    <x v="21"/>
    <x v="36"/>
    <s v="60206875000"/>
    <s v="FRANC C.F.A.                  "/>
    <n v="-13864661"/>
    <m/>
    <m/>
    <m/>
    <s v="687500"/>
    <x v="0"/>
    <x v="0"/>
  </r>
  <r>
    <s v="660"/>
    <s v="SALIOU MBACKE BA              "/>
    <m/>
    <s v="APE4832                                 "/>
    <n v="15266205"/>
    <s v="SODIAL SA "/>
    <s v="COMM DE GROS&amp;ACTIVIT INTERMED "/>
    <x v="21"/>
    <x v="36"/>
    <s v="60202662055"/>
    <s v="FRANC C.F.A.                  "/>
    <n v="-6243010"/>
    <m/>
    <m/>
    <m/>
    <s v="15266205"/>
    <x v="0"/>
    <x v="0"/>
  </r>
  <r>
    <s v="J00"/>
    <s v="ZHENBANG BAO                  "/>
    <m/>
    <m/>
    <n v="26117544"/>
    <s v="SOFTCARE SN COMPANY LIMITED SUARL "/>
    <s v="COMM DE GROS&amp;ACTIVIT INTERMED "/>
    <x v="9"/>
    <x v="26"/>
    <s v="05001175445"/>
    <s v="FRANC C.F.A.                  "/>
    <n v="-81900"/>
    <m/>
    <m/>
    <m/>
    <s v="26117544"/>
    <x v="0"/>
    <x v="0"/>
  </r>
  <r>
    <s v="647"/>
    <s v="MARIEME SOUGOU                "/>
    <m/>
    <s v="APK1040                                 "/>
    <n v="33096020"/>
    <s v="SOLEIL VERT "/>
    <s v="AGRIC,ElEV ET ACTIV DE SOUTIEN"/>
    <x v="16"/>
    <x v="36"/>
    <s v="60200960203"/>
    <s v="FRANC C.F.A.                  "/>
    <n v="-73125137"/>
    <m/>
    <m/>
    <m/>
    <s v="33096020"/>
    <x v="0"/>
    <x v="0"/>
  </r>
  <r>
    <s v="647"/>
    <s v="MARIEME SOUGOU                "/>
    <m/>
    <s v="APK1040                                 "/>
    <n v="33096020"/>
    <s v="SOLEIL VERT "/>
    <s v="AGRIC,ElEV ET ACTIV DE SOUTIEN"/>
    <x v="16"/>
    <x v="17"/>
    <s v="74100960205"/>
    <s v="FRANC C.F.A.                  "/>
    <n v="-200000000"/>
    <m/>
    <m/>
    <m/>
    <s v="33096020"/>
    <x v="0"/>
    <x v="0"/>
  </r>
  <r>
    <s v="654"/>
    <s v="LETICIA WOTHOR                "/>
    <m/>
    <s v="AQM1766                                 "/>
    <n v="15266805"/>
    <s v="SOLENE AFRIQUE DE L'OUEST "/>
    <s v="PRODUCT&amp;DISTRIBUT ElECTRIC&amp;GAZ"/>
    <x v="34"/>
    <x v="84"/>
    <s v="91002668059"/>
    <s v="EUR                           "/>
    <n v="-167549.93"/>
    <m/>
    <m/>
    <m/>
    <s v="15266805"/>
    <x v="0"/>
    <x v="0"/>
  </r>
  <r>
    <s v="654"/>
    <s v="LETICIA WOTHOR                "/>
    <m/>
    <s v="AQM1766                                 "/>
    <n v="15266805"/>
    <s v="SOLENE AFRIQUE DE L'OUEST "/>
    <s v="PRODUCT&amp;DISTRIBUT ElECTRIC&amp;GAZ"/>
    <x v="25"/>
    <x v="45"/>
    <s v="93602668059"/>
    <s v="FRANC C.F.A.                  "/>
    <n v="-1500000"/>
    <m/>
    <m/>
    <m/>
    <s v="15266805"/>
    <x v="0"/>
    <x v="0"/>
  </r>
  <r>
    <s v="654"/>
    <s v="LETICIA WOTHOR                "/>
    <m/>
    <s v="AQM1766                                 "/>
    <n v="15266805"/>
    <s v="SOLENE AFRIQUE DE L'OUEST "/>
    <s v="PRODUCT&amp;DISTRIBUT ElECTRIC&amp;GAZ"/>
    <x v="18"/>
    <x v="80"/>
    <s v="93101526683"/>
    <s v="FRANC C.F.A.                  "/>
    <n v="-80682711"/>
    <m/>
    <m/>
    <m/>
    <s v="15266805"/>
    <x v="0"/>
    <x v="0"/>
  </r>
  <r>
    <s v="654"/>
    <s v="LETICIA WOTHOR                "/>
    <m/>
    <s v="AQM1766                                 "/>
    <n v="15266805"/>
    <s v="SOLENE AFRIQUE DE L'OUEST "/>
    <s v="PRODUCT&amp;DISTRIBUT ElECTRIC&amp;GAZ"/>
    <x v="32"/>
    <x v="70"/>
    <s v="96012668056"/>
    <s v="EUR                           "/>
    <n v="-240.2"/>
    <m/>
    <m/>
    <m/>
    <s v="15266805"/>
    <x v="0"/>
    <x v="0"/>
  </r>
  <r>
    <s v="654"/>
    <s v="LETICIA WOTHOR                "/>
    <m/>
    <s v="AQM1766                                 "/>
    <n v="15266805"/>
    <s v="SOLENE AFRIQUE DE L'OUEST "/>
    <s v="PRODUCT&amp;DISTRIBUT ElECTRIC&amp;GAZ"/>
    <x v="32"/>
    <x v="70"/>
    <s v="96022668054"/>
    <s v="DOLLARS U.S                   "/>
    <n v="-206747.97"/>
    <m/>
    <m/>
    <m/>
    <s v="15266805"/>
    <x v="0"/>
    <x v="0"/>
  </r>
  <r>
    <s v="796"/>
    <s v="MOHAMED N NDIAYE              "/>
    <m/>
    <s v="AQI9840                                 "/>
    <n v="71014300"/>
    <s v="SONES "/>
    <s v="CAPTAG,TRAITEMT&amp;DISTRIBUT EAU "/>
    <x v="30"/>
    <x v="15"/>
    <s v="05007101437"/>
    <s v="FRANC C.F.A.                  "/>
    <n v="-223824"/>
    <m/>
    <m/>
    <m/>
    <s v="71014300"/>
    <x v="0"/>
    <x v="0"/>
  </r>
  <r>
    <s v="H24"/>
    <s v="HABY THIOUB                   "/>
    <m/>
    <s v="BEY0654                                 "/>
    <n v="26089512"/>
    <s v="SPV SE DAKAR NGOR SAS "/>
    <s v="ACTIVITES IMMOBIlIERES        "/>
    <x v="16"/>
    <x v="107"/>
    <s v="16000895123"/>
    <s v="FRANC C.F.A.                  "/>
    <n v="-88603"/>
    <m/>
    <m/>
    <m/>
    <s v="26089512"/>
    <x v="0"/>
    <x v="0"/>
  </r>
  <r>
    <s v="H24"/>
    <s v="HABY THIOUB                   "/>
    <m/>
    <s v="BGB5788                                 "/>
    <n v="26105505"/>
    <s v="SPV SE DAKAR NORD FOIRE SAS "/>
    <s v="ACTIVITES IMMOBIlIERES        "/>
    <x v="9"/>
    <x v="107"/>
    <s v="16001055057"/>
    <s v="FRANC C.F.A.                  "/>
    <n v="-158586"/>
    <m/>
    <m/>
    <m/>
    <s v="26105505"/>
    <x v="0"/>
    <x v="0"/>
  </r>
  <r>
    <s v="654"/>
    <s v="LETICIA WOTHOR                "/>
    <m/>
    <s v="AVU3647                                 "/>
    <n v="54829622"/>
    <s v="STE INGENI. CONSTRUCT° TRAV. MAINT. "/>
    <s v="ACTIV ARCHITECT,INGENIER&amp;TECH "/>
    <x v="0"/>
    <x v="40"/>
    <s v="93005482962"/>
    <s v="FRANC C.F.A.                  "/>
    <n v="-21167385"/>
    <m/>
    <m/>
    <m/>
    <s v="54829622"/>
    <x v="0"/>
    <x v="0"/>
  </r>
  <r>
    <s v="654"/>
    <s v="LETICIA WOTHOR                "/>
    <m/>
    <s v="BCX7887                                 "/>
    <n v="26034113"/>
    <s v="SUSTAINAG AFRIQUE SARL "/>
    <s v="AGRIC,ElEV ET ACTIV DE SOUTIEN"/>
    <x v="16"/>
    <x v="26"/>
    <s v="05000341139"/>
    <s v="FRANC C.F.A.                  "/>
    <n v="-718003"/>
    <m/>
    <m/>
    <m/>
    <s v="26034113"/>
    <x v="0"/>
    <x v="0"/>
  </r>
  <r>
    <s v="D17"/>
    <s v="CHEIKH TALIBOUYA NDIAYE       "/>
    <m/>
    <s v="BFM1757                                 "/>
    <n v="37801619"/>
    <s v="SYLLA KHADIM "/>
    <s v="COMMERCE ET REPARAT AUTO&amp;MOTO "/>
    <x v="21"/>
    <x v="36"/>
    <s v="60208016190"/>
    <s v="FRANC C.F.A.                  "/>
    <n v="-1289278543"/>
    <m/>
    <m/>
    <m/>
    <s v="37801619"/>
    <x v="0"/>
    <x v="0"/>
  </r>
  <r>
    <s v="D17"/>
    <s v="CHEIKH TALIBOUYA NDIAYE       "/>
    <m/>
    <s v="AQI9453                                 "/>
    <n v="15399405"/>
    <s v="TECHNI TRANS CONSEIL "/>
    <s v="SOUTIEN AUX ENTR, ACTIV BUR   "/>
    <x v="17"/>
    <x v="28"/>
    <s v="97101539943"/>
    <s v="FRANC C.F.A.                  "/>
    <n v="-60000000"/>
    <m/>
    <m/>
    <m/>
    <s v="15399405"/>
    <x v="0"/>
    <x v="0"/>
  </r>
  <r>
    <s v="D16"/>
    <s v="ADJA FATOU CISSE EP NIANG     "/>
    <m/>
    <s v="ATI3710                                 "/>
    <n v="15594805"/>
    <s v="TECHNOLOGIES SERVICES "/>
    <s v="COMM DE GROS&amp;ACTIVIT INTERMED "/>
    <x v="34"/>
    <x v="72"/>
    <s v="91001559481"/>
    <s v="EUR                           "/>
    <n v="-105000"/>
    <m/>
    <m/>
    <m/>
    <s v="15594805"/>
    <x v="0"/>
    <x v="0"/>
  </r>
  <r>
    <s v="650"/>
    <s v="KHADIDIATOU MBENGUE           "/>
    <m/>
    <s v="BDG3549                                 "/>
    <n v="26000762"/>
    <s v="TEDIS PROMO AFRIQUE OUEST SAS "/>
    <s v="ACTIV PR lA SANTE HUMAINE     "/>
    <x v="9"/>
    <x v="115"/>
    <s v="05020007628"/>
    <s v="FRANC C.F.A.                  "/>
    <n v="-68097"/>
    <m/>
    <m/>
    <m/>
    <s v="26000762"/>
    <x v="0"/>
    <x v="0"/>
  </r>
  <r>
    <s v="796"/>
    <s v="MOHAMED N NDIAYE              "/>
    <m/>
    <s v="AYN4813                                 "/>
    <n v="25981996"/>
    <s v="TEN MERINA NDAKHAR SA "/>
    <s v="PRODUCT&amp;DISTRIBUT ElECTRIC&amp;GAZ"/>
    <x v="22"/>
    <x v="44"/>
    <s v="94009819964"/>
    <s v="FRANC C.F.A.                  "/>
    <n v="-282337681"/>
    <m/>
    <m/>
    <m/>
    <s v="25981996"/>
    <x v="0"/>
    <x v="0"/>
  </r>
  <r>
    <s v="556"/>
    <s v="HAROUNA YARADOU               "/>
    <m/>
    <s v="AQI9341                                 "/>
    <n v="489200"/>
    <s v="TOUS TRAVAUX SOUS MARINS SA "/>
    <s v="ACTIVITE SPECIAl DE CONSTRUCT "/>
    <x v="0"/>
    <x v="5"/>
    <s v="93000048920"/>
    <s v="FRANC C.F.A.                  "/>
    <n v="-244505610"/>
    <m/>
    <m/>
    <m/>
    <s v="489200"/>
    <x v="0"/>
    <x v="0"/>
  </r>
  <r>
    <s v="654"/>
    <s v="LETICIA WOTHOR                "/>
    <m/>
    <s v="AQI9835                                 "/>
    <n v="60017503"/>
    <s v="TPF.SA. "/>
    <s v="ACTIV ARCHITECT,INGENIER&amp;TECH "/>
    <x v="0"/>
    <x v="5"/>
    <s v="93006001751"/>
    <s v="FRANC C.F.A.                  "/>
    <n v="-19608976"/>
    <m/>
    <m/>
    <m/>
    <s v="60017503"/>
    <x v="0"/>
    <x v="0"/>
  </r>
  <r>
    <s v="246"/>
    <s v="LOUIS SAGNA                   "/>
    <m/>
    <s v="AWK0092                                 "/>
    <n v="935000"/>
    <s v="TRANSACAUTO "/>
    <s v="TRANSPORTS TERRESTRES         "/>
    <x v="21"/>
    <x v="36"/>
    <s v="60209350008"/>
    <s v="FRANC C.F.A.                  "/>
    <n v="-31435538"/>
    <m/>
    <m/>
    <m/>
    <s v="935000"/>
    <x v="0"/>
    <x v="0"/>
  </r>
  <r>
    <s v="972"/>
    <s v="OULIMATA NDIAYE               "/>
    <m/>
    <s v="BJE9125                                 "/>
    <n v="26074386"/>
    <s v="TRANS GLOBAL PROJETS SENEGAL SAS "/>
    <s v="TRANSPORTS PAR EAU            "/>
    <x v="16"/>
    <x v="26"/>
    <s v="05000743862"/>
    <s v="FRANC C.F.A.                  "/>
    <n v="-1729951"/>
    <m/>
    <m/>
    <m/>
    <s v="26074386"/>
    <x v="0"/>
    <x v="0"/>
  </r>
  <r>
    <s v="D17"/>
    <s v="CHEIKH TALIBOUYA NDIAYE       "/>
    <m/>
    <s v="AXJ4272                                 "/>
    <n v="25956302"/>
    <s v="TRANSPORTS DIEYE "/>
    <s v="TRANSPORTS TERRESTRES         "/>
    <x v="9"/>
    <x v="26"/>
    <s v="05009563022"/>
    <s v="FRANC C.F.A.                  "/>
    <n v="-41944"/>
    <m/>
    <m/>
    <m/>
    <s v="25956302"/>
    <x v="0"/>
    <x v="0"/>
  </r>
  <r>
    <s v="660"/>
    <s v="SALIOU MBACKE BA              "/>
    <m/>
    <s v="BDD6066                                 "/>
    <n v="25981591"/>
    <s v="WUTIKO "/>
    <s v="TElECOMMUNICATIONS            "/>
    <x v="29"/>
    <x v="116"/>
    <s v="06119815919"/>
    <s v="FRANC C.F.A.                  "/>
    <n v="-64957"/>
    <m/>
    <m/>
    <m/>
    <s v="25981591"/>
    <x v="0"/>
    <x v="0"/>
  </r>
  <r>
    <s v="A25"/>
    <s v="FATIMA CHAOUI                 "/>
    <m/>
    <s v="BAA7596                                 "/>
    <n v="25986213"/>
    <s v="YUP SENEGAL SA "/>
    <s v="ACTIVITES FINANCIERES         "/>
    <x v="9"/>
    <x v="117"/>
    <s v="05029862131"/>
    <s v="FRANC C.F.A.                  "/>
    <n v="-70200"/>
    <m/>
    <m/>
    <m/>
    <s v="25986213"/>
    <x v="0"/>
    <x v="0"/>
  </r>
  <r>
    <s v="H24"/>
    <s v="HABY THIOUB                   "/>
    <m/>
    <s v="AQM4742                                 "/>
    <n v="15434705"/>
    <s v="CITYSEN "/>
    <s v="COMM DE GROS&amp;ACTIVIT INTERMED "/>
    <x v="21"/>
    <x v="36"/>
    <s v="60204347051"/>
    <s v="FRANC C.F.A.                  "/>
    <n v="-3551316"/>
    <m/>
    <m/>
    <m/>
    <s v="15434705"/>
    <x v="0"/>
    <x v="0"/>
  </r>
  <r>
    <s v="H24"/>
    <s v="HABY THIOUB                   "/>
    <m/>
    <s v="AFZ3296                                 "/>
    <n v="83300"/>
    <s v="SOCIETE DAKAROISE DES GRANDS MAGASIN "/>
    <s v="COMM DE GROS&amp;ACTIVIT INTERMED "/>
    <x v="38"/>
    <x v="83"/>
    <s v="69500833003"/>
    <s v="FRANC C.F.A.                  "/>
    <n v="-96809"/>
    <m/>
    <m/>
    <m/>
    <s v="83300"/>
    <x v="0"/>
    <x v="0"/>
  </r>
  <r>
    <s v="773"/>
    <s v="FATIMATA ZARA HAIDARA         "/>
    <s v="IPS                           "/>
    <s v="APF7179                                 "/>
    <n v="8121800"/>
    <s v="COFISAC "/>
    <s v="TRAVAIl CAOUTCHOUC ET PlASTIQ "/>
    <x v="6"/>
    <x v="7"/>
    <s v="07000812183"/>
    <s v="FRANC C.F.A.                  "/>
    <n v="-100000000"/>
    <m/>
    <m/>
    <m/>
    <s v="8121800"/>
    <x v="0"/>
    <x v="0"/>
  </r>
  <r>
    <s v="773"/>
    <s v="FATIMATA ZARA HAIDARA         "/>
    <m/>
    <s v="APF7179                                 "/>
    <n v="8121800"/>
    <s v="COFISAC "/>
    <s v="TRAVAIl CAOUTCHOUC ET PlASTIQ "/>
    <x v="9"/>
    <x v="15"/>
    <s v="05000812187"/>
    <s v="FRANC C.F.A.                  "/>
    <n v="-85681163"/>
    <m/>
    <m/>
    <m/>
    <s v="8121800"/>
    <x v="0"/>
    <x v="0"/>
  </r>
  <r>
    <s v="773"/>
    <s v="FATIMATA ZARA HAIDARA         "/>
    <m/>
    <s v="ABN3356                                 "/>
    <n v="8022600"/>
    <s v="FUMOA "/>
    <s v="FABRICATION Dâ€™OUVRAG EN META"/>
    <x v="17"/>
    <x v="28"/>
    <s v="97100802267"/>
    <s v="FRANC C.F.A.                  "/>
    <n v="-150000000"/>
    <m/>
    <m/>
    <m/>
    <s v="8022600"/>
    <x v="0"/>
    <x v="0"/>
  </r>
  <r>
    <s v="773"/>
    <s v="FATIMATA ZARA HAIDARA         "/>
    <m/>
    <s v="ABN3356                                 "/>
    <n v="8022600"/>
    <s v="FUMOA "/>
    <s v="FABRICATION Dâ€™OUVRAG EN META"/>
    <x v="9"/>
    <x v="15"/>
    <s v="05000802261"/>
    <s v="FRANC C.F.A.                  "/>
    <n v="-422496153"/>
    <m/>
    <m/>
    <m/>
    <s v="8022600"/>
    <x v="0"/>
    <x v="0"/>
  </r>
  <r>
    <s v="773"/>
    <s v="FATIMATA ZARA HAIDARA         "/>
    <m/>
    <s v="ABN3356                                 "/>
    <n v="8022600"/>
    <s v="FUMOA "/>
    <s v="FABRICATION Dâ€™OUVRAG EN META"/>
    <x v="21"/>
    <x v="36"/>
    <s v="60200226001"/>
    <s v="FRANC C.F.A.                  "/>
    <n v="-16780690"/>
    <m/>
    <m/>
    <m/>
    <s v="8022600"/>
    <x v="0"/>
    <x v="0"/>
  </r>
  <r>
    <s v="773"/>
    <s v="FATIMATA ZARA HAIDARA         "/>
    <m/>
    <s v="ABN3356                                 "/>
    <n v="8022600"/>
    <s v="FUMOA "/>
    <s v="FABRICATION Dâ€™OUVRAG EN META"/>
    <x v="32"/>
    <x v="71"/>
    <s v="96040802262"/>
    <s v="EUR                           "/>
    <n v="-17890"/>
    <m/>
    <m/>
    <m/>
    <s v="8022600"/>
    <x v="0"/>
    <x v="0"/>
  </r>
  <r>
    <s v="773"/>
    <s v="FATIMATA ZARA HAIDARA         "/>
    <m/>
    <s v="ABN3356                                 "/>
    <n v="8022600"/>
    <s v="FUMOA "/>
    <s v="FABRICATION Dâ€™OUVRAG EN META"/>
    <x v="46"/>
    <x v="112"/>
    <s v="84100226002"/>
    <s v="FRANC C.F.A.                  "/>
    <n v="-485305"/>
    <m/>
    <m/>
    <m/>
    <s v="8022600"/>
    <x v="0"/>
    <x v="0"/>
  </r>
  <r>
    <s v="414"/>
    <s v="FATOU BOURY NDAO              "/>
    <m/>
    <s v="APE5171                                 "/>
    <n v="8152415"/>
    <s v="CIMENTS DU SAHEL "/>
    <s v="FABRICATION MATERIAUX MINERAUX"/>
    <x v="33"/>
    <x v="69"/>
    <s v="17101524157"/>
    <s v="FRANC C.F.A.                  "/>
    <n v="-103000"/>
    <m/>
    <m/>
    <m/>
    <s v="8152415"/>
    <x v="0"/>
    <x v="0"/>
  </r>
  <r>
    <s v="414"/>
    <s v="FATOU BOURY NDAO              "/>
    <m/>
    <s v="APE5171                                 "/>
    <n v="8152415"/>
    <s v="CIMENTS DU SAHEL "/>
    <s v="FABRICATION MATERIAUX MINERAUX"/>
    <x v="32"/>
    <x v="68"/>
    <s v="96000815247"/>
    <s v="EUR                           "/>
    <n v="-4706654"/>
    <m/>
    <m/>
    <m/>
    <s v="8152415"/>
    <x v="0"/>
    <x v="0"/>
  </r>
  <r>
    <s v="414"/>
    <s v="FATOU BOURY NDAO              "/>
    <m/>
    <s v="APE5171                                 "/>
    <n v="8152415"/>
    <s v="CIMENTS DU SAHEL "/>
    <s v="FABRICATION MATERIAUX MINERAUX"/>
    <x v="13"/>
    <x v="22"/>
    <s v="71201524153"/>
    <s v="FRANC C.F.A.                  "/>
    <n v="-4134494238"/>
    <m/>
    <m/>
    <m/>
    <s v="8152415"/>
    <x v="0"/>
    <x v="0"/>
  </r>
  <r>
    <s v="654"/>
    <s v="LETICIA WOTHOR                "/>
    <s v="MBENGUE MASSAMBA              "/>
    <s v="AEZ9657                                 "/>
    <n v="15421705"/>
    <s v="ESCI-SA "/>
    <s v="ACTIVITE SPECIAl DE CONSTRUCT "/>
    <x v="28"/>
    <x v="68"/>
    <s v="96001542171"/>
    <s v="EUR                           "/>
    <n v="-0.01"/>
    <m/>
    <m/>
    <m/>
    <s v="15421705"/>
    <x v="0"/>
    <x v="0"/>
  </r>
  <r>
    <s v="654"/>
    <s v="LETICIA WOTHOR                "/>
    <m/>
    <s v="ASG9096                                 "/>
    <n v="15502605"/>
    <s v="GROUPEMENT ESCI/CSTI "/>
    <s v="ACTIVITE SPECIAl DE CONSTRUCT "/>
    <x v="16"/>
    <x v="15"/>
    <s v="05001550266"/>
    <s v="FRANC C.F.A.                  "/>
    <n v="-433904"/>
    <m/>
    <m/>
    <m/>
    <s v="15502605"/>
    <x v="0"/>
    <x v="0"/>
  </r>
  <r>
    <s v="654"/>
    <s v="LETICIA WOTHOR                "/>
    <m/>
    <s v="AQO0710                                 "/>
    <n v="8204415"/>
    <s v="SOCIETE DE FOURNITURE POUR L'INDUSTR "/>
    <s v="METAllURGIE                   "/>
    <x v="28"/>
    <x v="40"/>
    <s v="93000820442"/>
    <s v="FRANC C.F.A.                  "/>
    <n v="-11127785"/>
    <m/>
    <m/>
    <m/>
    <s v="8204415"/>
    <x v="0"/>
    <x v="0"/>
  </r>
  <r>
    <s v="654"/>
    <s v="LETICIA WOTHOR                "/>
    <m/>
    <s v="AQO0710                                 "/>
    <n v="8204415"/>
    <s v="SOCIETE DE FOURNITURE POUR L'INDUSTR "/>
    <s v="METAllURGIE                   "/>
    <x v="28"/>
    <x v="71"/>
    <s v="96000820445"/>
    <s v="EUR                           "/>
    <n v="-46491.5"/>
    <m/>
    <m/>
    <m/>
    <s v="8204415"/>
    <x v="0"/>
    <x v="0"/>
  </r>
  <r>
    <s v="654"/>
    <s v="LETICIA WOTHOR                "/>
    <m/>
    <s v="ATH8533                                 "/>
    <n v="15701705"/>
    <s v="SOCIETE DE TRANSFORMATION DE MATIERE "/>
    <s v="METAllURGIE                   "/>
    <x v="16"/>
    <x v="43"/>
    <s v="05001570173"/>
    <s v="FRANC C.F.A.                  "/>
    <n v="-4902638"/>
    <m/>
    <m/>
    <m/>
    <s v="15701705"/>
    <x v="0"/>
    <x v="0"/>
  </r>
  <r>
    <s v="654"/>
    <s v="LETICIA WOTHOR                "/>
    <m/>
    <s v="ATH8533                                 "/>
    <n v="15701705"/>
    <s v="SOCIETE DE TRANSFORMATION DE MATIERE "/>
    <s v="METAllURGIE                   "/>
    <x v="28"/>
    <x v="71"/>
    <s v="96001570172"/>
    <s v="EUR                           "/>
    <n v="-137"/>
    <m/>
    <m/>
    <m/>
    <s v="15701705"/>
    <x v="0"/>
    <x v="0"/>
  </r>
  <r>
    <s v="776"/>
    <s v="MAME NGONE GAYE               "/>
    <m/>
    <s v="ASH0777                                 "/>
    <n v="15307205"/>
    <s v="COMPAGNIE SUCRIERE SENEGALAISE "/>
    <s v="FABRICATION PRODUIT AlIMENTAIR"/>
    <x v="6"/>
    <x v="12"/>
    <s v="70503072052"/>
    <s v="FRANC C.F.A.                  "/>
    <n v="-12000000000"/>
    <m/>
    <m/>
    <m/>
    <s v="15307205"/>
    <x v="0"/>
    <x v="0"/>
  </r>
  <r>
    <s v="246"/>
    <s v="LOUIS SAGNA                   "/>
    <s v="MOUHAMADANE FALL              "/>
    <s v="AQI9435                                 "/>
    <n v="15238000"/>
    <s v="MOUHAMADANE FALL "/>
    <s v="FABRIC D'ARTICl HABIllEMT     "/>
    <x v="38"/>
    <x v="83"/>
    <s v="69502380003"/>
    <s v="FRANC C.F.A.                  "/>
    <n v="-122850"/>
    <m/>
    <m/>
    <m/>
    <s v="15238000"/>
    <x v="0"/>
    <x v="0"/>
  </r>
  <r>
    <s v="695"/>
    <s v="YAYE FATOU GAYE               "/>
    <m/>
    <s v="BBN6449                                 "/>
    <n v="26014042"/>
    <s v="AL HADID INDUSTRIES "/>
    <s v="AUTR INDUSTRIE MANUFACTURIERE "/>
    <x v="9"/>
    <x v="26"/>
    <s v="05000140424"/>
    <s v="FRANC C.F.A.                  "/>
    <n v="-36234"/>
    <m/>
    <m/>
    <m/>
    <s v="26014042"/>
    <x v="0"/>
    <x v="0"/>
  </r>
  <r>
    <s v="695"/>
    <s v="YAYE FATOU GAYE               "/>
    <m/>
    <s v="AZZ0243                                 "/>
    <n v="25983840"/>
    <s v="SENEGALAISE D'IMPORTATION ET DE DIST "/>
    <s v="COMM DE GROS&amp;ACTIVIT INTERMED "/>
    <x v="16"/>
    <x v="26"/>
    <s v="05009838408"/>
    <s v="FRANC C.F.A.                  "/>
    <n v="-1240115289"/>
    <m/>
    <m/>
    <m/>
    <s v="25983840"/>
    <x v="0"/>
    <x v="0"/>
  </r>
  <r>
    <s v="695"/>
    <s v="YAYE FATOU GAYE               "/>
    <m/>
    <s v="AZZ0243                                 "/>
    <n v="25983840"/>
    <s v="SENEGALAISE D'IMPORTATION ET DE DIST "/>
    <s v="COMM DE GROS&amp;ACTIVIT INTERMED "/>
    <x v="16"/>
    <x v="82"/>
    <s v="83909838406"/>
    <s v="FRANC C.F.A.                  "/>
    <n v="-188957601"/>
    <m/>
    <m/>
    <m/>
    <s v="25983840"/>
    <x v="0"/>
    <x v="0"/>
  </r>
  <r>
    <s v="695"/>
    <s v="YAYE FATOU GAYE               "/>
    <m/>
    <s v="AZZ0243                                 "/>
    <n v="25983840"/>
    <s v="SENEGALAISE D'IMPORTATION ET DE DIST "/>
    <s v="COMM DE GROS&amp;ACTIVIT INTERMED "/>
    <x v="28"/>
    <x v="35"/>
    <s v="94309838409"/>
    <s v="FRANC C.F.A.                  "/>
    <n v="-1000000000"/>
    <m/>
    <m/>
    <m/>
    <s v="25983840"/>
    <x v="0"/>
    <x v="0"/>
  </r>
  <r>
    <s v="452"/>
    <s v="DIOKHANE KHADIM               "/>
    <s v="PAPE ALI GUEYE                "/>
    <s v="ASR9466                                 "/>
    <n v="15672705"/>
    <s v="SCI AZUR "/>
    <s v="ACTIVITES IMMOBIlIERES        "/>
    <x v="9"/>
    <x v="43"/>
    <s v="05001567278"/>
    <s v="FRANC C.F.A.                  "/>
    <n v="-15677"/>
    <m/>
    <m/>
    <m/>
    <s v="15672705"/>
    <x v="0"/>
    <x v="0"/>
  </r>
  <r>
    <s v="776"/>
    <s v="MAME NGONE GAYE               "/>
    <s v="SERVAIR                       "/>
    <s v="BDF7064                                 "/>
    <n v="25986348"/>
    <s v="CELLAL FOODS SOLUTIONS SAS "/>
    <s v="FABRICATION PRODUIT AlIMENTAIR"/>
    <x v="16"/>
    <x v="26"/>
    <s v="05009863489"/>
    <s v="FRANC C.F.A.                  "/>
    <n v="-412132"/>
    <m/>
    <m/>
    <m/>
    <s v="25986348"/>
    <x v="0"/>
    <x v="0"/>
  </r>
  <r>
    <s v="246"/>
    <s v="LOUIS SAGNA                   "/>
    <s v="SEYDI                         "/>
    <s v="ATG1017                                 "/>
    <n v="15501805"/>
    <s v="IMMO AZUR "/>
    <s v="ACTIVITES IMMOBIlIERES        "/>
    <x v="9"/>
    <x v="15"/>
    <s v="05011550181"/>
    <s v="FRANC C.F.A.                  "/>
    <n v="-44504"/>
    <m/>
    <m/>
    <m/>
    <s v="15501805"/>
    <x v="0"/>
    <x v="0"/>
  </r>
  <r>
    <s v="776"/>
    <s v="MAME NGONE GAYE               "/>
    <s v="SONACOS                       "/>
    <s v="ACS4147                                 "/>
    <n v="217730"/>
    <s v="SUNEOR "/>
    <s v="FABRICATION PRODUIT AlIMENTAIR"/>
    <x v="16"/>
    <x v="15"/>
    <s v="05000021770"/>
    <s v="FRANC C.F.A.                  "/>
    <n v="-80710"/>
    <m/>
    <m/>
    <m/>
    <s v="217730"/>
    <x v="0"/>
    <x v="0"/>
  </r>
  <r>
    <s v="657"/>
    <s v="GUELKAGUEMIA KORIGUIM         "/>
    <s v="SONATEL                       "/>
    <s v="ABN6765                                 "/>
    <n v="71010000"/>
    <s v="SONATEL SENEGAL SA "/>
    <s v="TElECOMMUNICATIONS            "/>
    <x v="9"/>
    <x v="15"/>
    <s v="05007101007"/>
    <s v="FRANC C.F.A.                  "/>
    <n v="-7863895108"/>
    <m/>
    <m/>
    <m/>
    <s v="71010000"/>
    <x v="0"/>
    <x v="0"/>
  </r>
  <r>
    <s v="414"/>
    <s v="FATOU BOURY NDAO              "/>
    <m/>
    <s v="ABP1014                                 "/>
    <n v="8022400"/>
    <s v="CSE "/>
    <s v="ACTIVITE SPECIAl DE CONSTRUCT "/>
    <x v="32"/>
    <x v="71"/>
    <s v="96080802248"/>
    <s v="DOLLARS U.S                   "/>
    <n v="-106"/>
    <m/>
    <m/>
    <m/>
    <s v="8022400"/>
    <x v="0"/>
    <x v="0"/>
  </r>
  <r>
    <s v="414"/>
    <s v="FATOU BOURY NDAO              "/>
    <m/>
    <s v="APF0545                                 "/>
    <n v="15045400"/>
    <s v="SISMAR "/>
    <s v="FABRICAT MACHINE&amp;EQUIPEMTS NCA"/>
    <x v="9"/>
    <x v="15"/>
    <s v="05001504545"/>
    <s v="FRANC C.F.A.                  "/>
    <n v="-142858"/>
    <m/>
    <m/>
    <m/>
    <s v="15045400"/>
    <x v="0"/>
    <x v="0"/>
  </r>
  <r>
    <s v="414"/>
    <s v="FATOU BOURY NDAO              "/>
    <m/>
    <s v="ABN1445                                 "/>
    <n v="8149115"/>
    <s v="SOSETER "/>
    <s v="ACTIVITE SPECIAl DE CONSTRUCT "/>
    <x v="9"/>
    <x v="15"/>
    <s v="05000814910"/>
    <s v="FRANC C.F.A.                  "/>
    <n v="-169650"/>
    <m/>
    <m/>
    <m/>
    <s v="8149115"/>
    <x v="0"/>
    <x v="0"/>
  </r>
  <r>
    <s v="246"/>
    <s v="LOUIS SAGNA                   "/>
    <m/>
    <s v="APF0605                                 "/>
    <n v="15362405"/>
    <s v="TERROU BI "/>
    <s v="HEBERGEMENT                   "/>
    <x v="9"/>
    <x v="15"/>
    <s v="05001536240"/>
    <s v="FRANC C.F.A.                  "/>
    <n v="-78660485"/>
    <m/>
    <m/>
    <m/>
    <s v="15362405"/>
    <x v="0"/>
    <x v="0"/>
  </r>
  <r>
    <s v="776"/>
    <s v="MAME NGONE GAYE               "/>
    <s v="TEYLIUM                       "/>
    <s v="ASG2969                                 "/>
    <n v="15646905"/>
    <s v="SCI RIVONIA "/>
    <s v="ACTIVITES IMMOBIlIERES        "/>
    <x v="9"/>
    <x v="43"/>
    <s v="05001564697"/>
    <s v="FRANC C.F.A.                  "/>
    <n v="-81900"/>
    <m/>
    <m/>
    <m/>
    <s v="15646905"/>
    <x v="0"/>
    <x v="0"/>
  </r>
  <r>
    <s v="414"/>
    <s v="FATOU BOURY NDAO              "/>
    <m/>
    <s v="BDD6136                                 "/>
    <n v="26002002"/>
    <s v="TEYLIOM CONSTRUCTION "/>
    <s v="ACTIVITE SPECIAl DE CONSTRUCT "/>
    <x v="9"/>
    <x v="26"/>
    <s v="05000020022"/>
    <s v="FRANC C.F.A.                  "/>
    <n v="-11700"/>
    <m/>
    <m/>
    <m/>
    <s v="26002002"/>
    <x v="0"/>
    <x v="0"/>
  </r>
  <r>
    <s v="556"/>
    <s v="HAROUNA YARADOU               "/>
    <s v="TOLSA                         "/>
    <s v="AQI9340                                 "/>
    <n v="434200"/>
    <s v="SSPT "/>
    <s v="AUTRES ACTIVITES EXTRACTIVES  "/>
    <x v="9"/>
    <x v="15"/>
    <s v="05000043420"/>
    <s v="FRANC C.F.A.                  "/>
    <n v="-92379323"/>
    <m/>
    <m/>
    <m/>
    <s v="434200"/>
    <x v="0"/>
    <x v="0"/>
  </r>
  <r>
    <s v="796"/>
    <s v="MOHAMED N NDIAYE              "/>
    <m/>
    <s v="APC3466                                 "/>
    <n v="11097400"/>
    <s v="LES SPECIALISTES DE LENERGIE "/>
    <s v="PRODUCT&amp;DISTRIBUT ElECTRIC&amp;GAZ"/>
    <x v="18"/>
    <x v="80"/>
    <s v="93101109746"/>
    <s v="FRANC C.F.A.                  "/>
    <n v="-499243416"/>
    <m/>
    <m/>
    <m/>
    <s v="11097400"/>
    <x v="0"/>
    <x v="0"/>
  </r>
  <r>
    <s v="654"/>
    <s v="LETICIA WOTHOR                "/>
    <m/>
    <s v="BDG5439                                 "/>
    <n v="26056972"/>
    <s v="AGEM SN SARL "/>
    <s v="CONSTRUCTION DE BATIMENTS     "/>
    <x v="9"/>
    <x v="26"/>
    <s v="05000569721"/>
    <s v="FRANC C.F.A.                  "/>
    <n v="-109849"/>
    <m/>
    <m/>
    <m/>
    <s v="26056972"/>
    <x v="0"/>
    <x v="0"/>
  </r>
  <r>
    <s v="972"/>
    <s v="OULIMATA NDIAYE               "/>
    <m/>
    <s v="AUR6601                                 "/>
    <n v="15735705"/>
    <s v="AIR FRANCE "/>
    <s v="TRANSPORTS AERIENS            "/>
    <x v="17"/>
    <x v="46"/>
    <s v="97101573579"/>
    <s v="FRANC C.F.A.                  "/>
    <n v="-60000000"/>
    <m/>
    <m/>
    <m/>
    <s v="15735705"/>
    <x v="0"/>
    <x v="0"/>
  </r>
  <r>
    <s v="695"/>
    <s v="YAYE FATOU GAYE               "/>
    <m/>
    <s v="BDD7093                                 "/>
    <n v="26010670"/>
    <s v="ALLIANCE MOTORS SENEGAL SA "/>
    <s v="TRANSPORTS TERRESTRES         "/>
    <x v="16"/>
    <x v="26"/>
    <s v="05000106706"/>
    <s v="FRANC C.F.A.                  "/>
    <n v="-742104"/>
    <m/>
    <m/>
    <m/>
    <s v="26010670"/>
    <x v="0"/>
    <x v="0"/>
  </r>
  <r>
    <s v="414"/>
    <s v="FATOU BOURY NDAO              "/>
    <m/>
    <m/>
    <n v="26117354"/>
    <s v="ALTERO PROPERTIES SAS "/>
    <s v="ACTIVITES IMMOBIlIERES        "/>
    <x v="29"/>
    <x v="26"/>
    <s v="05001173549"/>
    <s v="FRANC C.F.A.                  "/>
    <n v="-81900"/>
    <m/>
    <m/>
    <m/>
    <s v="26117354"/>
    <x v="0"/>
    <x v="0"/>
  </r>
  <r>
    <s v="647"/>
    <s v="MARIEME SOUGOU                "/>
    <m/>
    <s v="ABN2201                                 "/>
    <n v="8087400"/>
    <s v="ARMEMENT NEAU SA "/>
    <s v="PECHE,PISCIC,AQUACUlTURE      "/>
    <x v="28"/>
    <x v="38"/>
    <s v="94000808742"/>
    <s v="FRANC C.F.A.                  "/>
    <n v="-1100000"/>
    <m/>
    <m/>
    <m/>
    <s v="8087400"/>
    <x v="0"/>
    <x v="0"/>
  </r>
  <r>
    <s v="796"/>
    <s v="MOHAMED N NDIAYE              "/>
    <m/>
    <s v="AUU4201                                 "/>
    <n v="15762605"/>
    <s v="AXESS &quot;SOLUTIONS GLOBALES DE SECURIT "/>
    <s v="FOURNITURE Dâ€™AUTR SVICE PERS"/>
    <x v="21"/>
    <x v="36"/>
    <s v="60207626055"/>
    <s v="FRANC C.F.A.                  "/>
    <n v="-1293799"/>
    <m/>
    <m/>
    <m/>
    <s v="15762605"/>
    <x v="0"/>
    <x v="0"/>
  </r>
  <r>
    <s v="654"/>
    <s v="LETICIA WOTHOR                "/>
    <m/>
    <s v="AUO7888                                 "/>
    <n v="24255611"/>
    <s v="BABACAR DIOP TRAVAUX PUBLICS ET TRAN "/>
    <s v="TRANSPORTS TERRESTRES         "/>
    <x v="15"/>
    <x v="55"/>
    <s v="10002556112"/>
    <s v="FRANC C.F.A.                  "/>
    <n v="-81900"/>
    <m/>
    <m/>
    <m/>
    <s v="24255611"/>
    <x v="0"/>
    <x v="0"/>
  </r>
  <r>
    <s v="654"/>
    <s v="LETICIA WOTHOR                "/>
    <m/>
    <s v="AUO7888                                 "/>
    <n v="24255611"/>
    <s v="BABACAR DIOP TRAVAUX PUBLICS ET TRAN "/>
    <s v="TRANSPORTS TERRESTRES         "/>
    <x v="0"/>
    <x v="0"/>
    <s v="93002556118"/>
    <s v="FRANC C.F.A.                  "/>
    <n v="-14333618"/>
    <m/>
    <m/>
    <m/>
    <s v="24255611"/>
    <x v="0"/>
    <x v="0"/>
  </r>
  <r>
    <s v="423"/>
    <s v="KHADY NDIAYE BA               "/>
    <m/>
    <s v="BDA9182                                 "/>
    <n v="26037558"/>
    <s v="B&amp;B WILMAR "/>
    <s v="COMM DE GROS&amp;ACTIVIT INTERMED "/>
    <x v="16"/>
    <x v="26"/>
    <s v="05000375581"/>
    <s v="FRANC C.F.A.                  "/>
    <n v="-709817"/>
    <m/>
    <m/>
    <m/>
    <s v="26037558"/>
    <x v="0"/>
    <x v="0"/>
  </r>
  <r>
    <s v="654"/>
    <s v="LETICIA WOTHOR                "/>
    <m/>
    <s v="BDF1526                                 "/>
    <n v="26052661"/>
    <s v="BETON MANUFACTURE SENEGAL "/>
    <s v="SOUTIEN AU BATIM,AMENAG PAYSAG"/>
    <x v="29"/>
    <x v="26"/>
    <s v="05000526613"/>
    <s v="FRANC C.F.A.                  "/>
    <n v="-483457"/>
    <m/>
    <m/>
    <m/>
    <s v="26052661"/>
    <x v="0"/>
    <x v="0"/>
  </r>
  <r>
    <s v="H24"/>
    <s v="HABY THIOUB                   "/>
    <m/>
    <s v="AUS1099                                 "/>
    <n v="15709405"/>
    <s v="BIA DAKAR "/>
    <s v="REP ORDI,BIENS PERSO&amp;DOMESTIQ "/>
    <x v="21"/>
    <x v="36"/>
    <s v="60207094056"/>
    <s v="FRANC C.F.A.                  "/>
    <n v="-712539998"/>
    <m/>
    <m/>
    <m/>
    <s v="15709405"/>
    <x v="0"/>
    <x v="0"/>
  </r>
  <r>
    <s v="H24"/>
    <s v="HABY THIOUB                   "/>
    <m/>
    <s v="AUS1099                                 "/>
    <n v="15709405"/>
    <s v="BIA DAKAR "/>
    <s v="REP ORDI,BIENS PERSO&amp;DOMESTIQ "/>
    <x v="49"/>
    <x v="112"/>
    <s v="84107094057"/>
    <s v="FRANC C.F.A.                  "/>
    <n v="-7460082"/>
    <m/>
    <m/>
    <m/>
    <s v="15709405"/>
    <x v="0"/>
    <x v="0"/>
  </r>
  <r>
    <s v="654"/>
    <s v="LETICIA WOTHOR                "/>
    <m/>
    <s v="BAC7275                                 "/>
    <n v="25958783"/>
    <s v="CABINET EDE INTERNATIONAL "/>
    <s v="CONSTRUCTION DE BATIMENTS     "/>
    <x v="22"/>
    <x v="0"/>
    <s v="93009587837"/>
    <s v="FRANC C.F.A.                  "/>
    <n v="-41976762"/>
    <m/>
    <m/>
    <m/>
    <s v="25958783"/>
    <x v="0"/>
    <x v="0"/>
  </r>
  <r>
    <s v="654"/>
    <s v="LETICIA WOTHOR                "/>
    <m/>
    <s v="BAC7275                                 "/>
    <n v="25958783"/>
    <s v="CABINET EDE INTERNATIONAL "/>
    <s v="CONSTRUCTION DE BATIMENTS     "/>
    <x v="15"/>
    <x v="118"/>
    <s v="11019587837"/>
    <s v="FRANC C.F.A.                  "/>
    <n v="-252881"/>
    <m/>
    <m/>
    <m/>
    <s v="25958783"/>
    <x v="0"/>
    <x v="0"/>
  </r>
  <r>
    <s v="695"/>
    <s v="YAYE FATOU GAYE               "/>
    <m/>
    <s v="BDF7740                                 "/>
    <n v="26015235"/>
    <s v="CAMEX AFRICA SA "/>
    <s v="AUT ACTIV PROF DE SERVIC SPEC "/>
    <x v="16"/>
    <x v="26"/>
    <s v="05000152353"/>
    <s v="FRANC C.F.A.                  "/>
    <n v="-14236"/>
    <m/>
    <m/>
    <m/>
    <s v="26015235"/>
    <x v="0"/>
    <x v="0"/>
  </r>
  <r>
    <s v="657"/>
    <s v="GUELKAGUEMIA KORIGUIM         "/>
    <m/>
    <s v="BCW6811                                 "/>
    <n v="26024267"/>
    <s v="CAMUSAT SENEGAL SARL "/>
    <s v="FABRICATION Dâ€™OUVRAG EN META"/>
    <x v="4"/>
    <x v="2"/>
    <s v="75000242678"/>
    <s v="FRANC C.F.A.                  "/>
    <n v="-98232279"/>
    <m/>
    <m/>
    <m/>
    <s v="26024267"/>
    <x v="0"/>
    <x v="0"/>
  </r>
  <r>
    <s v="556"/>
    <s v="HAROUNA YARADOU               "/>
    <m/>
    <s v="BBV2729                                 "/>
    <n v="26031894"/>
    <s v="CATERING INTERNATIONAL &amp; SERVICES "/>
    <s v="HEBERGEMENT                   "/>
    <x v="9"/>
    <x v="26"/>
    <s v="05000318947"/>
    <s v="FRANC C.F.A.                  "/>
    <n v="-68096"/>
    <m/>
    <m/>
    <m/>
    <s v="26031894"/>
    <x v="0"/>
    <x v="0"/>
  </r>
  <r>
    <s v="556"/>
    <s v="HAROUNA YARADOU               "/>
    <m/>
    <s v="BBV2729                                 "/>
    <n v="26031894"/>
    <s v="CATERING INTERNATIONAL &amp; SERVICES "/>
    <s v="HEBERGEMENT                   "/>
    <x v="9"/>
    <x v="26"/>
    <s v="05010318945"/>
    <s v="FRANC C.F.A.                  "/>
    <n v="-92147"/>
    <m/>
    <m/>
    <m/>
    <s v="26031894"/>
    <x v="0"/>
    <x v="0"/>
  </r>
  <r>
    <s v="282"/>
    <s v="PIERRE NDAW                   "/>
    <m/>
    <s v="APJ2591                                 "/>
    <n v="8136815"/>
    <s v="CHAFIC AZAR "/>
    <s v="FABRICATION DE PRODUIT CHIMIQ "/>
    <x v="48"/>
    <x v="81"/>
    <s v="91010813688"/>
    <s v="EUR                           "/>
    <n v="-0.03"/>
    <m/>
    <m/>
    <m/>
    <s v="8136815"/>
    <x v="0"/>
    <x v="0"/>
  </r>
  <r>
    <s v="511"/>
    <s v="MAMADOU DIAGNE                "/>
    <m/>
    <s v="BDD7107                                 "/>
    <n v="26036701"/>
    <s v="COLOMBE GLOBAL SECURITY SA "/>
    <s v="FOURNITURE Dâ€™AUTR SVICE PERS"/>
    <x v="9"/>
    <x v="26"/>
    <s v="05000367019"/>
    <s v="FRANC C.F.A.                  "/>
    <n v="-188414"/>
    <m/>
    <m/>
    <m/>
    <s v="26036701"/>
    <x v="0"/>
    <x v="0"/>
  </r>
  <r>
    <s v="774"/>
    <s v="AISSATOU GUIRO                "/>
    <m/>
    <s v="ATG6174                                 "/>
    <n v="71101705"/>
    <s v="CONSEIL NATIONAL LUTTE CONTRE SIDA "/>
    <s v="ACTIV PR lA SANTE HUMAINE     "/>
    <x v="30"/>
    <x v="88"/>
    <s v="22007110177"/>
    <s v="FRANC C.F.A.                  "/>
    <n v="-58585"/>
    <m/>
    <m/>
    <m/>
    <s v="71101705"/>
    <x v="0"/>
    <x v="0"/>
  </r>
  <r>
    <s v="J00"/>
    <s v="ZHENBANG BAO                  "/>
    <m/>
    <s v="AUM0618                                 "/>
    <n v="33127620"/>
    <s v="CONSULTING BUSINESS AGENCY "/>
    <s v="COMM DE GROS&amp;ACTIVIT INTERMED "/>
    <x v="16"/>
    <x v="15"/>
    <s v="05003312763"/>
    <s v="FRANC C.F.A.                  "/>
    <n v="-548917"/>
    <m/>
    <m/>
    <m/>
    <s v="33127620"/>
    <x v="0"/>
    <x v="0"/>
  </r>
  <r>
    <s v="648"/>
    <s v="AUGUSTIN KORY DIOUF           "/>
    <m/>
    <s v="BDG4492                                 "/>
    <n v="23528832"/>
    <s v="COPROPRIETE RESIDENCE PARADIS II "/>
    <s v="ACTIVITES IMMOBIlIERES        "/>
    <x v="36"/>
    <x v="60"/>
    <s v="14002352882"/>
    <s v="FRANC C.F.A.                  "/>
    <n v="-100"/>
    <m/>
    <m/>
    <m/>
    <s v="23528832"/>
    <x v="0"/>
    <x v="0"/>
  </r>
  <r>
    <s v="654"/>
    <s v="LETICIA WOTHOR                "/>
    <m/>
    <s v="APJ2386                                 "/>
    <n v="8161915"/>
    <s v="C S L SENEGAL SARL "/>
    <s v="ACTIVITE SPECIAl DE CONSTRUCT "/>
    <x v="50"/>
    <x v="119"/>
    <s v="00801619154"/>
    <s v="FRANC C.F.A.                  "/>
    <n v="-23400"/>
    <m/>
    <m/>
    <m/>
    <s v="8161915"/>
    <x v="0"/>
    <x v="0"/>
  </r>
  <r>
    <s v="773"/>
    <s v="FATIMATA ZARA HAIDARA         "/>
    <m/>
    <s v="BGG1054                                 "/>
    <n v="26103227"/>
    <s v="CSTM PEINTURE SAS "/>
    <s v="FABRICATION DE PRODUIT CHIMIQ "/>
    <x v="16"/>
    <x v="26"/>
    <s v="05001032273"/>
    <s v="FRANC C.F.A.                  "/>
    <n v="-167236"/>
    <m/>
    <m/>
    <m/>
    <s v="26103227"/>
    <x v="0"/>
    <x v="0"/>
  </r>
  <r>
    <s v="972"/>
    <s v="OULIMATA NDIAYE               "/>
    <m/>
    <s v="BEF4298                                 "/>
    <n v="26075788"/>
    <s v="DAKAR MOBILITE "/>
    <s v="TRANSPORTS TERRESTRES         "/>
    <x v="22"/>
    <x v="44"/>
    <s v="94000757882"/>
    <s v="FRANC C.F.A.                  "/>
    <n v="-980000000"/>
    <m/>
    <m/>
    <m/>
    <s v="26075788"/>
    <x v="0"/>
    <x v="0"/>
  </r>
  <r>
    <s v="D16"/>
    <s v="ADJA FATOU CISSE EP NIANG     "/>
    <m/>
    <s v="ATH1887                                 "/>
    <n v="33158820"/>
    <s v="DIGITAL ELECTRONICS "/>
    <s v="COMMERCE DE DETAIl            "/>
    <x v="16"/>
    <x v="43"/>
    <s v="05003315881"/>
    <s v="FRANC C.F.A.                  "/>
    <n v="-1251900"/>
    <m/>
    <m/>
    <m/>
    <s v="33158820"/>
    <x v="0"/>
    <x v="0"/>
  </r>
  <r>
    <s v="282"/>
    <s v="PIERRE NDAW                   "/>
    <m/>
    <s v="BDG9015                                 "/>
    <n v="52181061"/>
    <s v="DIOCESE DE SAINT LOUIS "/>
    <s v="ACTIV DES ORGANIS ASSOCIATIV  "/>
    <x v="36"/>
    <x v="120"/>
    <s v="14011810614"/>
    <s v="FRANC C.F.A.                  "/>
    <n v="-109082"/>
    <m/>
    <m/>
    <m/>
    <s v="52181061"/>
    <x v="0"/>
    <x v="0"/>
  </r>
  <r>
    <s v="773"/>
    <s v="FATIMATA ZARA HAIDARA         "/>
    <m/>
    <s v="AUS9782                                 "/>
    <n v="33186820"/>
    <s v="DMC SENEGAL SARL "/>
    <s v="FABRICATION Dâ€™OUVRAG EN META"/>
    <x v="23"/>
    <x v="41"/>
    <s v="70201868207"/>
    <s v="FRANC C.F.A.                  "/>
    <n v="-19562007"/>
    <m/>
    <m/>
    <m/>
    <s v="33186820"/>
    <x v="0"/>
    <x v="0"/>
  </r>
  <r>
    <s v="H24"/>
    <s v="HABY THIOUB                   "/>
    <m/>
    <s v="BDH3809                                 "/>
    <n v="26058887"/>
    <s v="EAGLE DSS SAU "/>
    <s v="SOUTIEN AUX ENTR, ACTIV BUR   "/>
    <x v="9"/>
    <x v="26"/>
    <s v="05000588879"/>
    <s v="FRANC C.F.A.                  "/>
    <n v="-351056"/>
    <m/>
    <m/>
    <m/>
    <s v="26058887"/>
    <x v="0"/>
    <x v="0"/>
  </r>
  <r>
    <s v="D16"/>
    <s v="ADJA FATOU CISSE EP NIANG     "/>
    <m/>
    <s v="ATB4776                                 "/>
    <n v="15689405"/>
    <s v="EMINENCE MOTORS GARANTEE SA "/>
    <s v="COMM DE GROS&amp;ACTIVIT INTERMED "/>
    <x v="28"/>
    <x v="71"/>
    <s v="96011568943"/>
    <s v="DOLLARS U.S                   "/>
    <n v="-62100"/>
    <m/>
    <m/>
    <m/>
    <s v="15689405"/>
    <x v="0"/>
    <x v="0"/>
  </r>
  <r>
    <s v="796"/>
    <s v="MOHAMED N NDIAYE              "/>
    <m/>
    <s v="BCH0245                                 "/>
    <n v="26008750"/>
    <s v="ENGIE SENEGAL "/>
    <s v="PRODUCT&amp;DISTRIBUT ElECTRIC&amp;GAZ"/>
    <x v="15"/>
    <x v="55"/>
    <s v="10000087500"/>
    <s v="FRANC C.F.A.                  "/>
    <n v="-339624"/>
    <m/>
    <m/>
    <m/>
    <s v="26008750"/>
    <x v="0"/>
    <x v="0"/>
  </r>
  <r>
    <s v="796"/>
    <s v="MOHAMED N NDIAYE              "/>
    <m/>
    <s v="BCH0245                                 "/>
    <n v="26008750"/>
    <s v="ENGIE SENEGAL "/>
    <s v="PRODUCT&amp;DISTRIBUT ElECTRIC&amp;GAZ"/>
    <x v="21"/>
    <x v="36"/>
    <s v="60200087503"/>
    <s v="FRANC C.F.A.                  "/>
    <n v="-8732889"/>
    <m/>
    <m/>
    <m/>
    <s v="26008750"/>
    <x v="0"/>
    <x v="0"/>
  </r>
  <r>
    <s v="654"/>
    <s v="LETICIA WOTHOR                "/>
    <m/>
    <s v="AQJ2088                                 "/>
    <n v="9512140"/>
    <s v="ENTREPRISE DA ROSA "/>
    <s v="ACTIVITE SPECIAl DE CONSTRUCT "/>
    <x v="0"/>
    <x v="121"/>
    <s v="93010951219"/>
    <s v="FRANC C.F.A.                  "/>
    <n v="-43436741"/>
    <m/>
    <m/>
    <m/>
    <s v="9512140"/>
    <x v="0"/>
    <x v="0"/>
  </r>
  <r>
    <s v="773"/>
    <s v="FATIMATA ZARA HAIDARA         "/>
    <m/>
    <s v="BAD1473                                 "/>
    <n v="25993388"/>
    <s v="FABRIMETAL SENEGAL SA "/>
    <s v="METAllURGIE                   "/>
    <x v="17"/>
    <x v="46"/>
    <s v="97119933880"/>
    <s v="FRANC C.F.A.                  "/>
    <n v="-70000000"/>
    <m/>
    <m/>
    <m/>
    <s v="25993388"/>
    <x v="0"/>
    <x v="0"/>
  </r>
  <r>
    <s v="H24"/>
    <s v="HABY THIOUB                   "/>
    <m/>
    <s v="BDI3800                                 "/>
    <n v="26059270"/>
    <s v="FALCON KITE DSS SAU "/>
    <s v="SOUTIEN AUX ENTR, ACTIV BUR   "/>
    <x v="9"/>
    <x v="26"/>
    <s v="05000592707"/>
    <s v="FRANC C.F.A.                  "/>
    <n v="-556215"/>
    <m/>
    <m/>
    <m/>
    <s v="26059270"/>
    <x v="0"/>
    <x v="0"/>
  </r>
  <r>
    <s v="648"/>
    <s v="AUGUSTIN KORY DIOUF           "/>
    <m/>
    <s v="BDG2070                                 "/>
    <n v="21331929"/>
    <s v="FEMMES AFRICA SOLIDARITE "/>
    <s v="ACTION SOCIAlE SANS HEBERGEMT "/>
    <x v="36"/>
    <x v="122"/>
    <s v="14003319290"/>
    <s v="FRANC C.F.A.                  "/>
    <n v="-196"/>
    <m/>
    <m/>
    <m/>
    <s v="21331929"/>
    <x v="0"/>
    <x v="0"/>
  </r>
  <r>
    <s v="414"/>
    <s v="FATOU BOURY NDAO              "/>
    <m/>
    <s v="AWB4303                                 "/>
    <n v="26045327"/>
    <s v="FOND D'ENTRETIEN ROUTIER "/>
    <s v="TRANSPORTS TERRESTRES         "/>
    <x v="42"/>
    <x v="94"/>
    <s v="96600453275"/>
    <s v="FRANC C.F.A.                  "/>
    <n v="-501693401"/>
    <m/>
    <m/>
    <m/>
    <s v="26045327"/>
    <x v="0"/>
    <x v="0"/>
  </r>
  <r>
    <s v="414"/>
    <s v="FATOU BOURY NDAO              "/>
    <m/>
    <s v="AWB4303                                 "/>
    <n v="26045327"/>
    <s v="FOND D'ENTRETIEN ROUTIER "/>
    <s v="TRANSPORTS TERRESTRES         "/>
    <x v="51"/>
    <x v="123"/>
    <s v="81800453275"/>
    <s v="FRANC C.F.A.                  "/>
    <n v="-3400000000"/>
    <m/>
    <m/>
    <m/>
    <s v="26045327"/>
    <x v="0"/>
    <x v="0"/>
  </r>
  <r>
    <s v="414"/>
    <s v="FATOU BOURY NDAO              "/>
    <m/>
    <s v="BBN6579                                 "/>
    <n v="26078602"/>
    <s v="FONDS SPECIAL ROUTIER DU BURKINA "/>
    <s v="ACTIV ADMINISTRATION PUBlIQ   "/>
    <x v="52"/>
    <x v="94"/>
    <s v="96600786021"/>
    <s v="FRANC C.F.A.                  "/>
    <n v="-750000000"/>
    <m/>
    <m/>
    <m/>
    <s v="26078602"/>
    <x v="0"/>
    <x v="0"/>
  </r>
  <r>
    <s v="660"/>
    <s v="SALIOU MBACKE BA              "/>
    <m/>
    <s v="BFU8091                                 "/>
    <n v="26093777"/>
    <s v="FRUITS AND BERRIES "/>
    <s v="FABRICATION DE BOISSONS       "/>
    <x v="29"/>
    <x v="65"/>
    <s v="06100937776"/>
    <s v="FRANC C.F.A.                  "/>
    <n v="-26730"/>
    <m/>
    <m/>
    <m/>
    <s v="26093777"/>
    <x v="0"/>
    <x v="0"/>
  </r>
  <r>
    <s v="654"/>
    <s v="LETICIA WOTHOR                "/>
    <m/>
    <s v="ARD0441                                 "/>
    <n v="15511405"/>
    <s v="GENERAL D'INGENIERIE DE TRAVAUX ET "/>
    <s v="ACTIVITE SPECIAl DE CONSTRUCT "/>
    <x v="16"/>
    <x v="15"/>
    <s v="05001551140"/>
    <s v="FRANC C.F.A.                  "/>
    <n v="-81900"/>
    <m/>
    <m/>
    <m/>
    <s v="15511405"/>
    <x v="0"/>
    <x v="0"/>
  </r>
  <r>
    <s v="D16"/>
    <s v="ADJA FATOU CISSE EP NIANG     "/>
    <m/>
    <s v="ATI2337                                 "/>
    <n v="15557905"/>
    <s v="GUEYE CHEIKH ABK RASSOUL "/>
    <s v="COMM DE GROS&amp;ACTIVIT INTERMED "/>
    <x v="53"/>
    <x v="124"/>
    <s v="86105579054"/>
    <s v="FRANC C.F.A.                  "/>
    <n v="-3"/>
    <m/>
    <m/>
    <m/>
    <s v="15557905"/>
    <x v="0"/>
    <x v="0"/>
  </r>
  <r>
    <s v="648"/>
    <s v="AUGUSTIN KORY DIOUF           "/>
    <m/>
    <s v="BDG8381                                 "/>
    <n v="26049586"/>
    <s v="HOPE 87 VIENNE "/>
    <s v="ACTIV DES ORGANIS ASSOCIATIV  "/>
    <x v="36"/>
    <x v="125"/>
    <s v="14600495865"/>
    <s v="FRANC C.F.A.                  "/>
    <n v="-113602"/>
    <m/>
    <m/>
    <m/>
    <s v="26049586"/>
    <x v="0"/>
    <x v="0"/>
  </r>
  <r>
    <s v="972"/>
    <s v="OULIMATA NDIAYE               "/>
    <m/>
    <s v="BFX4182                                 "/>
    <n v="26103469"/>
    <s v="IFRIA COLD CHAIN DEVELOPMENT COMPANY "/>
    <s v="ENTREPOSAG&amp;ACTIV AUXIl TRANSP "/>
    <x v="9"/>
    <x v="26"/>
    <s v="05001034691"/>
    <s v="FRANC C.F.A.                  "/>
    <n v="-50283"/>
    <m/>
    <m/>
    <m/>
    <s v="26103469"/>
    <x v="0"/>
    <x v="0"/>
  </r>
  <r>
    <s v="650"/>
    <s v="KHADIDIATOU MBENGUE           "/>
    <m/>
    <s v="BBD2148                                 "/>
    <n v="26012410"/>
    <s v="INFINITY OVERSEAS SARL "/>
    <s v="COMM DE GROS&amp;ACTIVIT INTERMED "/>
    <x v="15"/>
    <x v="61"/>
    <s v="10000124105"/>
    <s v="FRANC C.F.A.                  "/>
    <n v="-25930638"/>
    <m/>
    <m/>
    <m/>
    <s v="26012410"/>
    <x v="0"/>
    <x v="0"/>
  </r>
  <r>
    <s v="650"/>
    <s v="KHADIDIATOU MBENGUE           "/>
    <m/>
    <s v="BBD2148                                 "/>
    <n v="26012410"/>
    <s v="INFINITY OVERSEAS SARL "/>
    <s v="COMM DE GROS&amp;ACTIVIT INTERMED "/>
    <x v="9"/>
    <x v="26"/>
    <s v="05000124105"/>
    <s v="FRANC C.F.A.                  "/>
    <n v="-11843467"/>
    <m/>
    <m/>
    <m/>
    <s v="26012410"/>
    <x v="0"/>
    <x v="0"/>
  </r>
  <r>
    <s v="282"/>
    <s v="PIERRE NDAW                   "/>
    <m/>
    <s v="BDG3593                                 "/>
    <n v="18659819"/>
    <s v="INSTITUT BIBLIQUE ET THEOLOGIQUE "/>
    <s v="ACTIV DES ORGANIS ASSOCIATIV  "/>
    <x v="21"/>
    <x v="36"/>
    <s v="60216598195"/>
    <s v="FRANC C.F.A.                  "/>
    <n v="-7564211"/>
    <m/>
    <m/>
    <m/>
    <s v="18659819"/>
    <x v="0"/>
    <x v="0"/>
  </r>
  <r>
    <s v="660"/>
    <s v="SALIOU MBACKE BA              "/>
    <m/>
    <s v="BBP9094                                 "/>
    <n v="26026031"/>
    <s v="KASY TRANSPORTS SARL "/>
    <s v="TRANSPORTS TERRESTRES         "/>
    <x v="16"/>
    <x v="26"/>
    <s v="05000260313"/>
    <s v="FRANC C.F.A.                  "/>
    <n v="-1501867"/>
    <m/>
    <m/>
    <m/>
    <s v="26026031"/>
    <x v="0"/>
    <x v="0"/>
  </r>
  <r>
    <s v="654"/>
    <s v="LETICIA WOTHOR                "/>
    <m/>
    <s v="AUV4540                                 "/>
    <n v="60363503"/>
    <s v="KOUNTA FALL ENTREPRISE "/>
    <s v="CONSTRUCTION DE BATIMENTS     "/>
    <x v="50"/>
    <x v="119"/>
    <s v="00803635035"/>
    <s v="FRANC C.F.A.                  "/>
    <n v="-17550"/>
    <m/>
    <m/>
    <m/>
    <s v="60363503"/>
    <x v="0"/>
    <x v="0"/>
  </r>
  <r>
    <s v="H24"/>
    <s v="HABY THIOUB                   "/>
    <m/>
    <s v="BAK2927                                 "/>
    <n v="26000365"/>
    <s v="LAGARDERE TRAVEL RETAIL SENEGAL "/>
    <s v="COMM DE GROS&amp;ACTIVIT INTERMED "/>
    <x v="17"/>
    <x v="46"/>
    <s v="97110003659"/>
    <s v="FRANC C.F.A.                  "/>
    <n v="-100000000"/>
    <m/>
    <m/>
    <m/>
    <s v="26000365"/>
    <x v="0"/>
    <x v="0"/>
  </r>
  <r>
    <s v="H24"/>
    <s v="HABY THIOUB                   "/>
    <m/>
    <s v="BAK2927                                 "/>
    <n v="26000365"/>
    <s v="LAGARDERE TRAVEL RETAIL SENEGAL "/>
    <s v="COMM DE GROS&amp;ACTIVIT INTERMED "/>
    <x v="0"/>
    <x v="0"/>
    <s v="93000003651"/>
    <s v="FRANC C.F.A.                  "/>
    <n v="-1967871000"/>
    <m/>
    <m/>
    <m/>
    <s v="26000365"/>
    <x v="0"/>
    <x v="0"/>
  </r>
  <r>
    <s v="H24"/>
    <s v="HABY THIOUB                   "/>
    <m/>
    <s v="BAK2927                                 "/>
    <n v="26000365"/>
    <s v="LAGARDERE TRAVEL RETAIL SENEGAL "/>
    <s v="COMM DE GROS&amp;ACTIVIT INTERMED "/>
    <x v="18"/>
    <x v="31"/>
    <s v="93100003650"/>
    <s v="FRANC C.F.A.                  "/>
    <n v="-100000000"/>
    <m/>
    <m/>
    <m/>
    <s v="26000365"/>
    <x v="0"/>
    <x v="0"/>
  </r>
  <r>
    <s v="H24"/>
    <s v="HABY THIOUB                   "/>
    <m/>
    <s v="BAK2927                                 "/>
    <n v="26000365"/>
    <s v="LAGARDERE TRAVEL RETAIL SENEGAL "/>
    <s v="COMM DE GROS&amp;ACTIVIT INTERMED "/>
    <x v="21"/>
    <x v="36"/>
    <s v="60200003658"/>
    <s v="FRANC C.F.A.                  "/>
    <n v="-31798642"/>
    <m/>
    <m/>
    <m/>
    <s v="26000365"/>
    <x v="0"/>
    <x v="0"/>
  </r>
  <r>
    <s v="654"/>
    <s v="LETICIA WOTHOR                "/>
    <m/>
    <s v="BBV1850                                 "/>
    <n v="15582105"/>
    <s v="LE CENTRE DE LA MER "/>
    <s v="PECHE,PISCIC,AQUACUlTURE      "/>
    <x v="0"/>
    <x v="40"/>
    <s v="93001558216"/>
    <s v="FRANC C.F.A.                  "/>
    <n v="-81286778"/>
    <m/>
    <m/>
    <m/>
    <s v="15582105"/>
    <x v="0"/>
    <x v="0"/>
  </r>
  <r>
    <s v="654"/>
    <s v="LETICIA WOTHOR                "/>
    <m/>
    <s v="BBV1850                                 "/>
    <n v="15582105"/>
    <s v="LE CENTRE DE LA MER "/>
    <s v="PECHE,PISCIC,AQUACUlTURE      "/>
    <x v="0"/>
    <x v="40"/>
    <s v="93011558214"/>
    <s v="FRANC C.F.A.                  "/>
    <n v="-14750000"/>
    <m/>
    <m/>
    <m/>
    <s v="15582105"/>
    <x v="0"/>
    <x v="0"/>
  </r>
  <r>
    <s v="776"/>
    <s v="MAME NGONE GAYE               "/>
    <m/>
    <s v="BGH8517                                 "/>
    <n v="26112346"/>
    <s v="LE FOUR DU KHALIF "/>
    <s v="COMM DE GROS&amp;ACTIVIT INTERMED "/>
    <x v="9"/>
    <x v="26"/>
    <s v="05001123460"/>
    <s v="FRANC C.F.A.                  "/>
    <n v="-167307"/>
    <m/>
    <m/>
    <m/>
    <s v="26112346"/>
    <x v="0"/>
    <x v="0"/>
  </r>
  <r>
    <s v="647"/>
    <s v="MARIEME SOUGOU                "/>
    <m/>
    <s v="BDB4814                                 "/>
    <n v="26042637"/>
    <s v="LE GROUPE LIFEKHALIFA SENEGAL SUARL "/>
    <s v="SOUTIEN AUX ENTR, ACTIV BUR   "/>
    <x v="16"/>
    <x v="26"/>
    <s v="05000426377"/>
    <s v="FRANC C.F.A.                  "/>
    <n v="-718809"/>
    <m/>
    <m/>
    <m/>
    <s v="26042637"/>
    <x v="0"/>
    <x v="0"/>
  </r>
  <r>
    <s v="796"/>
    <s v="MOHAMED N NDIAYE              "/>
    <m/>
    <s v="AXW2876                                 "/>
    <n v="25933090"/>
    <s v="MAN ENERGY SOLUTIONS SENEGAL "/>
    <s v="REP&amp;INSTAll MACH&amp;EQUIPEMT PROF"/>
    <x v="0"/>
    <x v="0"/>
    <s v="93009330907"/>
    <s v="FRANC C.F.A.                  "/>
    <n v="-4597178"/>
    <m/>
    <m/>
    <m/>
    <s v="25933090"/>
    <x v="0"/>
    <x v="0"/>
  </r>
  <r>
    <s v="423"/>
    <s v="KHADY NDIAYE BA               "/>
    <m/>
    <s v="BCE9631                                 "/>
    <n v="26037024"/>
    <s v="MANUFACTURES D'AFRIQUE SAU "/>
    <s v="AUTR INDUSTRIE MANUFACTURIERE "/>
    <x v="32"/>
    <x v="70"/>
    <s v="96000370244"/>
    <s v="EUR                           "/>
    <n v="-85250"/>
    <m/>
    <m/>
    <m/>
    <s v="26037024"/>
    <x v="0"/>
    <x v="0"/>
  </r>
  <r>
    <s v="414"/>
    <s v="FATOU BOURY NDAO              "/>
    <m/>
    <s v="BDF6409                                 "/>
    <n v="26010928"/>
    <s v="MATIERE SENEGAL "/>
    <s v="AUT ACTIV PROF DE SERVIC SPEC "/>
    <x v="9"/>
    <x v="26"/>
    <s v="05000109288"/>
    <s v="FRANC C.F.A.                  "/>
    <n v="-29104583"/>
    <m/>
    <m/>
    <m/>
    <s v="26010928"/>
    <x v="0"/>
    <x v="0"/>
  </r>
  <r>
    <s v="556"/>
    <s v="HAROUNA YARADOU               "/>
    <m/>
    <s v="BDF7606                                 "/>
    <n v="25981555"/>
    <s v="MAXAM SENEGAL "/>
    <s v="FABRICATION DE PRODUIT CHIMIQ "/>
    <x v="9"/>
    <x v="26"/>
    <s v="05009815554"/>
    <s v="FRANC C.F.A.                  "/>
    <n v="-44834"/>
    <m/>
    <m/>
    <m/>
    <s v="25981555"/>
    <x v="0"/>
    <x v="0"/>
  </r>
  <r>
    <s v="556"/>
    <s v="HAROUNA YARADOU               "/>
    <m/>
    <s v="BGZ2638                                 "/>
    <n v="26114338"/>
    <s v="MCI INTERNATIONAL SENEGAL "/>
    <s v="SOUTIEN AU BATIM,AMENAG PAYSAG"/>
    <x v="9"/>
    <x v="26"/>
    <s v="05001143385"/>
    <s v="FRANC C.F.A.                  "/>
    <n v="-66650"/>
    <m/>
    <m/>
    <m/>
    <s v="26114338"/>
    <x v="0"/>
    <x v="0"/>
  </r>
  <r>
    <s v="773"/>
    <s v="FATIMATA ZARA HAIDARA         "/>
    <m/>
    <s v="ACP4080                                 "/>
    <n v="31223420"/>
    <s v="METAL AFRIQUE "/>
    <s v="ACTIVITE SPECIAl DE CONSTRUCT "/>
    <x v="6"/>
    <x v="24"/>
    <s v="07002234204"/>
    <s v="FRANC C.F.A.                  "/>
    <n v="-2000000000"/>
    <m/>
    <m/>
    <m/>
    <s v="31223420"/>
    <x v="0"/>
    <x v="0"/>
  </r>
  <r>
    <s v="773"/>
    <s v="FATIMATA ZARA HAIDARA         "/>
    <m/>
    <s v="ACP4080                                 "/>
    <n v="31223420"/>
    <s v="METAL AFRIQUE "/>
    <s v="ACTIVITE SPECIAl DE CONSTRUCT "/>
    <x v="9"/>
    <x v="15"/>
    <s v="05003122345"/>
    <s v="FRANC C.F.A.                  "/>
    <n v="-2332486972"/>
    <m/>
    <m/>
    <m/>
    <s v="31223420"/>
    <x v="0"/>
    <x v="0"/>
  </r>
  <r>
    <s v="773"/>
    <s v="FATIMATA ZARA HAIDARA         "/>
    <m/>
    <s v="ACP4080                                 "/>
    <n v="31223420"/>
    <s v="METAL AFRIQUE "/>
    <s v="ACTIVITE SPECIAl DE CONSTRUCT "/>
    <x v="23"/>
    <x v="62"/>
    <s v="70203122347"/>
    <s v="FRANC C.F.A.                  "/>
    <n v="-101047204"/>
    <m/>
    <m/>
    <m/>
    <s v="31223420"/>
    <x v="0"/>
    <x v="0"/>
  </r>
  <r>
    <s v="773"/>
    <s v="FATIMATA ZARA HAIDARA         "/>
    <m/>
    <s v="ACP4080                                 "/>
    <n v="31223420"/>
    <s v="METAL AFRIQUE "/>
    <s v="ACTIVITE SPECIAl DE CONSTRUCT "/>
    <x v="13"/>
    <x v="33"/>
    <s v="70003122349"/>
    <s v="FRANC C.F.A.                  "/>
    <n v="-22715000"/>
    <m/>
    <m/>
    <m/>
    <s v="31223420"/>
    <x v="0"/>
    <x v="0"/>
  </r>
  <r>
    <s v="774"/>
    <s v="AISSATOU GUIRO                "/>
    <m/>
    <s v="BCU8260                                 "/>
    <n v="25971798"/>
    <s v="MIN COM TELECOM POST ET EN "/>
    <s v="ACTIV ADMINISTRATION PUBlIQ   "/>
    <x v="16"/>
    <x v="85"/>
    <s v="22009717987"/>
    <s v="FRANC C.F.A.                  "/>
    <n v="-53082664"/>
    <m/>
    <m/>
    <m/>
    <s v="25971798"/>
    <x v="0"/>
    <x v="0"/>
  </r>
  <r>
    <s v="556"/>
    <s v="HAROUNA YARADOU               "/>
    <m/>
    <s v="BEG6150                                 "/>
    <n v="26078285"/>
    <s v="MINERSOL SA "/>
    <s v="ACTIV ARCHITECT,INGENIER&amp;TECH "/>
    <x v="29"/>
    <x v="26"/>
    <s v="05000782852"/>
    <s v="FRANC C.F.A.                  "/>
    <n v="-74737"/>
    <m/>
    <m/>
    <m/>
    <s v="26078285"/>
    <x v="0"/>
    <x v="0"/>
  </r>
  <r>
    <s v="556"/>
    <s v="HAROUNA YARADOU               "/>
    <m/>
    <m/>
    <n v="26117027"/>
    <s v="MINING CONTRACTING AND INFRASTRUCTUR "/>
    <s v="SOUTIEN AU BATIM,AMENAG PAYSAG"/>
    <x v="9"/>
    <x v="26"/>
    <s v="05001170271"/>
    <s v="FRANC C.F.A.                  "/>
    <n v="-81900"/>
    <m/>
    <m/>
    <m/>
    <s v="26117027"/>
    <x v="0"/>
    <x v="0"/>
  </r>
  <r>
    <s v="A25"/>
    <s v="FATIMA CHAOUI                 "/>
    <m/>
    <s v="BES5282                                 "/>
    <n v="26087571"/>
    <s v="MUTUELLE DES AGENTS DE LA DIRECTION "/>
    <s v="ACTION SOCIAlE SANS HEBERGEMT "/>
    <x v="43"/>
    <x v="94"/>
    <s v="96600875717"/>
    <s v="FRANC C.F.A.                  "/>
    <n v="-671437572"/>
    <m/>
    <m/>
    <m/>
    <s v="26087571"/>
    <x v="0"/>
    <x v="0"/>
  </r>
  <r>
    <s v="972"/>
    <s v="OULIMATA NDIAYE               "/>
    <m/>
    <s v="BDH0637                                 "/>
    <n v="26004330"/>
    <s v="NAVITRANS SENEGAL SA "/>
    <s v="TRANSPORTS AERIENS            "/>
    <x v="16"/>
    <x v="65"/>
    <s v="06100043306"/>
    <s v="FRANC C.F.A.                  "/>
    <n v="-125181"/>
    <m/>
    <m/>
    <m/>
    <s v="26004330"/>
    <x v="0"/>
    <x v="0"/>
  </r>
  <r>
    <s v="796"/>
    <s v="MOHAMED N NDIAYE              "/>
    <m/>
    <s v="BGB4369                                 "/>
    <n v="26108095"/>
    <s v="NEW ENERGY AFRICA KOLDA SA "/>
    <s v="PRODUCT&amp;DISTRIBUT ElECTRIC&amp;GAZ"/>
    <x v="9"/>
    <x v="26"/>
    <s v="05001080959"/>
    <s v="FRANC C.F.A.                  "/>
    <n v="-3914880"/>
    <m/>
    <m/>
    <m/>
    <s v="26108095"/>
    <x v="0"/>
    <x v="0"/>
  </r>
  <r>
    <s v="776"/>
    <s v="MAME NGONE GAYE               "/>
    <m/>
    <s v="ASW1480                                 "/>
    <n v="15637305"/>
    <s v="NOUVELLES FRONTIERES SENEGAL "/>
    <s v="ENTREPOSAG&amp;ACTIV AUXIl TRANSP "/>
    <x v="22"/>
    <x v="51"/>
    <s v="94001563735"/>
    <s v="FRANC C.F.A.                  "/>
    <n v="-70000000"/>
    <m/>
    <m/>
    <m/>
    <s v="15637305"/>
    <x v="0"/>
    <x v="0"/>
  </r>
  <r>
    <s v="647"/>
    <s v="MARIEME SOUGOU                "/>
    <m/>
    <s v="BFH6133                                 "/>
    <n v="25927362"/>
    <s v="OK PECHE SUARL "/>
    <s v="PECHE,PISCIC,AQUACUlTURE      "/>
    <x v="6"/>
    <x v="12"/>
    <s v="70509273621"/>
    <s v="FRANC C.F.A.                  "/>
    <n v="-36249868"/>
    <m/>
    <m/>
    <m/>
    <s v="25927362"/>
    <x v="0"/>
    <x v="0"/>
  </r>
  <r>
    <s v="776"/>
    <s v="MAME NGONE GAYE               "/>
    <m/>
    <s v="AUP7252                                 "/>
    <n v="15739105"/>
    <s v="OLEOSEN "/>
    <s v="FABRICATION PRODUIT AlIMENTAIR"/>
    <x v="17"/>
    <x v="46"/>
    <s v="97101573918"/>
    <s v="FRANC C.F.A.                  "/>
    <n v="-200000000"/>
    <m/>
    <m/>
    <m/>
    <s v="15739105"/>
    <x v="0"/>
    <x v="0"/>
  </r>
  <r>
    <s v="647"/>
    <s v="MARIEME SOUGOU                "/>
    <m/>
    <m/>
    <n v="26116994"/>
    <s v="OMEGA FISH MARKET SARL "/>
    <s v="PECHE,PISCIC,AQUACUlTURE      "/>
    <x v="9"/>
    <x v="26"/>
    <s v="05001169943"/>
    <s v="FRANC C.F.A.                  "/>
    <n v="-81900"/>
    <m/>
    <m/>
    <m/>
    <s v="26116994"/>
    <x v="0"/>
    <x v="0"/>
  </r>
  <r>
    <s v="282"/>
    <s v="PIERRE NDAW                   "/>
    <m/>
    <s v="BBK5343                                 "/>
    <n v="35133011"/>
    <s v="ONG VILLAGE PILOTE "/>
    <s v="ACTIV ADMINISTRATION PUBlIQ   "/>
    <x v="54"/>
    <x v="60"/>
    <s v="14603513302"/>
    <s v="FRANC C.F.A.                  "/>
    <n v="-28291223"/>
    <m/>
    <m/>
    <m/>
    <s v="35133011"/>
    <x v="0"/>
    <x v="0"/>
  </r>
  <r>
    <s v="282"/>
    <s v="PIERRE NDAW                   "/>
    <m/>
    <s v="BBK5343                                 "/>
    <n v="35133011"/>
    <s v="ONG VILLAGE PILOTE "/>
    <s v="ACTIV ADMINISTRATION PUBlIQ   "/>
    <x v="54"/>
    <x v="126"/>
    <s v="14611330111"/>
    <s v="FRANC C.F.A.                  "/>
    <n v="-280800"/>
    <m/>
    <m/>
    <m/>
    <s v="35133011"/>
    <x v="0"/>
    <x v="0"/>
  </r>
  <r>
    <s v="282"/>
    <s v="PIERRE NDAW                   "/>
    <m/>
    <s v="BBK5343                                 "/>
    <n v="35133011"/>
    <s v="ONG VILLAGE PILOTE "/>
    <s v="ACTIV ADMINISTRATION PUBlIQ   "/>
    <x v="54"/>
    <x v="127"/>
    <s v="14623513308"/>
    <s v="FRANC C.F.A.                  "/>
    <n v="-70200"/>
    <m/>
    <m/>
    <m/>
    <s v="35133011"/>
    <x v="0"/>
    <x v="0"/>
  </r>
  <r>
    <s v="511"/>
    <s v="MAMADOU DIAGNE                "/>
    <m/>
    <s v="BDT4120                                 "/>
    <n v="26067314"/>
    <s v="PIKASSO SENEGAL "/>
    <s v="PUBlICITE ET ETUDES DE MARCHE "/>
    <x v="9"/>
    <x v="26"/>
    <s v="05000673143"/>
    <s v="FRANC C.F.A.                  "/>
    <n v="-15157"/>
    <m/>
    <m/>
    <m/>
    <s v="26067314"/>
    <x v="0"/>
    <x v="0"/>
  </r>
  <r>
    <s v="414"/>
    <s v="FATOU BOURY NDAO              "/>
    <m/>
    <s v="BBL6539                                 "/>
    <n v="26023689"/>
    <s v="POLYTEK SA "/>
    <s v="TRAVAIl CAOUTCHOUC ET PlASTIQ "/>
    <x v="37"/>
    <x v="82"/>
    <s v="83900236898"/>
    <s v="FRANC C.F.A.                  "/>
    <n v="-13094612"/>
    <m/>
    <m/>
    <m/>
    <s v="26023689"/>
    <x v="0"/>
    <x v="0"/>
  </r>
  <r>
    <s v="648"/>
    <s v="AUGUSTIN KORY DIOUF           "/>
    <m/>
    <s v="BDG3196                                 "/>
    <n v="25975487"/>
    <s v="PROJET PAIX ET SECURITE/F.E.STIFTUNG "/>
    <s v="ACTIV DES ORGANIS ASSOCIATIV  "/>
    <x v="36"/>
    <x v="128"/>
    <s v="14609754874"/>
    <s v="FRANC C.F.A.                  "/>
    <n v="-70200"/>
    <m/>
    <m/>
    <m/>
    <s v="25975487"/>
    <x v="0"/>
    <x v="0"/>
  </r>
  <r>
    <s v="H24"/>
    <s v="HABY THIOUB                   "/>
    <m/>
    <s v="BFT7282                                 "/>
    <n v="26093208"/>
    <s v="REDACHEM SENEGAL SUARL "/>
    <s v="FABRICATION DE PRODUIT CHIMIQ "/>
    <x v="16"/>
    <x v="26"/>
    <s v="05000932085"/>
    <s v="FRANC C.F.A.                  "/>
    <n v="-256218"/>
    <m/>
    <m/>
    <m/>
    <s v="26093208"/>
    <x v="0"/>
    <x v="0"/>
  </r>
  <r>
    <s v="556"/>
    <s v="HAROUNA YARADOU               "/>
    <m/>
    <s v="ARF3885                                 "/>
    <n v="15586505"/>
    <s v="SABODALA MINING COMPANY "/>
    <s v="EXTRACT MINERAIS METAllURGIQUE"/>
    <x v="9"/>
    <x v="43"/>
    <s v="05001558657"/>
    <s v="FRANC C.F.A.                  "/>
    <n v="-1571811"/>
    <m/>
    <m/>
    <m/>
    <s v="15586505"/>
    <x v="0"/>
    <x v="0"/>
  </r>
  <r>
    <s v="660"/>
    <s v="SALIOU MBACKE BA              "/>
    <m/>
    <s v="BDH2514                                 "/>
    <n v="26058867"/>
    <s v="SAREQ  GROUP SARL "/>
    <s v="TRANSPORTS TERRESTRES         "/>
    <x v="16"/>
    <x v="26"/>
    <s v="05000588671"/>
    <s v="FRANC C.F.A.                  "/>
    <n v="-22878348"/>
    <m/>
    <m/>
    <m/>
    <s v="26058867"/>
    <x v="0"/>
    <x v="0"/>
  </r>
  <r>
    <s v="660"/>
    <s v="SALIOU MBACKE BA              "/>
    <m/>
    <s v="BDH2514                                 "/>
    <n v="26058867"/>
    <s v="SAREQ  GROUP SARL "/>
    <s v="TRANSPORTS TERRESTRES         "/>
    <x v="28"/>
    <x v="70"/>
    <s v="96020588676"/>
    <s v="DOLLARS U.S                   "/>
    <n v="-252960"/>
    <m/>
    <m/>
    <m/>
    <s v="26058867"/>
    <x v="0"/>
    <x v="0"/>
  </r>
  <r>
    <s v="796"/>
    <s v="MOHAMED N NDIAYE              "/>
    <m/>
    <s v="BCS1504                                 "/>
    <n v="26045335"/>
    <s v="SEN'EAU - EAU DU SENEGAL SA "/>
    <s v="CAPTAG,TRAITEMT&amp;DISTRIBUT EAU "/>
    <x v="32"/>
    <x v="70"/>
    <s v="96010453352"/>
    <s v="EUR                           "/>
    <n v="-9.8800000000000008"/>
    <m/>
    <m/>
    <m/>
    <s v="26045335"/>
    <x v="0"/>
    <x v="0"/>
  </r>
  <r>
    <s v="H24"/>
    <s v="HABY THIOUB                   "/>
    <m/>
    <s v="BAN1421                                 "/>
    <n v="25949093"/>
    <s v="SENEGAL ATAC SUPERMARCHE SA "/>
    <s v="COMMERCE DE DETAIl            "/>
    <x v="9"/>
    <x v="26"/>
    <s v="05009490936"/>
    <s v="FRANC C.F.A.                  "/>
    <n v="-595695006"/>
    <m/>
    <m/>
    <m/>
    <s v="25949093"/>
    <x v="0"/>
    <x v="0"/>
  </r>
  <r>
    <s v="796"/>
    <s v="MOHAMED N NDIAYE              "/>
    <m/>
    <s v="ABM3292                                 "/>
    <n v="71023400"/>
    <s v="SENELEC "/>
    <s v="PRODUCT&amp;DISTRIBUT ElECTRIC&amp;GAZ"/>
    <x v="22"/>
    <x v="38"/>
    <s v="94007102348"/>
    <s v="FRANC C.F.A.                  "/>
    <n v="-4391119000"/>
    <m/>
    <m/>
    <m/>
    <s v="71023400"/>
    <x v="0"/>
    <x v="0"/>
  </r>
  <r>
    <s v="796"/>
    <s v="MOHAMED N NDIAYE              "/>
    <m/>
    <s v="ABM3292                                 "/>
    <n v="71023400"/>
    <s v="SENELEC "/>
    <s v="PRODUCT&amp;DISTRIBUT ElECTRIC&amp;GAZ"/>
    <x v="22"/>
    <x v="44"/>
    <s v="94000234007"/>
    <s v="FRANC C.F.A.                  "/>
    <n v="-9873647488"/>
    <m/>
    <m/>
    <m/>
    <s v="71023400"/>
    <x v="0"/>
    <x v="0"/>
  </r>
  <r>
    <s v="796"/>
    <s v="MOHAMED N NDIAYE              "/>
    <m/>
    <s v="BAE3716                                 "/>
    <n v="25960055"/>
    <s v="SENERGY PV SA "/>
    <s v="PRODUCT&amp;DISTRIBUT ElECTRIC&amp;GAZ"/>
    <x v="0"/>
    <x v="0"/>
    <s v="93009600556"/>
    <s v="FRANC C.F.A.                  "/>
    <n v="-280072000"/>
    <m/>
    <m/>
    <m/>
    <s v="25960055"/>
    <x v="0"/>
    <x v="0"/>
  </r>
  <r>
    <s v="972"/>
    <s v="OULIMATA NDIAYE               "/>
    <m/>
    <s v="BEY4435                                 "/>
    <n v="26079830"/>
    <s v="SENTER SA "/>
    <s v="TRANSPORTS TERRESTRES         "/>
    <x v="9"/>
    <x v="129"/>
    <s v="05010798302"/>
    <s v="FRANC C.F.A.                  "/>
    <n v="-180053"/>
    <m/>
    <m/>
    <m/>
    <s v="26079830"/>
    <x v="0"/>
    <x v="0"/>
  </r>
  <r>
    <s v="972"/>
    <s v="OULIMATA NDIAYE               "/>
    <m/>
    <s v="BEY4435                                 "/>
    <n v="26079830"/>
    <s v="SENTER SA "/>
    <s v="TRANSPORTS TERRESTRES         "/>
    <x v="9"/>
    <x v="130"/>
    <s v="05000798304"/>
    <s v="FRANC C.F.A.                  "/>
    <n v="-2448901"/>
    <m/>
    <m/>
    <m/>
    <s v="26079830"/>
    <x v="0"/>
    <x v="0"/>
  </r>
  <r>
    <s v="511"/>
    <s v="MAMADOU DIAGNE                "/>
    <m/>
    <s v="ABN2813                                 "/>
    <n v="15377605"/>
    <s v="S.H.I.C.A "/>
    <s v="HEBERGEMENT                   "/>
    <x v="9"/>
    <x v="15"/>
    <s v="05001537768"/>
    <s v="FRANC C.F.A.                  "/>
    <n v="-70000"/>
    <m/>
    <m/>
    <m/>
    <s v="15377605"/>
    <x v="0"/>
    <x v="0"/>
  </r>
  <r>
    <s v="D17"/>
    <s v="CHEIKH TALIBOUYA NDIAYE       "/>
    <m/>
    <s v="AQJ2135                                 "/>
    <n v="15377805"/>
    <s v="SNAT "/>
    <s v="ENTREPOSAG&amp;ACTIV AUXIl TRANSP "/>
    <x v="16"/>
    <x v="15"/>
    <s v="05001537784"/>
    <s v="FRANC C.F.A.                  "/>
    <n v="-5735639"/>
    <m/>
    <m/>
    <m/>
    <s v="15377805"/>
    <x v="0"/>
    <x v="0"/>
  </r>
  <r>
    <s v="650"/>
    <s v="KHADIDIATOU MBENGUE           "/>
    <m/>
    <s v="ARX1932                                 "/>
    <n v="15638305"/>
    <s v="SOCIETE AFRICAINE DE BOIS "/>
    <s v="TRAVX BOIS,FABRICATION D'ART  "/>
    <x v="23"/>
    <x v="131"/>
    <s v="70201563832"/>
    <s v="FRANC C.F.A.                  "/>
    <n v="-28476350"/>
    <m/>
    <m/>
    <m/>
    <s v="15638305"/>
    <x v="0"/>
    <x v="0"/>
  </r>
  <r>
    <s v="647"/>
    <s v="MARIEME SOUGOU                "/>
    <m/>
    <s v="BBR1567                                 "/>
    <n v="26024612"/>
    <s v="SOCIETE AFRICAINE DE PRODUITS ALIMEN "/>
    <s v="COMM DE GROS&amp;ACTIVIT INTERMED "/>
    <x v="16"/>
    <x v="26"/>
    <s v="05000246122"/>
    <s v="FRANC C.F.A.                  "/>
    <n v="-1006957"/>
    <m/>
    <m/>
    <m/>
    <s v="26024612"/>
    <x v="0"/>
    <x v="0"/>
  </r>
  <r>
    <s v="776"/>
    <s v="MAME NGONE GAYE               "/>
    <m/>
    <s v="APY4020                                 "/>
    <n v="25942079"/>
    <s v="SOCIETE AGRICOLE KABLAN JOUBIN "/>
    <s v="AGRIC,ElEV ET ACTIV DE SOUTIEN"/>
    <x v="16"/>
    <x v="132"/>
    <s v="05609420797"/>
    <s v="FRANC C.F.A.                  "/>
    <n v="-1861145"/>
    <m/>
    <m/>
    <m/>
    <s v="25942079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2"/>
    <x v="14"/>
    <s v="76003183615"/>
    <s v="FRANC C.F.A.                  "/>
    <n v="-700000000"/>
    <m/>
    <m/>
    <m/>
    <s v="52318361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21"/>
    <x v="36"/>
    <s v="60203183617"/>
    <s v="FRANC C.F.A.                  "/>
    <n v="-114837374"/>
    <m/>
    <m/>
    <m/>
    <s v="52318361"/>
    <x v="0"/>
    <x v="0"/>
  </r>
  <r>
    <s v="776"/>
    <s v="MAME NGONE GAYE               "/>
    <m/>
    <s v="ASL0642                                 "/>
    <n v="52318361"/>
    <s v="SOCIETE DE CULTURES LEGUMIERES "/>
    <s v="AGRIC,ElEV ET ACTIV DE SOUTIEN"/>
    <x v="43"/>
    <x v="94"/>
    <s v="96603183617"/>
    <s v="FRANC C.F.A.                  "/>
    <n v="-300000000"/>
    <m/>
    <m/>
    <m/>
    <s v="52318361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2"/>
    <x v="14"/>
    <s v="76019494422"/>
    <s v="FRANC C.F.A.                  "/>
    <n v="-482900000"/>
    <m/>
    <m/>
    <m/>
    <s v="25949442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2"/>
    <x v="14"/>
    <s v="76029494420"/>
    <s v="FRANC C.F.A.                  "/>
    <n v="-818913561"/>
    <m/>
    <m/>
    <m/>
    <s v="25949442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21"/>
    <x v="36"/>
    <s v="60209494426"/>
    <s v="FRANC C.F.A.                  "/>
    <n v="-132871434"/>
    <m/>
    <m/>
    <m/>
    <s v="25949442"/>
    <x v="0"/>
    <x v="0"/>
  </r>
  <r>
    <s v="647"/>
    <s v="MARIEME SOUGOU                "/>
    <m/>
    <s v="AXB4118                                 "/>
    <n v="25949442"/>
    <s v="SOCIETE D'EMBOUTEILLAGE CASAMANCAISE "/>
    <s v="FABRICATION PRODUIT AlIMENTAIR"/>
    <x v="43"/>
    <x v="94"/>
    <s v="96609494426"/>
    <s v="FRANC C.F.A.                  "/>
    <n v="-17100000"/>
    <m/>
    <m/>
    <m/>
    <s v="25949442"/>
    <x v="0"/>
    <x v="0"/>
  </r>
  <r>
    <s v="J00"/>
    <s v="ZHENBANG BAO                  "/>
    <m/>
    <s v="BBE7906                                 "/>
    <n v="26002838"/>
    <s v="SOCIETE ZHENGWEI TECHNIQUE SENEGAL "/>
    <s v="ACTIVITE SPECIAl DE CONSTRUCT "/>
    <x v="0"/>
    <x v="0"/>
    <s v="93000028385"/>
    <s v="FRANC C.F.A.                  "/>
    <n v="-256322484"/>
    <m/>
    <m/>
    <m/>
    <s v="26002838"/>
    <x v="0"/>
    <x v="0"/>
  </r>
  <r>
    <s v="776"/>
    <s v="MAME NGONE GAYE               "/>
    <m/>
    <s v="APK1038                                 "/>
    <n v="8186915"/>
    <s v="SOGEPAL "/>
    <s v="COMM DE GROS&amp;ACTIVIT INTERMED "/>
    <x v="34"/>
    <x v="72"/>
    <s v="91000818697"/>
    <s v="EUR                           "/>
    <n v="-4718.6499999999996"/>
    <m/>
    <m/>
    <m/>
    <s v="8186915"/>
    <x v="0"/>
    <x v="0"/>
  </r>
  <r>
    <s v="776"/>
    <s v="MAME NGONE GAYE               "/>
    <m/>
    <s v="APK1038                                 "/>
    <n v="8186915"/>
    <s v="SOGEPAL "/>
    <s v="COMM DE GROS&amp;ACTIVIT INTERMED "/>
    <x v="9"/>
    <x v="15"/>
    <s v="05000818697"/>
    <s v="FRANC C.F.A.                  "/>
    <n v="-101876425"/>
    <m/>
    <m/>
    <m/>
    <s v="8186915"/>
    <x v="0"/>
    <x v="0"/>
  </r>
  <r>
    <s v="776"/>
    <s v="MAME NGONE GAYE               "/>
    <m/>
    <s v="APK1038                                 "/>
    <n v="8186915"/>
    <s v="SOGEPAL "/>
    <s v="COMM DE GROS&amp;ACTIVIT INTERMED "/>
    <x v="55"/>
    <x v="94"/>
    <s v="96601869155"/>
    <s v="FRANC C.F.A.                  "/>
    <n v="-930000000"/>
    <m/>
    <m/>
    <m/>
    <s v="8186915"/>
    <x v="0"/>
    <x v="0"/>
  </r>
  <r>
    <s v="776"/>
    <s v="MAME NGONE GAYE               "/>
    <m/>
    <s v="APK1038                                 "/>
    <n v="8186915"/>
    <s v="SOGEPAL "/>
    <s v="COMM DE GROS&amp;ACTIVIT INTERMED "/>
    <x v="40"/>
    <x v="91"/>
    <s v="84400818698"/>
    <s v="FRANC C.F.A.                  "/>
    <n v="-2968875"/>
    <m/>
    <m/>
    <m/>
    <s v="8186915"/>
    <x v="0"/>
    <x v="0"/>
  </r>
  <r>
    <s v="776"/>
    <s v="MAME NGONE GAYE               "/>
    <m/>
    <s v="BAH9868                                 "/>
    <n v="25962336"/>
    <s v="SOTRACIS "/>
    <s v="ACTIVITES RECREATIVES         "/>
    <x v="9"/>
    <x v="26"/>
    <s v="05009623369"/>
    <s v="FRANC C.F.A.                  "/>
    <n v="-43462"/>
    <m/>
    <m/>
    <m/>
    <s v="25962336"/>
    <x v="0"/>
    <x v="0"/>
  </r>
  <r>
    <s v="556"/>
    <s v="HAROUNA YARADOU               "/>
    <m/>
    <s v="BAK2933                                 "/>
    <n v="25994392"/>
    <s v="SPIE OIL AND GAS SERVICES SENEGAL "/>
    <s v="EXTRACTION Dâ€™HYDROCARBURES  "/>
    <x v="9"/>
    <x v="26"/>
    <s v="05009943927"/>
    <s v="FRANC C.F.A.                  "/>
    <n v="-5850"/>
    <m/>
    <m/>
    <m/>
    <s v="25994392"/>
    <x v="0"/>
    <x v="0"/>
  </r>
  <r>
    <s v="776"/>
    <s v="MAME NGONE GAYE               "/>
    <m/>
    <s v="APJ5622                                 "/>
    <n v="26011484"/>
    <s v="STE POUR LE DEVELOPPEMENT DU COTON "/>
    <s v="AGRIC,ElEV ET ACTIV DE SOUTIEN"/>
    <x v="6"/>
    <x v="12"/>
    <s v="70500114840"/>
    <s v="FRANC C.F.A.                  "/>
    <n v="-12676833"/>
    <m/>
    <m/>
    <m/>
    <s v="26011484"/>
    <x v="0"/>
    <x v="0"/>
  </r>
  <r>
    <s v="D17"/>
    <s v="CHEIKH TALIBOUYA NDIAYE       "/>
    <m/>
    <s v="BBL0182                                 "/>
    <n v="26000029"/>
    <s v="SUNU KEUR SA "/>
    <s v="SOUTIEN AUX ENTR, ACTIV BUR   "/>
    <x v="21"/>
    <x v="36"/>
    <s v="60200000290"/>
    <s v="FRANC C.F.A.                  "/>
    <n v="-35186654"/>
    <m/>
    <m/>
    <m/>
    <s v="26000029"/>
    <x v="0"/>
    <x v="0"/>
  </r>
  <r>
    <s v="654"/>
    <s v="LETICIA WOTHOR                "/>
    <m/>
    <s v="ABM6803                                 "/>
    <n v="15005800"/>
    <s v="SVTPGC "/>
    <s v="ACTIVITE SPECIAl DE CONSTRUCT "/>
    <x v="22"/>
    <x v="38"/>
    <s v="94001500588"/>
    <s v="FRANC C.F.A.                  "/>
    <n v="-110000000"/>
    <m/>
    <m/>
    <m/>
    <s v="15005800"/>
    <x v="0"/>
    <x v="0"/>
  </r>
  <r>
    <s v="654"/>
    <s v="LETICIA WOTHOR                "/>
    <m/>
    <s v="ABM6803                                 "/>
    <n v="15005800"/>
    <s v="SVTPGC "/>
    <s v="ACTIVITE SPECIAl DE CONSTRUCT "/>
    <x v="0"/>
    <x v="5"/>
    <s v="93001500580"/>
    <s v="FRANC C.F.A.                  "/>
    <n v="-1010759388"/>
    <m/>
    <m/>
    <m/>
    <s v="15005800"/>
    <x v="0"/>
    <x v="0"/>
  </r>
  <r>
    <s v="654"/>
    <s v="LETICIA WOTHOR                "/>
    <m/>
    <s v="ABM6803                                 "/>
    <n v="15005800"/>
    <s v="SVTPGC "/>
    <s v="ACTIVITE SPECIAl DE CONSTRUCT "/>
    <x v="32"/>
    <x v="71"/>
    <s v="96011500581"/>
    <s v="DOLLARS U.S                   "/>
    <n v="-481417.38"/>
    <m/>
    <m/>
    <m/>
    <s v="15005800"/>
    <x v="0"/>
    <x v="0"/>
  </r>
  <r>
    <s v="282"/>
    <s v="PIERRE NDAW                   "/>
    <m/>
    <s v="BBC5069                                 "/>
    <n v="20931229"/>
    <s v="SYNAPSE NETWORK CENTER "/>
    <s v="ACTIV ADMINISTRATION PUBlIQ   "/>
    <x v="36"/>
    <x v="109"/>
    <s v="14002093128"/>
    <s v="FRANC C.F.A.                  "/>
    <n v="-607780"/>
    <m/>
    <m/>
    <m/>
    <s v="20931229"/>
    <x v="0"/>
    <x v="0"/>
  </r>
  <r>
    <s v="511"/>
    <s v="MAMADOU DIAGNE                "/>
    <m/>
    <s v="ARD0459                                 "/>
    <n v="15613505"/>
    <s v="SYNERGIES AFRIQUE "/>
    <s v="ACTIV ARCHITECT,INGENIER&amp;TECH "/>
    <x v="32"/>
    <x v="70"/>
    <s v="96006135054"/>
    <s v="EUR                           "/>
    <n v="-3377725.22"/>
    <m/>
    <m/>
    <m/>
    <s v="15613505"/>
    <x v="0"/>
    <x v="0"/>
  </r>
  <r>
    <s v="773"/>
    <s v="FATIMATA ZARA HAIDARA         "/>
    <m/>
    <s v="BGB4304                                 "/>
    <n v="26107828"/>
    <s v="UNIVERSAL COLORS "/>
    <s v="AUTR INDUSTRIE MANUFACTURIERE "/>
    <x v="16"/>
    <x v="26"/>
    <s v="05001078284"/>
    <s v="FRANC C.F.A.                  "/>
    <n v="-256436"/>
    <m/>
    <m/>
    <m/>
    <s v="26107828"/>
    <x v="0"/>
    <x v="0"/>
  </r>
  <r>
    <s v="773"/>
    <s v="FATIMATA ZARA HAIDARA         "/>
    <m/>
    <s v="BGB4304                                 "/>
    <n v="26107828"/>
    <s v="UNIVERSAL COLORS "/>
    <s v="AUTR INDUSTRIE MANUFACTURIERE "/>
    <x v="16"/>
    <x v="26"/>
    <s v="05011078282"/>
    <s v="FRANC C.F.A.                  "/>
    <n v="-167307"/>
    <m/>
    <m/>
    <m/>
    <s v="2610782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30C3B-BD0C-48DF-A64E-67EB9A127EBC}" name="Tableau croisé dynamique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D215" firstHeaderRow="1" firstDataRow="1" firstDataCol="4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6">
        <item x="34"/>
        <item x="38"/>
        <item x="35"/>
        <item x="6"/>
        <item x="5"/>
        <item x="39"/>
        <item x="42"/>
        <item x="22"/>
        <item x="33"/>
        <item x="15"/>
        <item x="17"/>
        <item x="25"/>
        <item x="0"/>
        <item x="18"/>
        <item x="16"/>
        <item x="54"/>
        <item x="29"/>
        <item x="9"/>
        <item x="31"/>
        <item x="30"/>
        <item x="36"/>
        <item x="24"/>
        <item x="7"/>
        <item x="1"/>
        <item x="27"/>
        <item x="8"/>
        <item x="51"/>
        <item x="2"/>
        <item x="45"/>
        <item x="21"/>
        <item x="14"/>
        <item x="41"/>
        <item x="3"/>
        <item x="10"/>
        <item x="4"/>
        <item x="11"/>
        <item x="53"/>
        <item x="20"/>
        <item x="12"/>
        <item x="32"/>
        <item x="55"/>
        <item x="48"/>
        <item x="28"/>
        <item x="52"/>
        <item x="43"/>
        <item x="23"/>
        <item x="37"/>
        <item x="47"/>
        <item x="44"/>
        <item x="46"/>
        <item x="19"/>
        <item x="26"/>
        <item x="13"/>
        <item x="50"/>
        <item x="4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3">
        <item x="1"/>
        <item x="84"/>
        <item x="72"/>
        <item x="94"/>
        <item x="18"/>
        <item x="90"/>
        <item x="74"/>
        <item x="51"/>
        <item x="21"/>
        <item x="42"/>
        <item x="34"/>
        <item x="35"/>
        <item x="69"/>
        <item x="67"/>
        <item x="61"/>
        <item x="25"/>
        <item x="55"/>
        <item x="13"/>
        <item x="45"/>
        <item x="38"/>
        <item x="28"/>
        <item x="80"/>
        <item x="5"/>
        <item x="49"/>
        <item x="59"/>
        <item x="121"/>
        <item x="44"/>
        <item x="46"/>
        <item x="40"/>
        <item x="66"/>
        <item x="31"/>
        <item x="0"/>
        <item x="110"/>
        <item x="36"/>
        <item x="4"/>
        <item x="30"/>
        <item x="98"/>
        <item x="8"/>
        <item x="6"/>
        <item x="47"/>
        <item x="19"/>
        <item x="2"/>
        <item x="9"/>
        <item x="10"/>
        <item x="101"/>
        <item x="37"/>
        <item x="39"/>
        <item x="119"/>
        <item x="29"/>
        <item x="106"/>
        <item x="43"/>
        <item x="26"/>
        <item x="83"/>
        <item x="111"/>
        <item x="63"/>
        <item x="109"/>
        <item x="50"/>
        <item x="102"/>
        <item x="64"/>
        <item x="15"/>
        <item x="118"/>
        <item x="85"/>
        <item x="75"/>
        <item x="125"/>
        <item x="107"/>
        <item x="132"/>
        <item x="65"/>
        <item x="88"/>
        <item x="60"/>
        <item x="112"/>
        <item x="57"/>
        <item x="14"/>
        <item x="12"/>
        <item x="54"/>
        <item x="104"/>
        <item x="17"/>
        <item x="52"/>
        <item x="53"/>
        <item x="123"/>
        <item x="23"/>
        <item x="114"/>
        <item x="92"/>
        <item x="20"/>
        <item x="81"/>
        <item x="124"/>
        <item x="76"/>
        <item x="77"/>
        <item x="78"/>
        <item x="79"/>
        <item x="120"/>
        <item x="11"/>
        <item x="71"/>
        <item x="95"/>
        <item x="3"/>
        <item x="33"/>
        <item x="56"/>
        <item x="27"/>
        <item x="62"/>
        <item x="73"/>
        <item x="7"/>
        <item x="41"/>
        <item x="24"/>
        <item x="22"/>
        <item x="96"/>
        <item x="122"/>
        <item x="128"/>
        <item x="99"/>
        <item x="105"/>
        <item x="100"/>
        <item x="82"/>
        <item x="126"/>
        <item x="32"/>
        <item x="58"/>
        <item x="68"/>
        <item x="70"/>
        <item x="127"/>
        <item x="113"/>
        <item x="48"/>
        <item x="131"/>
        <item x="16"/>
        <item x="97"/>
        <item x="129"/>
        <item x="130"/>
        <item x="89"/>
        <item x="86"/>
        <item x="87"/>
        <item x="115"/>
        <item x="108"/>
        <item x="91"/>
        <item x="103"/>
        <item x="116"/>
        <item x="93"/>
        <item x="1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5"/>
        <item x="4"/>
        <item x="1"/>
        <item x="8"/>
        <item x="2"/>
        <item x="7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5"/>
        <item x="2"/>
        <item x="1"/>
        <item x="7"/>
        <item x="8"/>
        <item x="3"/>
        <item x="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7"/>
    <field x="16"/>
    <field x="7"/>
    <field x="8"/>
  </rowFields>
  <rowItems count="212">
    <i>
      <x/>
      <x v="1"/>
      <x v="3"/>
      <x v="4"/>
    </i>
    <i r="3">
      <x v="72"/>
    </i>
    <i r="3">
      <x v="73"/>
    </i>
    <i>
      <x v="1"/>
      <x v="5"/>
      <x v="14"/>
      <x v="41"/>
    </i>
    <i r="2">
      <x v="27"/>
      <x v="41"/>
    </i>
    <i r="3">
      <x v="70"/>
    </i>
    <i r="3">
      <x v="82"/>
    </i>
    <i r="2">
      <x v="34"/>
      <x v="40"/>
    </i>
    <i r="3">
      <x v="41"/>
    </i>
    <i r="3">
      <x v="82"/>
    </i>
    <i>
      <x v="2"/>
      <x v="3"/>
      <x v="27"/>
      <x v="43"/>
    </i>
    <i r="3">
      <x v="70"/>
    </i>
    <i r="3">
      <x v="71"/>
    </i>
    <i r="2">
      <x v="34"/>
      <x v="41"/>
    </i>
    <i r="3">
      <x v="43"/>
    </i>
    <i r="3">
      <x v="71"/>
    </i>
    <i>
      <x v="3"/>
      <x v="6"/>
      <x v="14"/>
      <x v="82"/>
    </i>
    <i r="2">
      <x v="24"/>
      <x v="41"/>
    </i>
    <i r="2">
      <x v="33"/>
      <x v="43"/>
    </i>
    <i>
      <x v="4"/>
      <x v="4"/>
      <x v="27"/>
      <x v="77"/>
    </i>
    <i>
      <x v="5"/>
      <x/>
      <x v="34"/>
      <x v="71"/>
    </i>
    <i>
      <x v="6"/>
      <x v="7"/>
      <x v="27"/>
      <x v="71"/>
    </i>
    <i r="3">
      <x v="76"/>
    </i>
    <i>
      <x v="7"/>
      <x v="2"/>
      <x v="30"/>
      <x v="17"/>
    </i>
    <i>
      <x v="8"/>
      <x v="8"/>
      <x/>
      <x v="1"/>
    </i>
    <i r="3">
      <x v="2"/>
    </i>
    <i r="3">
      <x v="83"/>
    </i>
    <i r="3">
      <x v="113"/>
    </i>
    <i r="2">
      <x v="1"/>
      <x v="52"/>
    </i>
    <i r="2">
      <x v="2"/>
      <x v="98"/>
    </i>
    <i r="2">
      <x v="3"/>
      <x v="4"/>
    </i>
    <i r="3">
      <x v="72"/>
    </i>
    <i r="3">
      <x v="99"/>
    </i>
    <i r="3">
      <x v="101"/>
    </i>
    <i r="2">
      <x v="4"/>
      <x v="34"/>
    </i>
    <i r="3">
      <x v="72"/>
    </i>
    <i r="2">
      <x v="5"/>
      <x v="5"/>
    </i>
    <i r="2">
      <x v="6"/>
      <x v="3"/>
    </i>
    <i r="3">
      <x v="92"/>
    </i>
    <i r="2">
      <x v="7"/>
      <x v="7"/>
    </i>
    <i r="3">
      <x v="19"/>
    </i>
    <i r="3">
      <x v="26"/>
    </i>
    <i r="3">
      <x v="30"/>
    </i>
    <i r="3">
      <x v="31"/>
    </i>
    <i r="2">
      <x v="8"/>
      <x v="12"/>
    </i>
    <i r="2">
      <x v="9"/>
      <x v="13"/>
    </i>
    <i r="3">
      <x v="14"/>
    </i>
    <i r="3">
      <x v="15"/>
    </i>
    <i r="3">
      <x v="16"/>
    </i>
    <i r="3">
      <x v="45"/>
    </i>
    <i r="3">
      <x v="46"/>
    </i>
    <i r="3">
      <x v="60"/>
    </i>
    <i r="2">
      <x v="10"/>
      <x v="20"/>
    </i>
    <i r="3">
      <x v="27"/>
    </i>
    <i r="2">
      <x v="11"/>
      <x v="18"/>
    </i>
    <i r="2">
      <x v="12"/>
      <x v="18"/>
    </i>
    <i r="3">
      <x v="22"/>
    </i>
    <i r="3">
      <x v="23"/>
    </i>
    <i r="3">
      <x v="24"/>
    </i>
    <i r="3">
      <x v="25"/>
    </i>
    <i r="3">
      <x v="28"/>
    </i>
    <i r="3">
      <x v="29"/>
    </i>
    <i r="3">
      <x v="31"/>
    </i>
    <i r="2">
      <x v="13"/>
      <x v="21"/>
    </i>
    <i r="3">
      <x v="22"/>
    </i>
    <i r="3">
      <x v="30"/>
    </i>
    <i r="2">
      <x v="14"/>
      <x v="4"/>
    </i>
    <i r="3">
      <x v="33"/>
    </i>
    <i r="3">
      <x v="41"/>
    </i>
    <i r="3">
      <x v="45"/>
    </i>
    <i r="3">
      <x v="50"/>
    </i>
    <i r="3">
      <x v="51"/>
    </i>
    <i r="3">
      <x v="59"/>
    </i>
    <i r="3">
      <x v="61"/>
    </i>
    <i r="3">
      <x v="62"/>
    </i>
    <i r="3">
      <x v="64"/>
    </i>
    <i r="3">
      <x v="65"/>
    </i>
    <i r="3">
      <x v="66"/>
    </i>
    <i r="3">
      <x v="71"/>
    </i>
    <i r="3">
      <x v="74"/>
    </i>
    <i r="3">
      <x v="75"/>
    </i>
    <i r="3">
      <x v="80"/>
    </i>
    <i r="3">
      <x v="101"/>
    </i>
    <i r="3">
      <x v="107"/>
    </i>
    <i r="3">
      <x v="109"/>
    </i>
    <i r="3">
      <x v="117"/>
    </i>
    <i r="3">
      <x v="129"/>
    </i>
    <i r="2">
      <x v="15"/>
      <x v="68"/>
    </i>
    <i r="3">
      <x v="110"/>
    </i>
    <i r="3">
      <x v="115"/>
    </i>
    <i r="2">
      <x v="16"/>
      <x v="48"/>
    </i>
    <i r="3">
      <x v="49"/>
    </i>
    <i r="3">
      <x v="51"/>
    </i>
    <i r="3">
      <x v="66"/>
    </i>
    <i r="3">
      <x v="130"/>
    </i>
    <i r="3">
      <x v="131"/>
    </i>
    <i r="2">
      <x v="17"/>
      <x v="44"/>
    </i>
    <i r="3">
      <x v="48"/>
    </i>
    <i r="3">
      <x v="50"/>
    </i>
    <i r="3">
      <x v="51"/>
    </i>
    <i r="3">
      <x v="56"/>
    </i>
    <i r="3">
      <x v="57"/>
    </i>
    <i r="3">
      <x v="59"/>
    </i>
    <i r="3">
      <x v="64"/>
    </i>
    <i r="3">
      <x v="68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32"/>
    </i>
    <i r="2">
      <x v="18"/>
      <x v="58"/>
    </i>
    <i r="2">
      <x v="19"/>
      <x v="53"/>
    </i>
    <i r="3">
      <x v="54"/>
    </i>
    <i r="3">
      <x v="59"/>
    </i>
    <i r="3">
      <x v="61"/>
    </i>
    <i r="3">
      <x v="67"/>
    </i>
    <i r="3">
      <x v="103"/>
    </i>
    <i r="3">
      <x v="116"/>
    </i>
    <i r="3">
      <x v="120"/>
    </i>
    <i r="2">
      <x v="20"/>
      <x v="55"/>
    </i>
    <i r="3">
      <x v="62"/>
    </i>
    <i r="3">
      <x v="63"/>
    </i>
    <i r="3">
      <x v="68"/>
    </i>
    <i r="3">
      <x v="85"/>
    </i>
    <i r="3">
      <x v="86"/>
    </i>
    <i r="3">
      <x v="87"/>
    </i>
    <i r="3">
      <x v="88"/>
    </i>
    <i r="3">
      <x v="89"/>
    </i>
    <i r="3">
      <x v="104"/>
    </i>
    <i r="3">
      <x v="105"/>
    </i>
    <i r="2">
      <x v="21"/>
      <x v="77"/>
    </i>
    <i r="2">
      <x v="22"/>
      <x v="17"/>
    </i>
    <i r="2">
      <x v="23"/>
      <x/>
    </i>
    <i r="2">
      <x v="25"/>
      <x v="71"/>
    </i>
    <i r="2">
      <x v="26"/>
      <x v="78"/>
    </i>
    <i r="2">
      <x v="27"/>
      <x v="40"/>
    </i>
    <i r="3">
      <x v="41"/>
    </i>
    <i r="3">
      <x v="43"/>
    </i>
    <i r="3">
      <x v="71"/>
    </i>
    <i r="3">
      <x v="76"/>
    </i>
    <i r="2">
      <x v="28"/>
      <x v="32"/>
    </i>
    <i r="2">
      <x v="29"/>
      <x v="33"/>
    </i>
    <i r="2">
      <x v="30"/>
      <x v="17"/>
    </i>
    <i r="3">
      <x v="35"/>
    </i>
    <i r="2">
      <x v="31"/>
      <x v="81"/>
    </i>
    <i r="2">
      <x v="32"/>
      <x v="93"/>
    </i>
    <i r="2">
      <x v="33"/>
      <x v="40"/>
    </i>
    <i r="3">
      <x v="41"/>
    </i>
    <i r="3">
      <x v="43"/>
    </i>
    <i r="3">
      <x v="71"/>
    </i>
    <i r="3">
      <x v="82"/>
    </i>
    <i r="2">
      <x v="34"/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71"/>
    </i>
    <i r="3">
      <x v="79"/>
    </i>
    <i r="3">
      <x v="82"/>
    </i>
    <i r="3">
      <x v="90"/>
    </i>
    <i r="3">
      <x v="119"/>
    </i>
    <i r="2">
      <x v="35"/>
      <x v="6"/>
    </i>
    <i r="3">
      <x v="75"/>
    </i>
    <i r="2">
      <x v="36"/>
      <x v="84"/>
    </i>
    <i r="2">
      <x v="37"/>
      <x v="9"/>
    </i>
    <i r="3">
      <x v="11"/>
    </i>
    <i r="2">
      <x v="38"/>
      <x v="8"/>
    </i>
    <i r="3">
      <x v="10"/>
    </i>
    <i r="2">
      <x v="39"/>
      <x v="91"/>
    </i>
    <i r="3">
      <x v="113"/>
    </i>
    <i r="3">
      <x v="114"/>
    </i>
    <i r="2">
      <x v="40"/>
      <x v="3"/>
    </i>
    <i r="2">
      <x v="41"/>
      <x v="22"/>
    </i>
    <i r="3">
      <x v="23"/>
    </i>
    <i r="3">
      <x v="83"/>
    </i>
    <i r="2">
      <x v="42"/>
      <x v="11"/>
    </i>
    <i r="3">
      <x v="19"/>
    </i>
    <i r="3">
      <x v="20"/>
    </i>
    <i r="3">
      <x v="21"/>
    </i>
    <i r="3">
      <x v="27"/>
    </i>
    <i r="3">
      <x v="28"/>
    </i>
    <i r="3">
      <x v="31"/>
    </i>
    <i r="3">
      <x v="91"/>
    </i>
    <i r="3">
      <x v="113"/>
    </i>
    <i r="3">
      <x v="114"/>
    </i>
    <i r="2">
      <x v="43"/>
      <x v="3"/>
    </i>
    <i r="2">
      <x v="44"/>
      <x v="3"/>
    </i>
    <i r="3">
      <x v="106"/>
    </i>
    <i r="2">
      <x v="45"/>
      <x v="97"/>
    </i>
    <i r="3">
      <x v="100"/>
    </i>
    <i r="3">
      <x v="118"/>
    </i>
    <i r="2">
      <x v="46"/>
      <x v="109"/>
    </i>
    <i r="2">
      <x v="47"/>
      <x v="109"/>
    </i>
    <i r="2">
      <x v="48"/>
      <x v="108"/>
    </i>
    <i r="2">
      <x v="49"/>
      <x v="69"/>
    </i>
    <i r="2">
      <x v="50"/>
      <x v="111"/>
    </i>
    <i r="3">
      <x v="112"/>
    </i>
    <i r="2">
      <x v="51"/>
      <x v="95"/>
    </i>
    <i r="2">
      <x v="52"/>
      <x v="94"/>
    </i>
    <i r="3">
      <x v="96"/>
    </i>
    <i r="3">
      <x v="102"/>
    </i>
    <i r="3">
      <x v="117"/>
    </i>
    <i r="2">
      <x v="53"/>
      <x v="47"/>
    </i>
    <i r="2">
      <x v="54"/>
      <x v="127"/>
    </i>
    <i r="3">
      <x v="128"/>
    </i>
    <i r="2">
      <x v="55"/>
      <x v="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9D7A-DDE7-4BCF-BBF1-CE86D159AA47}">
  <dimension ref="A3:D215"/>
  <sheetViews>
    <sheetView workbookViewId="0">
      <selection activeCell="A3" sqref="A3:D27"/>
    </sheetView>
  </sheetViews>
  <sheetFormatPr baseColWidth="10" defaultRowHeight="14.5" x14ac:dyDescent="0.35"/>
  <cols>
    <col min="1" max="1" width="39.81640625" bestFit="1" customWidth="1"/>
    <col min="2" max="2" width="37.6328125" bestFit="1" customWidth="1"/>
    <col min="3" max="4" width="32.36328125" bestFit="1" customWidth="1"/>
  </cols>
  <sheetData>
    <row r="3" spans="1:4" x14ac:dyDescent="0.35">
      <c r="A3" s="7" t="s">
        <v>1356</v>
      </c>
      <c r="B3" s="7" t="s">
        <v>1353</v>
      </c>
      <c r="C3" s="7" t="s">
        <v>7</v>
      </c>
      <c r="D3" s="7" t="s">
        <v>8</v>
      </c>
    </row>
    <row r="4" spans="1:4" x14ac:dyDescent="0.35">
      <c r="A4" t="s">
        <v>706</v>
      </c>
      <c r="B4" t="s">
        <v>707</v>
      </c>
      <c r="C4" t="s">
        <v>32</v>
      </c>
      <c r="D4" t="s">
        <v>32</v>
      </c>
    </row>
    <row r="5" spans="1:4" x14ac:dyDescent="0.35">
      <c r="A5" t="s">
        <v>706</v>
      </c>
      <c r="B5" t="s">
        <v>707</v>
      </c>
      <c r="C5" t="s">
        <v>32</v>
      </c>
      <c r="D5" t="s">
        <v>38</v>
      </c>
    </row>
    <row r="6" spans="1:4" x14ac:dyDescent="0.35">
      <c r="A6" t="s">
        <v>706</v>
      </c>
      <c r="B6" t="s">
        <v>707</v>
      </c>
      <c r="C6" t="s">
        <v>32</v>
      </c>
      <c r="D6" t="s">
        <v>275</v>
      </c>
    </row>
    <row r="7" spans="1:4" x14ac:dyDescent="0.35">
      <c r="A7" t="s">
        <v>648</v>
      </c>
      <c r="B7" t="s">
        <v>649</v>
      </c>
      <c r="C7" t="s">
        <v>90</v>
      </c>
      <c r="D7" t="s">
        <v>22</v>
      </c>
    </row>
    <row r="8" spans="1:4" x14ac:dyDescent="0.35">
      <c r="A8" t="s">
        <v>648</v>
      </c>
      <c r="B8" t="s">
        <v>649</v>
      </c>
      <c r="C8" t="s">
        <v>21</v>
      </c>
      <c r="D8" t="s">
        <v>22</v>
      </c>
    </row>
    <row r="9" spans="1:4" x14ac:dyDescent="0.35">
      <c r="A9" t="s">
        <v>648</v>
      </c>
      <c r="B9" t="s">
        <v>649</v>
      </c>
      <c r="C9" t="s">
        <v>21</v>
      </c>
      <c r="D9" t="s">
        <v>21</v>
      </c>
    </row>
    <row r="10" spans="1:4" x14ac:dyDescent="0.35">
      <c r="A10" t="s">
        <v>648</v>
      </c>
      <c r="B10" t="s">
        <v>649</v>
      </c>
      <c r="C10" t="s">
        <v>21</v>
      </c>
      <c r="D10" t="s">
        <v>25</v>
      </c>
    </row>
    <row r="11" spans="1:4" x14ac:dyDescent="0.35">
      <c r="A11" t="s">
        <v>648</v>
      </c>
      <c r="B11" t="s">
        <v>649</v>
      </c>
      <c r="C11" t="s">
        <v>25</v>
      </c>
      <c r="D11" t="s">
        <v>64</v>
      </c>
    </row>
    <row r="12" spans="1:4" x14ac:dyDescent="0.35">
      <c r="A12" t="s">
        <v>648</v>
      </c>
      <c r="B12" t="s">
        <v>649</v>
      </c>
      <c r="C12" t="s">
        <v>25</v>
      </c>
      <c r="D12" t="s">
        <v>22</v>
      </c>
    </row>
    <row r="13" spans="1:4" x14ac:dyDescent="0.35">
      <c r="A13" t="s">
        <v>648</v>
      </c>
      <c r="B13" t="s">
        <v>649</v>
      </c>
      <c r="C13" t="s">
        <v>25</v>
      </c>
      <c r="D13" t="s">
        <v>25</v>
      </c>
    </row>
    <row r="14" spans="1:4" x14ac:dyDescent="0.35">
      <c r="A14" t="s">
        <v>659</v>
      </c>
      <c r="B14" t="s">
        <v>660</v>
      </c>
      <c r="C14" t="s">
        <v>21</v>
      </c>
      <c r="D14" t="s">
        <v>36</v>
      </c>
    </row>
    <row r="15" spans="1:4" x14ac:dyDescent="0.35">
      <c r="A15" t="s">
        <v>659</v>
      </c>
      <c r="B15" t="s">
        <v>660</v>
      </c>
      <c r="C15" t="s">
        <v>21</v>
      </c>
      <c r="D15" t="s">
        <v>21</v>
      </c>
    </row>
    <row r="16" spans="1:4" x14ac:dyDescent="0.35">
      <c r="A16" t="s">
        <v>659</v>
      </c>
      <c r="B16" t="s">
        <v>660</v>
      </c>
      <c r="C16" t="s">
        <v>21</v>
      </c>
      <c r="D16" t="s">
        <v>42</v>
      </c>
    </row>
    <row r="17" spans="1:4" x14ac:dyDescent="0.35">
      <c r="A17" t="s">
        <v>659</v>
      </c>
      <c r="B17" t="s">
        <v>660</v>
      </c>
      <c r="C17" t="s">
        <v>25</v>
      </c>
      <c r="D17" t="s">
        <v>22</v>
      </c>
    </row>
    <row r="18" spans="1:4" x14ac:dyDescent="0.35">
      <c r="A18" t="s">
        <v>659</v>
      </c>
      <c r="B18" t="s">
        <v>660</v>
      </c>
      <c r="C18" t="s">
        <v>25</v>
      </c>
      <c r="D18" t="s">
        <v>36</v>
      </c>
    </row>
    <row r="19" spans="1:4" x14ac:dyDescent="0.35">
      <c r="A19" t="s">
        <v>659</v>
      </c>
      <c r="B19" t="s">
        <v>660</v>
      </c>
      <c r="C19" t="s">
        <v>25</v>
      </c>
      <c r="D19" t="s">
        <v>42</v>
      </c>
    </row>
    <row r="20" spans="1:4" x14ac:dyDescent="0.35">
      <c r="A20" t="s">
        <v>752</v>
      </c>
      <c r="B20" t="s">
        <v>753</v>
      </c>
      <c r="C20" t="s">
        <v>90</v>
      </c>
      <c r="D20" t="s">
        <v>25</v>
      </c>
    </row>
    <row r="21" spans="1:4" x14ac:dyDescent="0.35">
      <c r="A21" t="s">
        <v>752</v>
      </c>
      <c r="B21" t="s">
        <v>753</v>
      </c>
      <c r="C21" t="s">
        <v>358</v>
      </c>
      <c r="D21" t="s">
        <v>22</v>
      </c>
    </row>
    <row r="22" spans="1:4" x14ac:dyDescent="0.35">
      <c r="A22" t="s">
        <v>752</v>
      </c>
      <c r="B22" t="s">
        <v>753</v>
      </c>
      <c r="C22" t="s">
        <v>52</v>
      </c>
      <c r="D22" t="s">
        <v>36</v>
      </c>
    </row>
    <row r="23" spans="1:4" x14ac:dyDescent="0.35">
      <c r="A23" t="s">
        <v>1045</v>
      </c>
      <c r="B23" t="s">
        <v>1046</v>
      </c>
      <c r="C23" t="s">
        <v>21</v>
      </c>
      <c r="D23" t="s">
        <v>270</v>
      </c>
    </row>
    <row r="24" spans="1:4" x14ac:dyDescent="0.35">
      <c r="A24" t="s">
        <v>641</v>
      </c>
      <c r="B24" t="s">
        <v>642</v>
      </c>
      <c r="C24" t="s">
        <v>25</v>
      </c>
      <c r="D24" t="s">
        <v>42</v>
      </c>
    </row>
    <row r="25" spans="1:4" x14ac:dyDescent="0.35">
      <c r="A25" t="s">
        <v>697</v>
      </c>
      <c r="B25" t="s">
        <v>698</v>
      </c>
      <c r="C25" t="s">
        <v>21</v>
      </c>
      <c r="D25" t="s">
        <v>42</v>
      </c>
    </row>
    <row r="26" spans="1:4" x14ac:dyDescent="0.35">
      <c r="A26" t="s">
        <v>697</v>
      </c>
      <c r="B26" t="s">
        <v>698</v>
      </c>
      <c r="C26" t="s">
        <v>21</v>
      </c>
      <c r="D26" t="s">
        <v>266</v>
      </c>
    </row>
    <row r="27" spans="1:4" x14ac:dyDescent="0.35">
      <c r="A27" t="s">
        <v>665</v>
      </c>
      <c r="B27" t="s">
        <v>666</v>
      </c>
      <c r="C27" t="s">
        <v>71</v>
      </c>
      <c r="D27" t="s">
        <v>40</v>
      </c>
    </row>
    <row r="28" spans="1:4" x14ac:dyDescent="0.35">
      <c r="A28" t="s">
        <v>1354</v>
      </c>
      <c r="B28" t="s">
        <v>1354</v>
      </c>
      <c r="C28" t="s">
        <v>532</v>
      </c>
      <c r="D28" t="s">
        <v>548</v>
      </c>
    </row>
    <row r="29" spans="1:4" x14ac:dyDescent="0.35">
      <c r="A29" t="s">
        <v>1354</v>
      </c>
      <c r="B29" t="s">
        <v>1354</v>
      </c>
      <c r="C29" t="s">
        <v>532</v>
      </c>
      <c r="D29" t="s">
        <v>532</v>
      </c>
    </row>
    <row r="30" spans="1:4" x14ac:dyDescent="0.35">
      <c r="A30" t="s">
        <v>1354</v>
      </c>
      <c r="B30" t="s">
        <v>1354</v>
      </c>
      <c r="C30" t="s">
        <v>532</v>
      </c>
      <c r="D30" t="s">
        <v>542</v>
      </c>
    </row>
    <row r="31" spans="1:4" x14ac:dyDescent="0.35">
      <c r="A31" t="s">
        <v>1354</v>
      </c>
      <c r="B31" t="s">
        <v>1354</v>
      </c>
      <c r="C31" t="s">
        <v>532</v>
      </c>
      <c r="D31" t="s">
        <v>511</v>
      </c>
    </row>
    <row r="32" spans="1:4" x14ac:dyDescent="0.35">
      <c r="A32" t="s">
        <v>1354</v>
      </c>
      <c r="B32" t="s">
        <v>1354</v>
      </c>
      <c r="C32" t="s">
        <v>546</v>
      </c>
      <c r="D32" t="s">
        <v>547</v>
      </c>
    </row>
    <row r="33" spans="1:4" x14ac:dyDescent="0.35">
      <c r="A33" t="s">
        <v>1354</v>
      </c>
      <c r="B33" t="s">
        <v>1354</v>
      </c>
      <c r="C33" t="s">
        <v>533</v>
      </c>
      <c r="D33" t="s">
        <v>534</v>
      </c>
    </row>
    <row r="34" spans="1:4" x14ac:dyDescent="0.35">
      <c r="A34" t="s">
        <v>1354</v>
      </c>
      <c r="B34" t="s">
        <v>1354</v>
      </c>
      <c r="C34" t="s">
        <v>32</v>
      </c>
      <c r="D34" t="s">
        <v>32</v>
      </c>
    </row>
    <row r="35" spans="1:4" x14ac:dyDescent="0.35">
      <c r="A35" t="s">
        <v>1354</v>
      </c>
      <c r="B35" t="s">
        <v>1354</v>
      </c>
      <c r="C35" t="s">
        <v>32</v>
      </c>
      <c r="D35" t="s">
        <v>38</v>
      </c>
    </row>
    <row r="36" spans="1:4" x14ac:dyDescent="0.35">
      <c r="A36" t="s">
        <v>1354</v>
      </c>
      <c r="B36" t="s">
        <v>1354</v>
      </c>
      <c r="C36" t="s">
        <v>32</v>
      </c>
      <c r="D36" t="s">
        <v>33</v>
      </c>
    </row>
    <row r="37" spans="1:4" x14ac:dyDescent="0.35">
      <c r="A37" t="s">
        <v>1354</v>
      </c>
      <c r="B37" t="s">
        <v>1354</v>
      </c>
      <c r="C37" t="s">
        <v>32</v>
      </c>
      <c r="D37" t="s">
        <v>72</v>
      </c>
    </row>
    <row r="38" spans="1:4" x14ac:dyDescent="0.35">
      <c r="A38" t="s">
        <v>1354</v>
      </c>
      <c r="B38" t="s">
        <v>1354</v>
      </c>
      <c r="C38" t="s">
        <v>26</v>
      </c>
      <c r="D38" t="s">
        <v>27</v>
      </c>
    </row>
    <row r="39" spans="1:4" x14ac:dyDescent="0.35">
      <c r="A39" t="s">
        <v>1354</v>
      </c>
      <c r="B39" t="s">
        <v>1354</v>
      </c>
      <c r="C39" t="s">
        <v>26</v>
      </c>
      <c r="D39" t="s">
        <v>38</v>
      </c>
    </row>
    <row r="40" spans="1:4" x14ac:dyDescent="0.35">
      <c r="A40" t="s">
        <v>1354</v>
      </c>
      <c r="B40" t="s">
        <v>1354</v>
      </c>
      <c r="C40" t="s">
        <v>555</v>
      </c>
      <c r="D40" t="s">
        <v>555</v>
      </c>
    </row>
    <row r="41" spans="1:4" x14ac:dyDescent="0.35">
      <c r="A41" t="s">
        <v>1354</v>
      </c>
      <c r="B41" t="s">
        <v>1354</v>
      </c>
      <c r="C41" t="s">
        <v>561</v>
      </c>
      <c r="D41" t="s">
        <v>562</v>
      </c>
    </row>
    <row r="42" spans="1:4" x14ac:dyDescent="0.35">
      <c r="A42" t="s">
        <v>1354</v>
      </c>
      <c r="B42" t="s">
        <v>1354</v>
      </c>
      <c r="C42" t="s">
        <v>561</v>
      </c>
      <c r="D42" t="s">
        <v>563</v>
      </c>
    </row>
    <row r="43" spans="1:4" x14ac:dyDescent="0.35">
      <c r="A43" t="s">
        <v>1354</v>
      </c>
      <c r="B43" t="s">
        <v>1354</v>
      </c>
      <c r="C43" t="s">
        <v>149</v>
      </c>
      <c r="D43" t="s">
        <v>149</v>
      </c>
    </row>
    <row r="44" spans="1:4" x14ac:dyDescent="0.35">
      <c r="A44" t="s">
        <v>1354</v>
      </c>
      <c r="B44" t="s">
        <v>1354</v>
      </c>
      <c r="C44" t="s">
        <v>149</v>
      </c>
      <c r="D44" t="s">
        <v>150</v>
      </c>
    </row>
    <row r="45" spans="1:4" x14ac:dyDescent="0.35">
      <c r="A45" t="s">
        <v>1354</v>
      </c>
      <c r="B45" t="s">
        <v>1354</v>
      </c>
      <c r="C45" t="s">
        <v>149</v>
      </c>
      <c r="D45" t="s">
        <v>203</v>
      </c>
    </row>
    <row r="46" spans="1:4" x14ac:dyDescent="0.35">
      <c r="A46" t="s">
        <v>1354</v>
      </c>
      <c r="B46" t="s">
        <v>1354</v>
      </c>
      <c r="C46" t="s">
        <v>149</v>
      </c>
      <c r="D46" t="s">
        <v>121</v>
      </c>
    </row>
    <row r="47" spans="1:4" x14ac:dyDescent="0.35">
      <c r="A47" t="s">
        <v>1354</v>
      </c>
      <c r="B47" t="s">
        <v>1354</v>
      </c>
      <c r="C47" t="s">
        <v>149</v>
      </c>
      <c r="D47" t="s">
        <v>17</v>
      </c>
    </row>
    <row r="48" spans="1:4" x14ac:dyDescent="0.35">
      <c r="A48" t="s">
        <v>1354</v>
      </c>
      <c r="B48" t="s">
        <v>1354</v>
      </c>
      <c r="C48" t="s">
        <v>513</v>
      </c>
      <c r="D48" t="s">
        <v>514</v>
      </c>
    </row>
    <row r="49" spans="1:4" x14ac:dyDescent="0.35">
      <c r="A49" t="s">
        <v>1354</v>
      </c>
      <c r="B49" t="s">
        <v>1354</v>
      </c>
      <c r="C49" t="s">
        <v>78</v>
      </c>
      <c r="D49" t="s">
        <v>507</v>
      </c>
    </row>
    <row r="50" spans="1:4" x14ac:dyDescent="0.35">
      <c r="A50" t="s">
        <v>1354</v>
      </c>
      <c r="B50" t="s">
        <v>1354</v>
      </c>
      <c r="C50" t="s">
        <v>78</v>
      </c>
      <c r="D50" t="s">
        <v>423</v>
      </c>
    </row>
    <row r="51" spans="1:4" x14ac:dyDescent="0.35">
      <c r="A51" t="s">
        <v>1354</v>
      </c>
      <c r="B51" t="s">
        <v>1354</v>
      </c>
      <c r="C51" t="s">
        <v>78</v>
      </c>
      <c r="D51" t="s">
        <v>79</v>
      </c>
    </row>
    <row r="52" spans="1:4" x14ac:dyDescent="0.35">
      <c r="A52" t="s">
        <v>1354</v>
      </c>
      <c r="B52" t="s">
        <v>1354</v>
      </c>
      <c r="C52" t="s">
        <v>78</v>
      </c>
      <c r="D52" t="s">
        <v>295</v>
      </c>
    </row>
    <row r="53" spans="1:4" x14ac:dyDescent="0.35">
      <c r="A53" t="s">
        <v>1354</v>
      </c>
      <c r="B53" t="s">
        <v>1354</v>
      </c>
      <c r="C53" t="s">
        <v>78</v>
      </c>
      <c r="D53" t="s">
        <v>148</v>
      </c>
    </row>
    <row r="54" spans="1:4" x14ac:dyDescent="0.35">
      <c r="A54" t="s">
        <v>1354</v>
      </c>
      <c r="B54" t="s">
        <v>1354</v>
      </c>
      <c r="C54" t="s">
        <v>78</v>
      </c>
      <c r="D54" t="s">
        <v>162</v>
      </c>
    </row>
    <row r="55" spans="1:4" x14ac:dyDescent="0.35">
      <c r="A55" t="s">
        <v>1354</v>
      </c>
      <c r="B55" t="s">
        <v>1354</v>
      </c>
      <c r="C55" t="s">
        <v>78</v>
      </c>
      <c r="D55" t="s">
        <v>596</v>
      </c>
    </row>
    <row r="56" spans="1:4" x14ac:dyDescent="0.35">
      <c r="A56" t="s">
        <v>1354</v>
      </c>
      <c r="B56" t="s">
        <v>1354</v>
      </c>
      <c r="C56" t="s">
        <v>107</v>
      </c>
      <c r="D56" t="s">
        <v>108</v>
      </c>
    </row>
    <row r="57" spans="1:4" x14ac:dyDescent="0.35">
      <c r="A57" t="s">
        <v>1354</v>
      </c>
      <c r="B57" t="s">
        <v>1354</v>
      </c>
      <c r="C57" t="s">
        <v>107</v>
      </c>
      <c r="D57" t="s">
        <v>107</v>
      </c>
    </row>
    <row r="58" spans="1:4" x14ac:dyDescent="0.35">
      <c r="A58" t="s">
        <v>1354</v>
      </c>
      <c r="B58" t="s">
        <v>1354</v>
      </c>
      <c r="C58" t="s">
        <v>279</v>
      </c>
      <c r="D58" t="s">
        <v>204</v>
      </c>
    </row>
    <row r="59" spans="1:4" x14ac:dyDescent="0.35">
      <c r="A59" t="s">
        <v>1354</v>
      </c>
      <c r="B59" t="s">
        <v>1354</v>
      </c>
      <c r="C59" t="s">
        <v>16</v>
      </c>
      <c r="D59" t="s">
        <v>204</v>
      </c>
    </row>
    <row r="60" spans="1:4" x14ac:dyDescent="0.35">
      <c r="A60" t="s">
        <v>1354</v>
      </c>
      <c r="B60" t="s">
        <v>1354</v>
      </c>
      <c r="C60" t="s">
        <v>16</v>
      </c>
      <c r="D60" t="s">
        <v>29</v>
      </c>
    </row>
    <row r="61" spans="1:4" x14ac:dyDescent="0.35">
      <c r="A61" t="s">
        <v>1354</v>
      </c>
      <c r="B61" t="s">
        <v>1354</v>
      </c>
      <c r="C61" t="s">
        <v>16</v>
      </c>
      <c r="D61" t="s">
        <v>250</v>
      </c>
    </row>
    <row r="62" spans="1:4" x14ac:dyDescent="0.35">
      <c r="A62" t="s">
        <v>1354</v>
      </c>
      <c r="B62" t="s">
        <v>1354</v>
      </c>
      <c r="C62" t="s">
        <v>16</v>
      </c>
      <c r="D62" t="s">
        <v>351</v>
      </c>
    </row>
    <row r="63" spans="1:4" x14ac:dyDescent="0.35">
      <c r="A63" t="s">
        <v>1354</v>
      </c>
      <c r="B63" t="s">
        <v>1354</v>
      </c>
      <c r="C63" t="s">
        <v>16</v>
      </c>
      <c r="D63" t="s">
        <v>600</v>
      </c>
    </row>
    <row r="64" spans="1:4" x14ac:dyDescent="0.35">
      <c r="A64" t="s">
        <v>1354</v>
      </c>
      <c r="B64" t="s">
        <v>1354</v>
      </c>
      <c r="C64" t="s">
        <v>16</v>
      </c>
      <c r="D64" t="s">
        <v>16</v>
      </c>
    </row>
    <row r="65" spans="1:4" x14ac:dyDescent="0.35">
      <c r="A65" t="s">
        <v>1354</v>
      </c>
      <c r="B65" t="s">
        <v>1354</v>
      </c>
      <c r="C65" t="s">
        <v>16</v>
      </c>
      <c r="D65" t="s">
        <v>496</v>
      </c>
    </row>
    <row r="66" spans="1:4" x14ac:dyDescent="0.35">
      <c r="A66" t="s">
        <v>1354</v>
      </c>
      <c r="B66" t="s">
        <v>1354</v>
      </c>
      <c r="C66" t="s">
        <v>16</v>
      </c>
      <c r="D66" t="s">
        <v>17</v>
      </c>
    </row>
    <row r="67" spans="1:4" x14ac:dyDescent="0.35">
      <c r="A67" t="s">
        <v>1354</v>
      </c>
      <c r="B67" t="s">
        <v>1354</v>
      </c>
      <c r="C67" t="s">
        <v>121</v>
      </c>
      <c r="D67" t="s">
        <v>541</v>
      </c>
    </row>
    <row r="68" spans="1:4" x14ac:dyDescent="0.35">
      <c r="A68" t="s">
        <v>1354</v>
      </c>
      <c r="B68" t="s">
        <v>1354</v>
      </c>
      <c r="C68" t="s">
        <v>121</v>
      </c>
      <c r="D68" t="s">
        <v>29</v>
      </c>
    </row>
    <row r="69" spans="1:4" x14ac:dyDescent="0.35">
      <c r="A69" t="s">
        <v>1354</v>
      </c>
      <c r="B69" t="s">
        <v>1354</v>
      </c>
      <c r="C69" t="s">
        <v>121</v>
      </c>
      <c r="D69" t="s">
        <v>121</v>
      </c>
    </row>
    <row r="70" spans="1:4" x14ac:dyDescent="0.35">
      <c r="A70" t="s">
        <v>1354</v>
      </c>
      <c r="B70" t="s">
        <v>1354</v>
      </c>
      <c r="C70" t="s">
        <v>90</v>
      </c>
      <c r="D70" t="s">
        <v>32</v>
      </c>
    </row>
    <row r="71" spans="1:4" x14ac:dyDescent="0.35">
      <c r="A71" t="s">
        <v>1354</v>
      </c>
      <c r="B71" t="s">
        <v>1354</v>
      </c>
      <c r="C71" t="s">
        <v>90</v>
      </c>
      <c r="D71" t="s">
        <v>142</v>
      </c>
    </row>
    <row r="72" spans="1:4" x14ac:dyDescent="0.35">
      <c r="A72" t="s">
        <v>1354</v>
      </c>
      <c r="B72" t="s">
        <v>1354</v>
      </c>
      <c r="C72" t="s">
        <v>90</v>
      </c>
      <c r="D72" t="s">
        <v>22</v>
      </c>
    </row>
    <row r="73" spans="1:4" x14ac:dyDescent="0.35">
      <c r="A73" t="s">
        <v>1354</v>
      </c>
      <c r="B73" t="s">
        <v>1354</v>
      </c>
      <c r="C73" t="s">
        <v>90</v>
      </c>
      <c r="D73" t="s">
        <v>148</v>
      </c>
    </row>
    <row r="74" spans="1:4" x14ac:dyDescent="0.35">
      <c r="A74" t="s">
        <v>1354</v>
      </c>
      <c r="B74" t="s">
        <v>1354</v>
      </c>
      <c r="C74" t="s">
        <v>90</v>
      </c>
      <c r="D74" t="s">
        <v>45</v>
      </c>
    </row>
    <row r="75" spans="1:4" x14ac:dyDescent="0.35">
      <c r="A75" t="s">
        <v>1354</v>
      </c>
      <c r="B75" t="s">
        <v>1354</v>
      </c>
      <c r="C75" t="s">
        <v>90</v>
      </c>
      <c r="D75" t="s">
        <v>81</v>
      </c>
    </row>
    <row r="76" spans="1:4" x14ac:dyDescent="0.35">
      <c r="A76" t="s">
        <v>1354</v>
      </c>
      <c r="B76" t="s">
        <v>1354</v>
      </c>
      <c r="C76" t="s">
        <v>90</v>
      </c>
      <c r="D76" t="s">
        <v>46</v>
      </c>
    </row>
    <row r="77" spans="1:4" x14ac:dyDescent="0.35">
      <c r="A77" t="s">
        <v>1354</v>
      </c>
      <c r="B77" t="s">
        <v>1354</v>
      </c>
      <c r="C77" t="s">
        <v>90</v>
      </c>
      <c r="D77" t="s">
        <v>550</v>
      </c>
    </row>
    <row r="78" spans="1:4" x14ac:dyDescent="0.35">
      <c r="A78" t="s">
        <v>1354</v>
      </c>
      <c r="B78" t="s">
        <v>1354</v>
      </c>
      <c r="C78" t="s">
        <v>90</v>
      </c>
      <c r="D78" t="s">
        <v>536</v>
      </c>
    </row>
    <row r="79" spans="1:4" x14ac:dyDescent="0.35">
      <c r="A79" t="s">
        <v>1354</v>
      </c>
      <c r="B79" t="s">
        <v>1354</v>
      </c>
      <c r="C79" t="s">
        <v>90</v>
      </c>
      <c r="D79" t="s">
        <v>579</v>
      </c>
    </row>
    <row r="80" spans="1:4" x14ac:dyDescent="0.35">
      <c r="A80" t="s">
        <v>1354</v>
      </c>
      <c r="B80" t="s">
        <v>1354</v>
      </c>
      <c r="C80" t="s">
        <v>90</v>
      </c>
      <c r="D80" t="s">
        <v>615</v>
      </c>
    </row>
    <row r="81" spans="1:4" x14ac:dyDescent="0.35">
      <c r="A81" t="s">
        <v>1354</v>
      </c>
      <c r="B81" t="s">
        <v>1354</v>
      </c>
      <c r="C81" t="s">
        <v>90</v>
      </c>
      <c r="D81" t="s">
        <v>483</v>
      </c>
    </row>
    <row r="82" spans="1:4" x14ac:dyDescent="0.35">
      <c r="A82" t="s">
        <v>1354</v>
      </c>
      <c r="B82" t="s">
        <v>1354</v>
      </c>
      <c r="C82" t="s">
        <v>90</v>
      </c>
      <c r="D82" t="s">
        <v>42</v>
      </c>
    </row>
    <row r="83" spans="1:4" x14ac:dyDescent="0.35">
      <c r="A83" t="s">
        <v>1354</v>
      </c>
      <c r="B83" t="s">
        <v>1354</v>
      </c>
      <c r="C83" t="s">
        <v>90</v>
      </c>
      <c r="D83" t="s">
        <v>576</v>
      </c>
    </row>
    <row r="84" spans="1:4" x14ac:dyDescent="0.35">
      <c r="A84" t="s">
        <v>1354</v>
      </c>
      <c r="B84" t="s">
        <v>1354</v>
      </c>
      <c r="C84" t="s">
        <v>90</v>
      </c>
      <c r="D84" t="s">
        <v>59</v>
      </c>
    </row>
    <row r="85" spans="1:4" x14ac:dyDescent="0.35">
      <c r="A85" t="s">
        <v>1354</v>
      </c>
      <c r="B85" t="s">
        <v>1354</v>
      </c>
      <c r="C85" t="s">
        <v>90</v>
      </c>
      <c r="D85" t="s">
        <v>591</v>
      </c>
    </row>
    <row r="86" spans="1:4" x14ac:dyDescent="0.35">
      <c r="A86" t="s">
        <v>1354</v>
      </c>
      <c r="B86" t="s">
        <v>1354</v>
      </c>
      <c r="C86" t="s">
        <v>90</v>
      </c>
      <c r="D86" t="s">
        <v>72</v>
      </c>
    </row>
    <row r="87" spans="1:4" x14ac:dyDescent="0.35">
      <c r="A87" t="s">
        <v>1354</v>
      </c>
      <c r="B87" t="s">
        <v>1354</v>
      </c>
      <c r="C87" t="s">
        <v>90</v>
      </c>
      <c r="D87" t="s">
        <v>577</v>
      </c>
    </row>
    <row r="88" spans="1:4" x14ac:dyDescent="0.35">
      <c r="A88" t="s">
        <v>1354</v>
      </c>
      <c r="B88" t="s">
        <v>1354</v>
      </c>
      <c r="C88" t="s">
        <v>90</v>
      </c>
      <c r="D88" t="s">
        <v>545</v>
      </c>
    </row>
    <row r="89" spans="1:4" x14ac:dyDescent="0.35">
      <c r="A89" t="s">
        <v>1354</v>
      </c>
      <c r="B89" t="s">
        <v>1354</v>
      </c>
      <c r="C89" t="s">
        <v>90</v>
      </c>
      <c r="D89" t="s">
        <v>68</v>
      </c>
    </row>
    <row r="90" spans="1:4" x14ac:dyDescent="0.35">
      <c r="A90" t="s">
        <v>1354</v>
      </c>
      <c r="B90" t="s">
        <v>1354</v>
      </c>
      <c r="C90" t="s">
        <v>90</v>
      </c>
      <c r="D90" t="s">
        <v>575</v>
      </c>
    </row>
    <row r="91" spans="1:4" x14ac:dyDescent="0.35">
      <c r="A91" t="s">
        <v>1354</v>
      </c>
      <c r="B91" t="s">
        <v>1354</v>
      </c>
      <c r="C91" t="s">
        <v>608</v>
      </c>
      <c r="D91" t="s">
        <v>409</v>
      </c>
    </row>
    <row r="92" spans="1:4" x14ac:dyDescent="0.35">
      <c r="A92" t="s">
        <v>1354</v>
      </c>
      <c r="B92" t="s">
        <v>1354</v>
      </c>
      <c r="C92" t="s">
        <v>608</v>
      </c>
      <c r="D92" t="s">
        <v>609</v>
      </c>
    </row>
    <row r="93" spans="1:4" x14ac:dyDescent="0.35">
      <c r="A93" t="s">
        <v>1354</v>
      </c>
      <c r="B93" t="s">
        <v>1354</v>
      </c>
      <c r="C93" t="s">
        <v>608</v>
      </c>
      <c r="D93" t="s">
        <v>610</v>
      </c>
    </row>
    <row r="94" spans="1:4" x14ac:dyDescent="0.35">
      <c r="A94" t="s">
        <v>1354</v>
      </c>
      <c r="B94" t="s">
        <v>1354</v>
      </c>
      <c r="C94" t="s">
        <v>111</v>
      </c>
      <c r="D94" t="s">
        <v>111</v>
      </c>
    </row>
    <row r="95" spans="1:4" x14ac:dyDescent="0.35">
      <c r="A95" t="s">
        <v>1354</v>
      </c>
      <c r="B95" t="s">
        <v>1354</v>
      </c>
      <c r="C95" t="s">
        <v>111</v>
      </c>
      <c r="D95" t="s">
        <v>578</v>
      </c>
    </row>
    <row r="96" spans="1:4" x14ac:dyDescent="0.35">
      <c r="A96" t="s">
        <v>1354</v>
      </c>
      <c r="B96" t="s">
        <v>1354</v>
      </c>
      <c r="C96" t="s">
        <v>111</v>
      </c>
      <c r="D96" t="s">
        <v>81</v>
      </c>
    </row>
    <row r="97" spans="1:4" x14ac:dyDescent="0.35">
      <c r="A97" t="s">
        <v>1354</v>
      </c>
      <c r="B97" t="s">
        <v>1354</v>
      </c>
      <c r="C97" t="s">
        <v>111</v>
      </c>
      <c r="D97" t="s">
        <v>483</v>
      </c>
    </row>
    <row r="98" spans="1:4" x14ac:dyDescent="0.35">
      <c r="A98" t="s">
        <v>1354</v>
      </c>
      <c r="B98" t="s">
        <v>1354</v>
      </c>
      <c r="C98" t="s">
        <v>111</v>
      </c>
      <c r="D98" t="s">
        <v>593</v>
      </c>
    </row>
    <row r="99" spans="1:4" x14ac:dyDescent="0.35">
      <c r="A99" t="s">
        <v>1354</v>
      </c>
      <c r="B99" t="s">
        <v>1354</v>
      </c>
      <c r="C99" t="s">
        <v>111</v>
      </c>
      <c r="D99" t="s">
        <v>560</v>
      </c>
    </row>
    <row r="100" spans="1:4" x14ac:dyDescent="0.35">
      <c r="A100" t="s">
        <v>1354</v>
      </c>
      <c r="B100" t="s">
        <v>1354</v>
      </c>
      <c r="C100" t="s">
        <v>45</v>
      </c>
      <c r="D100" t="s">
        <v>571</v>
      </c>
    </row>
    <row r="101" spans="1:4" x14ac:dyDescent="0.35">
      <c r="A101" t="s">
        <v>1354</v>
      </c>
      <c r="B101" t="s">
        <v>1354</v>
      </c>
      <c r="C101" t="s">
        <v>45</v>
      </c>
      <c r="D101" t="s">
        <v>111</v>
      </c>
    </row>
    <row r="102" spans="1:4" x14ac:dyDescent="0.35">
      <c r="A102" t="s">
        <v>1354</v>
      </c>
      <c r="B102" t="s">
        <v>1354</v>
      </c>
      <c r="C102" t="s">
        <v>45</v>
      </c>
      <c r="D102" t="s">
        <v>45</v>
      </c>
    </row>
    <row r="103" spans="1:4" x14ac:dyDescent="0.35">
      <c r="A103" t="s">
        <v>1354</v>
      </c>
      <c r="B103" t="s">
        <v>1354</v>
      </c>
      <c r="C103" t="s">
        <v>45</v>
      </c>
      <c r="D103" t="s">
        <v>81</v>
      </c>
    </row>
    <row r="104" spans="1:4" x14ac:dyDescent="0.35">
      <c r="A104" t="s">
        <v>1354</v>
      </c>
      <c r="B104" t="s">
        <v>1354</v>
      </c>
      <c r="C104" t="s">
        <v>45</v>
      </c>
      <c r="D104" t="s">
        <v>259</v>
      </c>
    </row>
    <row r="105" spans="1:4" x14ac:dyDescent="0.35">
      <c r="A105" t="s">
        <v>1354</v>
      </c>
      <c r="B105" t="s">
        <v>1354</v>
      </c>
      <c r="C105" t="s">
        <v>45</v>
      </c>
      <c r="D105" t="s">
        <v>572</v>
      </c>
    </row>
    <row r="106" spans="1:4" x14ac:dyDescent="0.35">
      <c r="A106" t="s">
        <v>1354</v>
      </c>
      <c r="B106" t="s">
        <v>1354</v>
      </c>
      <c r="C106" t="s">
        <v>45</v>
      </c>
      <c r="D106" t="s">
        <v>46</v>
      </c>
    </row>
    <row r="107" spans="1:4" x14ac:dyDescent="0.35">
      <c r="A107" t="s">
        <v>1354</v>
      </c>
      <c r="B107" t="s">
        <v>1354</v>
      </c>
      <c r="C107" t="s">
        <v>45</v>
      </c>
      <c r="D107" t="s">
        <v>579</v>
      </c>
    </row>
    <row r="108" spans="1:4" x14ac:dyDescent="0.35">
      <c r="A108" t="s">
        <v>1354</v>
      </c>
      <c r="B108" t="s">
        <v>1354</v>
      </c>
      <c r="C108" t="s">
        <v>45</v>
      </c>
      <c r="D108" t="s">
        <v>409</v>
      </c>
    </row>
    <row r="109" spans="1:4" x14ac:dyDescent="0.35">
      <c r="A109" t="s">
        <v>1354</v>
      </c>
      <c r="B109" t="s">
        <v>1354</v>
      </c>
      <c r="C109" t="s">
        <v>45</v>
      </c>
      <c r="D109" t="s">
        <v>612</v>
      </c>
    </row>
    <row r="110" spans="1:4" x14ac:dyDescent="0.35">
      <c r="A110" t="s">
        <v>1354</v>
      </c>
      <c r="B110" t="s">
        <v>1354</v>
      </c>
      <c r="C110" t="s">
        <v>45</v>
      </c>
      <c r="D110" t="s">
        <v>613</v>
      </c>
    </row>
    <row r="111" spans="1:4" x14ac:dyDescent="0.35">
      <c r="A111" t="s">
        <v>1354</v>
      </c>
      <c r="B111" t="s">
        <v>1354</v>
      </c>
      <c r="C111" t="s">
        <v>45</v>
      </c>
      <c r="D111" t="s">
        <v>554</v>
      </c>
    </row>
    <row r="112" spans="1:4" x14ac:dyDescent="0.35">
      <c r="A112" t="s">
        <v>1354</v>
      </c>
      <c r="B112" t="s">
        <v>1354</v>
      </c>
      <c r="C112" t="s">
        <v>45</v>
      </c>
      <c r="D112" t="s">
        <v>552</v>
      </c>
    </row>
    <row r="113" spans="1:4" x14ac:dyDescent="0.35">
      <c r="A113" t="s">
        <v>1354</v>
      </c>
      <c r="B113" t="s">
        <v>1354</v>
      </c>
      <c r="C113" t="s">
        <v>45</v>
      </c>
      <c r="D113" t="s">
        <v>553</v>
      </c>
    </row>
    <row r="114" spans="1:4" x14ac:dyDescent="0.35">
      <c r="A114" t="s">
        <v>1354</v>
      </c>
      <c r="B114" t="s">
        <v>1354</v>
      </c>
      <c r="C114" t="s">
        <v>45</v>
      </c>
      <c r="D114" t="s">
        <v>592</v>
      </c>
    </row>
    <row r="115" spans="1:4" x14ac:dyDescent="0.35">
      <c r="A115" t="s">
        <v>1354</v>
      </c>
      <c r="B115" t="s">
        <v>1354</v>
      </c>
      <c r="C115" t="s">
        <v>45</v>
      </c>
      <c r="D115" t="s">
        <v>594</v>
      </c>
    </row>
    <row r="116" spans="1:4" x14ac:dyDescent="0.35">
      <c r="A116" t="s">
        <v>1354</v>
      </c>
      <c r="B116" t="s">
        <v>1354</v>
      </c>
      <c r="C116" t="s">
        <v>475</v>
      </c>
      <c r="D116" t="s">
        <v>476</v>
      </c>
    </row>
    <row r="117" spans="1:4" x14ac:dyDescent="0.35">
      <c r="A117" t="s">
        <v>1354</v>
      </c>
      <c r="B117" t="s">
        <v>1354</v>
      </c>
      <c r="C117" t="s">
        <v>473</v>
      </c>
      <c r="D117" t="s">
        <v>585</v>
      </c>
    </row>
    <row r="118" spans="1:4" x14ac:dyDescent="0.35">
      <c r="A118" t="s">
        <v>1354</v>
      </c>
      <c r="B118" t="s">
        <v>1354</v>
      </c>
      <c r="C118" t="s">
        <v>473</v>
      </c>
      <c r="D118" t="s">
        <v>474</v>
      </c>
    </row>
    <row r="119" spans="1:4" x14ac:dyDescent="0.35">
      <c r="A119" t="s">
        <v>1354</v>
      </c>
      <c r="B119" t="s">
        <v>1354</v>
      </c>
      <c r="C119" t="s">
        <v>473</v>
      </c>
      <c r="D119" t="s">
        <v>46</v>
      </c>
    </row>
    <row r="120" spans="1:4" x14ac:dyDescent="0.35">
      <c r="A120" t="s">
        <v>1354</v>
      </c>
      <c r="B120" t="s">
        <v>1354</v>
      </c>
      <c r="C120" t="s">
        <v>473</v>
      </c>
      <c r="D120" t="s">
        <v>550</v>
      </c>
    </row>
    <row r="121" spans="1:4" x14ac:dyDescent="0.35">
      <c r="A121" t="s">
        <v>1354</v>
      </c>
      <c r="B121" t="s">
        <v>1354</v>
      </c>
      <c r="C121" t="s">
        <v>473</v>
      </c>
      <c r="D121" t="s">
        <v>473</v>
      </c>
    </row>
    <row r="122" spans="1:4" x14ac:dyDescent="0.35">
      <c r="A122" t="s">
        <v>1354</v>
      </c>
      <c r="B122" t="s">
        <v>1354</v>
      </c>
      <c r="C122" t="s">
        <v>473</v>
      </c>
      <c r="D122" t="s">
        <v>564</v>
      </c>
    </row>
    <row r="123" spans="1:4" x14ac:dyDescent="0.35">
      <c r="A123" t="s">
        <v>1354</v>
      </c>
      <c r="B123" t="s">
        <v>1354</v>
      </c>
      <c r="C123" t="s">
        <v>473</v>
      </c>
      <c r="D123" t="s">
        <v>588</v>
      </c>
    </row>
    <row r="124" spans="1:4" x14ac:dyDescent="0.35">
      <c r="A124" t="s">
        <v>1354</v>
      </c>
      <c r="B124" t="s">
        <v>1354</v>
      </c>
      <c r="C124" t="s">
        <v>473</v>
      </c>
      <c r="D124" t="s">
        <v>565</v>
      </c>
    </row>
    <row r="125" spans="1:4" x14ac:dyDescent="0.35">
      <c r="A125" t="s">
        <v>1354</v>
      </c>
      <c r="B125" t="s">
        <v>1354</v>
      </c>
      <c r="C125" t="s">
        <v>409</v>
      </c>
      <c r="D125" t="s">
        <v>581</v>
      </c>
    </row>
    <row r="126" spans="1:4" x14ac:dyDescent="0.35">
      <c r="A126" t="s">
        <v>1354</v>
      </c>
      <c r="B126" t="s">
        <v>1354</v>
      </c>
      <c r="C126" t="s">
        <v>409</v>
      </c>
      <c r="D126" t="s">
        <v>536</v>
      </c>
    </row>
    <row r="127" spans="1:4" x14ac:dyDescent="0.35">
      <c r="A127" t="s">
        <v>1354</v>
      </c>
      <c r="B127" t="s">
        <v>1354</v>
      </c>
      <c r="C127" t="s">
        <v>409</v>
      </c>
      <c r="D127" t="s">
        <v>607</v>
      </c>
    </row>
    <row r="128" spans="1:4" x14ac:dyDescent="0.35">
      <c r="A128" t="s">
        <v>1354</v>
      </c>
      <c r="B128" t="s">
        <v>1354</v>
      </c>
      <c r="C128" t="s">
        <v>409</v>
      </c>
      <c r="D128" t="s">
        <v>409</v>
      </c>
    </row>
    <row r="129" spans="1:4" x14ac:dyDescent="0.35">
      <c r="A129" t="s">
        <v>1354</v>
      </c>
      <c r="B129" t="s">
        <v>1354</v>
      </c>
      <c r="C129" t="s">
        <v>409</v>
      </c>
      <c r="D129" t="s">
        <v>537</v>
      </c>
    </row>
    <row r="130" spans="1:4" x14ac:dyDescent="0.35">
      <c r="A130" t="s">
        <v>1354</v>
      </c>
      <c r="B130" t="s">
        <v>1354</v>
      </c>
      <c r="C130" t="s">
        <v>409</v>
      </c>
      <c r="D130" t="s">
        <v>538</v>
      </c>
    </row>
    <row r="131" spans="1:4" x14ac:dyDescent="0.35">
      <c r="A131" t="s">
        <v>1354</v>
      </c>
      <c r="B131" t="s">
        <v>1354</v>
      </c>
      <c r="C131" t="s">
        <v>409</v>
      </c>
      <c r="D131" t="s">
        <v>539</v>
      </c>
    </row>
    <row r="132" spans="1:4" x14ac:dyDescent="0.35">
      <c r="A132" t="s">
        <v>1354</v>
      </c>
      <c r="B132" t="s">
        <v>1354</v>
      </c>
      <c r="C132" t="s">
        <v>409</v>
      </c>
      <c r="D132" t="s">
        <v>540</v>
      </c>
    </row>
    <row r="133" spans="1:4" x14ac:dyDescent="0.35">
      <c r="A133" t="s">
        <v>1354</v>
      </c>
      <c r="B133" t="s">
        <v>1354</v>
      </c>
      <c r="C133" t="s">
        <v>409</v>
      </c>
      <c r="D133" t="s">
        <v>599</v>
      </c>
    </row>
    <row r="134" spans="1:4" x14ac:dyDescent="0.35">
      <c r="A134" t="s">
        <v>1354</v>
      </c>
      <c r="B134" t="s">
        <v>1354</v>
      </c>
      <c r="C134" t="s">
        <v>409</v>
      </c>
      <c r="D134" t="s">
        <v>601</v>
      </c>
    </row>
    <row r="135" spans="1:4" x14ac:dyDescent="0.35">
      <c r="A135" t="s">
        <v>1354</v>
      </c>
      <c r="B135" t="s">
        <v>1354</v>
      </c>
      <c r="C135" t="s">
        <v>409</v>
      </c>
      <c r="D135" t="s">
        <v>611</v>
      </c>
    </row>
    <row r="136" spans="1:4" x14ac:dyDescent="0.35">
      <c r="A136" t="s">
        <v>1354</v>
      </c>
      <c r="B136" t="s">
        <v>1354</v>
      </c>
      <c r="C136" t="s">
        <v>269</v>
      </c>
      <c r="D136" t="s">
        <v>270</v>
      </c>
    </row>
    <row r="137" spans="1:4" x14ac:dyDescent="0.35">
      <c r="A137" t="s">
        <v>1354</v>
      </c>
      <c r="B137" t="s">
        <v>1354</v>
      </c>
      <c r="C137" t="s">
        <v>39</v>
      </c>
      <c r="D137" t="s">
        <v>40</v>
      </c>
    </row>
    <row r="138" spans="1:4" x14ac:dyDescent="0.35">
      <c r="A138" t="s">
        <v>1354</v>
      </c>
      <c r="B138" t="s">
        <v>1354</v>
      </c>
      <c r="C138" t="s">
        <v>19</v>
      </c>
      <c r="D138" t="s">
        <v>20</v>
      </c>
    </row>
    <row r="139" spans="1:4" x14ac:dyDescent="0.35">
      <c r="A139" t="s">
        <v>1354</v>
      </c>
      <c r="B139" t="s">
        <v>1354</v>
      </c>
      <c r="C139" t="s">
        <v>41</v>
      </c>
      <c r="D139" t="s">
        <v>42</v>
      </c>
    </row>
    <row r="140" spans="1:4" x14ac:dyDescent="0.35">
      <c r="A140" t="s">
        <v>1354</v>
      </c>
      <c r="B140" t="s">
        <v>1354</v>
      </c>
      <c r="C140" t="s">
        <v>602</v>
      </c>
      <c r="D140" t="s">
        <v>603</v>
      </c>
    </row>
    <row r="141" spans="1:4" x14ac:dyDescent="0.35">
      <c r="A141" t="s">
        <v>1354</v>
      </c>
      <c r="B141" t="s">
        <v>1354</v>
      </c>
      <c r="C141" t="s">
        <v>21</v>
      </c>
      <c r="D141" t="s">
        <v>64</v>
      </c>
    </row>
    <row r="142" spans="1:4" x14ac:dyDescent="0.35">
      <c r="A142" t="s">
        <v>1354</v>
      </c>
      <c r="B142" t="s">
        <v>1354</v>
      </c>
      <c r="C142" t="s">
        <v>21</v>
      </c>
      <c r="D142" t="s">
        <v>22</v>
      </c>
    </row>
    <row r="143" spans="1:4" x14ac:dyDescent="0.35">
      <c r="A143" t="s">
        <v>1354</v>
      </c>
      <c r="B143" t="s">
        <v>1354</v>
      </c>
      <c r="C143" t="s">
        <v>21</v>
      </c>
      <c r="D143" t="s">
        <v>36</v>
      </c>
    </row>
    <row r="144" spans="1:4" x14ac:dyDescent="0.35">
      <c r="A144" t="s">
        <v>1354</v>
      </c>
      <c r="B144" t="s">
        <v>1354</v>
      </c>
      <c r="C144" t="s">
        <v>21</v>
      </c>
      <c r="D144" t="s">
        <v>42</v>
      </c>
    </row>
    <row r="145" spans="1:4" x14ac:dyDescent="0.35">
      <c r="A145" t="s">
        <v>1354</v>
      </c>
      <c r="B145" t="s">
        <v>1354</v>
      </c>
      <c r="C145" t="s">
        <v>21</v>
      </c>
      <c r="D145" t="s">
        <v>266</v>
      </c>
    </row>
    <row r="146" spans="1:4" x14ac:dyDescent="0.35">
      <c r="A146" t="s">
        <v>1354</v>
      </c>
      <c r="B146" t="s">
        <v>1354</v>
      </c>
      <c r="C146" t="s">
        <v>583</v>
      </c>
      <c r="D146" t="s">
        <v>584</v>
      </c>
    </row>
    <row r="147" spans="1:4" x14ac:dyDescent="0.35">
      <c r="A147" t="s">
        <v>1354</v>
      </c>
      <c r="B147" t="s">
        <v>1354</v>
      </c>
      <c r="C147" t="s">
        <v>141</v>
      </c>
      <c r="D147" t="s">
        <v>142</v>
      </c>
    </row>
    <row r="148" spans="1:4" x14ac:dyDescent="0.35">
      <c r="A148" t="s">
        <v>1354</v>
      </c>
      <c r="B148" t="s">
        <v>1354</v>
      </c>
      <c r="C148" t="s">
        <v>71</v>
      </c>
      <c r="D148" t="s">
        <v>40</v>
      </c>
    </row>
    <row r="149" spans="1:4" x14ac:dyDescent="0.35">
      <c r="A149" t="s">
        <v>1354</v>
      </c>
      <c r="B149" t="s">
        <v>1354</v>
      </c>
      <c r="C149" t="s">
        <v>71</v>
      </c>
      <c r="D149" t="s">
        <v>118</v>
      </c>
    </row>
    <row r="150" spans="1:4" x14ac:dyDescent="0.35">
      <c r="A150" t="s">
        <v>1354</v>
      </c>
      <c r="B150" t="s">
        <v>1354</v>
      </c>
      <c r="C150" t="s">
        <v>558</v>
      </c>
      <c r="D150" t="s">
        <v>559</v>
      </c>
    </row>
    <row r="151" spans="1:4" x14ac:dyDescent="0.35">
      <c r="A151" t="s">
        <v>1354</v>
      </c>
      <c r="B151" t="s">
        <v>1354</v>
      </c>
      <c r="C151" t="s">
        <v>23</v>
      </c>
      <c r="D151" t="s">
        <v>24</v>
      </c>
    </row>
    <row r="152" spans="1:4" x14ac:dyDescent="0.35">
      <c r="A152" t="s">
        <v>1354</v>
      </c>
      <c r="B152" t="s">
        <v>1354</v>
      </c>
      <c r="C152" t="s">
        <v>52</v>
      </c>
      <c r="D152" t="s">
        <v>64</v>
      </c>
    </row>
    <row r="153" spans="1:4" x14ac:dyDescent="0.35">
      <c r="A153" t="s">
        <v>1354</v>
      </c>
      <c r="B153" t="s">
        <v>1354</v>
      </c>
      <c r="C153" t="s">
        <v>52</v>
      </c>
      <c r="D153" t="s">
        <v>22</v>
      </c>
    </row>
    <row r="154" spans="1:4" x14ac:dyDescent="0.35">
      <c r="A154" t="s">
        <v>1354</v>
      </c>
      <c r="B154" t="s">
        <v>1354</v>
      </c>
      <c r="C154" t="s">
        <v>52</v>
      </c>
      <c r="D154" t="s">
        <v>36</v>
      </c>
    </row>
    <row r="155" spans="1:4" x14ac:dyDescent="0.35">
      <c r="A155" t="s">
        <v>1354</v>
      </c>
      <c r="B155" t="s">
        <v>1354</v>
      </c>
      <c r="C155" t="s">
        <v>52</v>
      </c>
      <c r="D155" t="s">
        <v>42</v>
      </c>
    </row>
    <row r="156" spans="1:4" x14ac:dyDescent="0.35">
      <c r="A156" t="s">
        <v>1354</v>
      </c>
      <c r="B156" t="s">
        <v>1354</v>
      </c>
      <c r="C156" t="s">
        <v>52</v>
      </c>
      <c r="D156" t="s">
        <v>25</v>
      </c>
    </row>
    <row r="157" spans="1:4" x14ac:dyDescent="0.35">
      <c r="A157" t="s">
        <v>1354</v>
      </c>
      <c r="B157" t="s">
        <v>1354</v>
      </c>
      <c r="C157" t="s">
        <v>25</v>
      </c>
      <c r="D157" t="s">
        <v>566</v>
      </c>
    </row>
    <row r="158" spans="1:4" x14ac:dyDescent="0.35">
      <c r="A158" t="s">
        <v>1354</v>
      </c>
      <c r="B158" t="s">
        <v>1354</v>
      </c>
      <c r="C158" t="s">
        <v>25</v>
      </c>
      <c r="D158" t="s">
        <v>34</v>
      </c>
    </row>
    <row r="159" spans="1:4" x14ac:dyDescent="0.35">
      <c r="A159" t="s">
        <v>1354</v>
      </c>
      <c r="B159" t="s">
        <v>1354</v>
      </c>
      <c r="C159" t="s">
        <v>25</v>
      </c>
      <c r="D159" t="s">
        <v>30</v>
      </c>
    </row>
    <row r="160" spans="1:4" x14ac:dyDescent="0.35">
      <c r="A160" t="s">
        <v>1354</v>
      </c>
      <c r="B160" t="s">
        <v>1354</v>
      </c>
      <c r="C160" t="s">
        <v>25</v>
      </c>
      <c r="D160" t="s">
        <v>219</v>
      </c>
    </row>
    <row r="161" spans="1:4" x14ac:dyDescent="0.35">
      <c r="A161" t="s">
        <v>1354</v>
      </c>
      <c r="B161" t="s">
        <v>1354</v>
      </c>
      <c r="C161" t="s">
        <v>25</v>
      </c>
      <c r="D161" t="s">
        <v>64</v>
      </c>
    </row>
    <row r="162" spans="1:4" x14ac:dyDescent="0.35">
      <c r="A162" t="s">
        <v>1354</v>
      </c>
      <c r="B162" t="s">
        <v>1354</v>
      </c>
      <c r="C162" t="s">
        <v>25</v>
      </c>
      <c r="D162" t="s">
        <v>22</v>
      </c>
    </row>
    <row r="163" spans="1:4" x14ac:dyDescent="0.35">
      <c r="A163" t="s">
        <v>1354</v>
      </c>
      <c r="B163" t="s">
        <v>1354</v>
      </c>
      <c r="C163" t="s">
        <v>25</v>
      </c>
      <c r="D163" t="s">
        <v>35</v>
      </c>
    </row>
    <row r="164" spans="1:4" x14ac:dyDescent="0.35">
      <c r="A164" t="s">
        <v>1354</v>
      </c>
      <c r="B164" t="s">
        <v>1354</v>
      </c>
      <c r="C164" t="s">
        <v>25</v>
      </c>
      <c r="D164" t="s">
        <v>36</v>
      </c>
    </row>
    <row r="165" spans="1:4" x14ac:dyDescent="0.35">
      <c r="A165" t="s">
        <v>1354</v>
      </c>
      <c r="B165" t="s">
        <v>1354</v>
      </c>
      <c r="C165" t="s">
        <v>25</v>
      </c>
      <c r="D165" t="s">
        <v>42</v>
      </c>
    </row>
    <row r="166" spans="1:4" x14ac:dyDescent="0.35">
      <c r="A166" t="s">
        <v>1354</v>
      </c>
      <c r="B166" t="s">
        <v>1354</v>
      </c>
      <c r="C166" t="s">
        <v>25</v>
      </c>
      <c r="D166" t="s">
        <v>70</v>
      </c>
    </row>
    <row r="167" spans="1:4" x14ac:dyDescent="0.35">
      <c r="A167" t="s">
        <v>1354</v>
      </c>
      <c r="B167" t="s">
        <v>1354</v>
      </c>
      <c r="C167" t="s">
        <v>25</v>
      </c>
      <c r="D167" t="s">
        <v>25</v>
      </c>
    </row>
    <row r="168" spans="1:4" x14ac:dyDescent="0.35">
      <c r="A168" t="s">
        <v>1354</v>
      </c>
      <c r="B168" t="s">
        <v>1354</v>
      </c>
      <c r="C168" t="s">
        <v>25</v>
      </c>
      <c r="D168" t="s">
        <v>37</v>
      </c>
    </row>
    <row r="169" spans="1:4" x14ac:dyDescent="0.35">
      <c r="A169" t="s">
        <v>1354</v>
      </c>
      <c r="B169" t="s">
        <v>1354</v>
      </c>
      <c r="C169" t="s">
        <v>25</v>
      </c>
      <c r="D169" t="s">
        <v>49</v>
      </c>
    </row>
    <row r="170" spans="1:4" x14ac:dyDescent="0.35">
      <c r="A170" t="s">
        <v>1354</v>
      </c>
      <c r="B170" t="s">
        <v>1354</v>
      </c>
      <c r="C170" t="s">
        <v>58</v>
      </c>
      <c r="D170" t="s">
        <v>535</v>
      </c>
    </row>
    <row r="171" spans="1:4" x14ac:dyDescent="0.35">
      <c r="A171" t="s">
        <v>1354</v>
      </c>
      <c r="B171" t="s">
        <v>1354</v>
      </c>
      <c r="C171" t="s">
        <v>58</v>
      </c>
      <c r="D171" t="s">
        <v>59</v>
      </c>
    </row>
    <row r="172" spans="1:4" x14ac:dyDescent="0.35">
      <c r="A172" t="s">
        <v>1354</v>
      </c>
      <c r="B172" t="s">
        <v>1354</v>
      </c>
      <c r="C172" t="s">
        <v>605</v>
      </c>
      <c r="D172" t="s">
        <v>606</v>
      </c>
    </row>
    <row r="173" spans="1:4" x14ac:dyDescent="0.35">
      <c r="A173" t="s">
        <v>1354</v>
      </c>
      <c r="B173" t="s">
        <v>1354</v>
      </c>
      <c r="C173" t="s">
        <v>136</v>
      </c>
      <c r="D173" t="s">
        <v>193</v>
      </c>
    </row>
    <row r="174" spans="1:4" x14ac:dyDescent="0.35">
      <c r="A174" t="s">
        <v>1354</v>
      </c>
      <c r="B174" t="s">
        <v>1354</v>
      </c>
      <c r="C174" t="s">
        <v>136</v>
      </c>
      <c r="D174" t="s">
        <v>137</v>
      </c>
    </row>
    <row r="175" spans="1:4" x14ac:dyDescent="0.35">
      <c r="A175" t="s">
        <v>1354</v>
      </c>
      <c r="B175" t="s">
        <v>1354</v>
      </c>
      <c r="C175" t="s">
        <v>66</v>
      </c>
      <c r="D175" t="s">
        <v>67</v>
      </c>
    </row>
    <row r="176" spans="1:4" x14ac:dyDescent="0.35">
      <c r="A176" t="s">
        <v>1354</v>
      </c>
      <c r="B176" t="s">
        <v>1354</v>
      </c>
      <c r="C176" t="s">
        <v>66</v>
      </c>
      <c r="D176" t="s">
        <v>133</v>
      </c>
    </row>
    <row r="177" spans="1:4" x14ac:dyDescent="0.35">
      <c r="A177" t="s">
        <v>1354</v>
      </c>
      <c r="B177" t="s">
        <v>1354</v>
      </c>
      <c r="C177" t="s">
        <v>510</v>
      </c>
      <c r="D177" t="s">
        <v>510</v>
      </c>
    </row>
    <row r="178" spans="1:4" x14ac:dyDescent="0.35">
      <c r="A178" t="s">
        <v>1354</v>
      </c>
      <c r="B178" t="s">
        <v>1354</v>
      </c>
      <c r="C178" t="s">
        <v>510</v>
      </c>
      <c r="D178" t="s">
        <v>511</v>
      </c>
    </row>
    <row r="179" spans="1:4" x14ac:dyDescent="0.35">
      <c r="A179" t="s">
        <v>1354</v>
      </c>
      <c r="B179" t="s">
        <v>1354</v>
      </c>
      <c r="C179" t="s">
        <v>510</v>
      </c>
      <c r="D179" t="s">
        <v>519</v>
      </c>
    </row>
    <row r="180" spans="1:4" x14ac:dyDescent="0.35">
      <c r="A180" t="s">
        <v>1354</v>
      </c>
      <c r="B180" t="s">
        <v>1354</v>
      </c>
      <c r="C180" t="s">
        <v>617</v>
      </c>
      <c r="D180" t="s">
        <v>562</v>
      </c>
    </row>
    <row r="181" spans="1:4" x14ac:dyDescent="0.35">
      <c r="A181" t="s">
        <v>1354</v>
      </c>
      <c r="B181" t="s">
        <v>1354</v>
      </c>
      <c r="C181" t="s">
        <v>590</v>
      </c>
      <c r="D181" t="s">
        <v>29</v>
      </c>
    </row>
    <row r="182" spans="1:4" x14ac:dyDescent="0.35">
      <c r="A182" t="s">
        <v>1354</v>
      </c>
      <c r="B182" t="s">
        <v>1354</v>
      </c>
      <c r="C182" t="s">
        <v>590</v>
      </c>
      <c r="D182" t="s">
        <v>250</v>
      </c>
    </row>
    <row r="183" spans="1:4" x14ac:dyDescent="0.35">
      <c r="A183" t="s">
        <v>1354</v>
      </c>
      <c r="B183" t="s">
        <v>1354</v>
      </c>
      <c r="C183" t="s">
        <v>590</v>
      </c>
      <c r="D183" t="s">
        <v>542</v>
      </c>
    </row>
    <row r="184" spans="1:4" x14ac:dyDescent="0.35">
      <c r="A184" t="s">
        <v>1354</v>
      </c>
      <c r="B184" t="s">
        <v>1354</v>
      </c>
      <c r="C184" t="s">
        <v>443</v>
      </c>
      <c r="D184" t="s">
        <v>137</v>
      </c>
    </row>
    <row r="185" spans="1:4" x14ac:dyDescent="0.35">
      <c r="A185" t="s">
        <v>1354</v>
      </c>
      <c r="B185" t="s">
        <v>1354</v>
      </c>
      <c r="C185" t="s">
        <v>443</v>
      </c>
      <c r="D185" t="s">
        <v>150</v>
      </c>
    </row>
    <row r="186" spans="1:4" x14ac:dyDescent="0.35">
      <c r="A186" t="s">
        <v>1354</v>
      </c>
      <c r="B186" t="s">
        <v>1354</v>
      </c>
      <c r="C186" t="s">
        <v>443</v>
      </c>
      <c r="D186" t="s">
        <v>108</v>
      </c>
    </row>
    <row r="187" spans="1:4" x14ac:dyDescent="0.35">
      <c r="A187" t="s">
        <v>1354</v>
      </c>
      <c r="B187" t="s">
        <v>1354</v>
      </c>
      <c r="C187" t="s">
        <v>443</v>
      </c>
      <c r="D187" t="s">
        <v>541</v>
      </c>
    </row>
    <row r="188" spans="1:4" x14ac:dyDescent="0.35">
      <c r="A188" t="s">
        <v>1354</v>
      </c>
      <c r="B188" t="s">
        <v>1354</v>
      </c>
      <c r="C188" t="s">
        <v>443</v>
      </c>
      <c r="D188" t="s">
        <v>107</v>
      </c>
    </row>
    <row r="189" spans="1:4" x14ac:dyDescent="0.35">
      <c r="A189" t="s">
        <v>1354</v>
      </c>
      <c r="B189" t="s">
        <v>1354</v>
      </c>
      <c r="C189" t="s">
        <v>443</v>
      </c>
      <c r="D189" t="s">
        <v>16</v>
      </c>
    </row>
    <row r="190" spans="1:4" x14ac:dyDescent="0.35">
      <c r="A190" t="s">
        <v>1354</v>
      </c>
      <c r="B190" t="s">
        <v>1354</v>
      </c>
      <c r="C190" t="s">
        <v>443</v>
      </c>
      <c r="D190" t="s">
        <v>17</v>
      </c>
    </row>
    <row r="191" spans="1:4" x14ac:dyDescent="0.35">
      <c r="A191" t="s">
        <v>1354</v>
      </c>
      <c r="B191" t="s">
        <v>1354</v>
      </c>
      <c r="C191" t="s">
        <v>443</v>
      </c>
      <c r="D191" t="s">
        <v>510</v>
      </c>
    </row>
    <row r="192" spans="1:4" x14ac:dyDescent="0.35">
      <c r="A192" t="s">
        <v>1354</v>
      </c>
      <c r="B192" t="s">
        <v>1354</v>
      </c>
      <c r="C192" t="s">
        <v>443</v>
      </c>
      <c r="D192" t="s">
        <v>511</v>
      </c>
    </row>
    <row r="193" spans="1:4" x14ac:dyDescent="0.35">
      <c r="A193" t="s">
        <v>1354</v>
      </c>
      <c r="B193" t="s">
        <v>1354</v>
      </c>
      <c r="C193" t="s">
        <v>443</v>
      </c>
      <c r="D193" t="s">
        <v>519</v>
      </c>
    </row>
    <row r="194" spans="1:4" x14ac:dyDescent="0.35">
      <c r="A194" t="s">
        <v>1354</v>
      </c>
      <c r="B194" t="s">
        <v>1354</v>
      </c>
      <c r="C194" t="s">
        <v>604</v>
      </c>
      <c r="D194" t="s">
        <v>562</v>
      </c>
    </row>
    <row r="195" spans="1:4" x14ac:dyDescent="0.35">
      <c r="A195" t="s">
        <v>1354</v>
      </c>
      <c r="B195" t="s">
        <v>1354</v>
      </c>
      <c r="C195" t="s">
        <v>567</v>
      </c>
      <c r="D195" t="s">
        <v>562</v>
      </c>
    </row>
    <row r="196" spans="1:4" x14ac:dyDescent="0.35">
      <c r="A196" t="s">
        <v>1354</v>
      </c>
      <c r="B196" t="s">
        <v>1354</v>
      </c>
      <c r="C196" t="s">
        <v>567</v>
      </c>
      <c r="D196" t="s">
        <v>568</v>
      </c>
    </row>
    <row r="197" spans="1:4" x14ac:dyDescent="0.35">
      <c r="A197" t="s">
        <v>1354</v>
      </c>
      <c r="B197" t="s">
        <v>1354</v>
      </c>
      <c r="C197" t="s">
        <v>186</v>
      </c>
      <c r="D197" t="s">
        <v>472</v>
      </c>
    </row>
    <row r="198" spans="1:4" x14ac:dyDescent="0.35">
      <c r="A198" t="s">
        <v>1354</v>
      </c>
      <c r="B198" t="s">
        <v>1354</v>
      </c>
      <c r="C198" t="s">
        <v>186</v>
      </c>
      <c r="D198" t="s">
        <v>187</v>
      </c>
    </row>
    <row r="199" spans="1:4" x14ac:dyDescent="0.35">
      <c r="A199" t="s">
        <v>1354</v>
      </c>
      <c r="B199" t="s">
        <v>1354</v>
      </c>
      <c r="C199" t="s">
        <v>186</v>
      </c>
      <c r="D199" t="s">
        <v>614</v>
      </c>
    </row>
    <row r="200" spans="1:4" x14ac:dyDescent="0.35">
      <c r="A200" t="s">
        <v>1354</v>
      </c>
      <c r="B200" t="s">
        <v>1354</v>
      </c>
      <c r="C200" t="s">
        <v>544</v>
      </c>
      <c r="D200" t="s">
        <v>545</v>
      </c>
    </row>
    <row r="201" spans="1:4" x14ac:dyDescent="0.35">
      <c r="A201" t="s">
        <v>1354</v>
      </c>
      <c r="B201" t="s">
        <v>1354</v>
      </c>
      <c r="C201" t="s">
        <v>589</v>
      </c>
      <c r="D201" t="s">
        <v>545</v>
      </c>
    </row>
    <row r="202" spans="1:4" x14ac:dyDescent="0.35">
      <c r="A202" t="s">
        <v>1354</v>
      </c>
      <c r="B202" t="s">
        <v>1354</v>
      </c>
      <c r="C202" t="s">
        <v>569</v>
      </c>
      <c r="D202" t="s">
        <v>570</v>
      </c>
    </row>
    <row r="203" spans="1:4" x14ac:dyDescent="0.35">
      <c r="A203" t="s">
        <v>1354</v>
      </c>
      <c r="B203" t="s">
        <v>1354</v>
      </c>
      <c r="C203" t="s">
        <v>586</v>
      </c>
      <c r="D203" t="s">
        <v>587</v>
      </c>
    </row>
    <row r="204" spans="1:4" x14ac:dyDescent="0.35">
      <c r="A204" t="s">
        <v>1354</v>
      </c>
      <c r="B204" t="s">
        <v>1354</v>
      </c>
      <c r="C204" t="s">
        <v>122</v>
      </c>
      <c r="D204" t="s">
        <v>123</v>
      </c>
    </row>
    <row r="205" spans="1:4" x14ac:dyDescent="0.35">
      <c r="A205" t="s">
        <v>1354</v>
      </c>
      <c r="B205" t="s">
        <v>1354</v>
      </c>
      <c r="C205" t="s">
        <v>122</v>
      </c>
      <c r="D205" t="s">
        <v>122</v>
      </c>
    </row>
    <row r="206" spans="1:4" x14ac:dyDescent="0.35">
      <c r="A206" t="s">
        <v>1354</v>
      </c>
      <c r="B206" t="s">
        <v>1354</v>
      </c>
      <c r="C206" t="s">
        <v>302</v>
      </c>
      <c r="D206" t="s">
        <v>303</v>
      </c>
    </row>
    <row r="207" spans="1:4" x14ac:dyDescent="0.35">
      <c r="A207" t="s">
        <v>1354</v>
      </c>
      <c r="B207" t="s">
        <v>1354</v>
      </c>
      <c r="C207" t="s">
        <v>68</v>
      </c>
      <c r="D207" t="s">
        <v>127</v>
      </c>
    </row>
    <row r="208" spans="1:4" x14ac:dyDescent="0.35">
      <c r="A208" t="s">
        <v>1354</v>
      </c>
      <c r="B208" t="s">
        <v>1354</v>
      </c>
      <c r="C208" t="s">
        <v>68</v>
      </c>
      <c r="D208" t="s">
        <v>93</v>
      </c>
    </row>
    <row r="209" spans="1:4" x14ac:dyDescent="0.35">
      <c r="A209" t="s">
        <v>1354</v>
      </c>
      <c r="B209" t="s">
        <v>1354</v>
      </c>
      <c r="C209" t="s">
        <v>68</v>
      </c>
      <c r="D209" t="s">
        <v>69</v>
      </c>
    </row>
    <row r="210" spans="1:4" x14ac:dyDescent="0.35">
      <c r="A210" t="s">
        <v>1354</v>
      </c>
      <c r="B210" t="s">
        <v>1354</v>
      </c>
      <c r="C210" t="s">
        <v>68</v>
      </c>
      <c r="D210" t="s">
        <v>68</v>
      </c>
    </row>
    <row r="211" spans="1:4" x14ac:dyDescent="0.35">
      <c r="A211" t="s">
        <v>1354</v>
      </c>
      <c r="B211" t="s">
        <v>1354</v>
      </c>
      <c r="C211" t="s">
        <v>597</v>
      </c>
      <c r="D211" t="s">
        <v>598</v>
      </c>
    </row>
    <row r="212" spans="1:4" x14ac:dyDescent="0.35">
      <c r="A212" t="s">
        <v>1354</v>
      </c>
      <c r="B212" t="s">
        <v>1354</v>
      </c>
      <c r="C212" t="s">
        <v>557</v>
      </c>
      <c r="D212" t="s">
        <v>580</v>
      </c>
    </row>
    <row r="213" spans="1:4" x14ac:dyDescent="0.35">
      <c r="A213" t="s">
        <v>1354</v>
      </c>
      <c r="B213" t="s">
        <v>1354</v>
      </c>
      <c r="C213" t="s">
        <v>557</v>
      </c>
      <c r="D213" t="s">
        <v>557</v>
      </c>
    </row>
    <row r="214" spans="1:4" x14ac:dyDescent="0.35">
      <c r="A214" t="s">
        <v>1354</v>
      </c>
      <c r="B214" t="s">
        <v>1354</v>
      </c>
      <c r="C214" t="s">
        <v>575</v>
      </c>
      <c r="D214" t="s">
        <v>587</v>
      </c>
    </row>
    <row r="215" spans="1:4" x14ac:dyDescent="0.35">
      <c r="A215" t="s">
        <v>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47AA-8189-4D00-9CBC-53233ADC7EF0}">
  <dimension ref="A1:U179"/>
  <sheetViews>
    <sheetView workbookViewId="0">
      <selection activeCell="C7" sqref="C7"/>
    </sheetView>
  </sheetViews>
  <sheetFormatPr baseColWidth="10" defaultRowHeight="14.5" x14ac:dyDescent="0.35"/>
  <cols>
    <col min="8" max="8" width="34.1796875" bestFit="1" customWidth="1"/>
    <col min="9" max="9" width="16.08984375" customWidth="1"/>
    <col min="12" max="12" width="16.81640625" style="5" bestFit="1" customWidth="1"/>
    <col min="13" max="13" width="18.81640625" style="5" bestFit="1" customWidth="1"/>
    <col min="14" max="14" width="12.90625" style="4" customWidth="1"/>
    <col min="15" max="15" width="10.90625" style="4"/>
    <col min="16" max="16" width="24" bestFit="1" customWidth="1"/>
    <col min="17" max="17" width="12.36328125" customWidth="1"/>
    <col min="18" max="18" width="9.453125" customWidth="1"/>
    <col min="19" max="19" width="28.36328125" bestFit="1" customWidth="1"/>
    <col min="20" max="20" width="23.089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6" t="s">
        <v>12</v>
      </c>
      <c r="N1" s="3" t="s">
        <v>13</v>
      </c>
      <c r="O1" s="4" t="s">
        <v>14</v>
      </c>
      <c r="P1" t="s">
        <v>618</v>
      </c>
      <c r="Q1" t="s">
        <v>1353</v>
      </c>
      <c r="R1" t="s">
        <v>1356</v>
      </c>
      <c r="T1" t="s">
        <v>625</v>
      </c>
      <c r="U1" t="s">
        <v>1356</v>
      </c>
    </row>
    <row r="2" spans="1:21" x14ac:dyDescent="0.35">
      <c r="A2" t="s">
        <v>53</v>
      </c>
      <c r="B2" t="s">
        <v>54</v>
      </c>
      <c r="D2" t="s">
        <v>55</v>
      </c>
      <c r="E2" s="1">
        <v>26067241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18</v>
      </c>
      <c r="L2" s="5">
        <v>-8000000000</v>
      </c>
      <c r="M2" s="5">
        <v>8000000000</v>
      </c>
      <c r="N2" s="4">
        <v>45187</v>
      </c>
      <c r="O2" s="4">
        <v>45596</v>
      </c>
      <c r="P2" t="str">
        <f>_xlfn.CONCAT(E2,M2,N2)</f>
        <v>26067241800000000045187</v>
      </c>
      <c r="Q2" t="e">
        <f>VLOOKUP(P2,Feuil2!A:S,9,FALSE)</f>
        <v>#N/A</v>
      </c>
      <c r="R2" t="e">
        <f>VLOOKUP(P2,Feuil2!A:S,8,FALSE)</f>
        <v>#N/A</v>
      </c>
      <c r="S2" t="e">
        <f>VLOOKUP(I2,Feuil5!A:D,3,FALSE)</f>
        <v>#N/A</v>
      </c>
      <c r="T2" t="e">
        <f>VLOOKUP(H2,Feuil5!D:F,3,FALSE)</f>
        <v>#N/A</v>
      </c>
      <c r="U2" t="e">
        <f>VLOOKUP(H2,Feuil5!D:F,2,FALSE)</f>
        <v>#N/A</v>
      </c>
    </row>
    <row r="3" spans="1:21" x14ac:dyDescent="0.35">
      <c r="A3" t="s">
        <v>73</v>
      </c>
      <c r="B3" t="s">
        <v>74</v>
      </c>
      <c r="D3" t="s">
        <v>75</v>
      </c>
      <c r="E3" s="1">
        <v>26010482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18</v>
      </c>
      <c r="L3" s="5">
        <v>-3890964654</v>
      </c>
      <c r="M3" s="5">
        <v>3900000000</v>
      </c>
      <c r="N3" s="4">
        <v>45419</v>
      </c>
      <c r="O3" s="4">
        <v>45443</v>
      </c>
      <c r="P3" t="str">
        <f t="shared" ref="P3:P66" si="0">_xlfn.CONCAT(E3,M3,N3)</f>
        <v>26010482390000000045419</v>
      </c>
      <c r="Q3" t="e">
        <f>VLOOKUP(P3,Feuil2!A:S,9,FALSE)</f>
        <v>#N/A</v>
      </c>
      <c r="R3" t="e">
        <f>VLOOKUP(P3,Feuil2!A:S,8,FALSE)</f>
        <v>#N/A</v>
      </c>
      <c r="S3" t="e">
        <f>VLOOKUP(I3,Feuil5!A:D,3,FALSE)</f>
        <v>#N/A</v>
      </c>
      <c r="T3" t="e">
        <f>VLOOKUP(H3,Feuil5!D:F,3,FALSE)</f>
        <v>#N/A</v>
      </c>
      <c r="U3" t="e">
        <f>VLOOKUP(H3,Feuil5!D:F,2,FALSE)</f>
        <v>#N/A</v>
      </c>
    </row>
    <row r="4" spans="1:21" x14ac:dyDescent="0.35">
      <c r="A4" t="s">
        <v>85</v>
      </c>
      <c r="B4" t="s">
        <v>86</v>
      </c>
      <c r="D4" t="s">
        <v>87</v>
      </c>
      <c r="E4" s="1">
        <v>26034087</v>
      </c>
      <c r="F4" t="s">
        <v>88</v>
      </c>
      <c r="G4" t="s">
        <v>89</v>
      </c>
      <c r="H4" t="s">
        <v>90</v>
      </c>
      <c r="I4" t="s">
        <v>42</v>
      </c>
      <c r="J4" t="s">
        <v>91</v>
      </c>
      <c r="K4" t="s">
        <v>18</v>
      </c>
      <c r="L4" s="5">
        <v>-1744954570</v>
      </c>
      <c r="M4" s="5">
        <v>2800000000</v>
      </c>
      <c r="N4" s="4">
        <v>44004</v>
      </c>
      <c r="O4" s="4">
        <v>46529</v>
      </c>
      <c r="P4" t="str">
        <f t="shared" si="0"/>
        <v>26034087280000000044004</v>
      </c>
      <c r="Q4" t="e">
        <f>VLOOKUP(P4,Feuil2!A:S,9,FALSE)</f>
        <v>#N/A</v>
      </c>
      <c r="R4" t="e">
        <f>VLOOKUP(P4,Feuil2!A:S,8,FALSE)</f>
        <v>#N/A</v>
      </c>
      <c r="S4" t="str">
        <f>VLOOKUP(I4,Feuil5!A:D,3,FALSE)</f>
        <v xml:space="preserve">CLICOM CMT CONSTRUCTION       </v>
      </c>
      <c r="T4" t="str">
        <f>VLOOKUP(H4,Feuil5!D:F,3,FALSE)</f>
        <v xml:space="preserve">CLICOM CMT EQUIPEMENT         </v>
      </c>
      <c r="U4" t="str">
        <f>VLOOKUP(H4,Feuil5!D:F,2,FALSE)</f>
        <v>220</v>
      </c>
    </row>
    <row r="5" spans="1:21" x14ac:dyDescent="0.35">
      <c r="A5" t="s">
        <v>94</v>
      </c>
      <c r="B5" t="s">
        <v>95</v>
      </c>
      <c r="D5" t="s">
        <v>96</v>
      </c>
      <c r="E5" s="1">
        <v>26039915</v>
      </c>
      <c r="F5" t="s">
        <v>97</v>
      </c>
      <c r="G5" t="s">
        <v>57</v>
      </c>
      <c r="H5" t="s">
        <v>25</v>
      </c>
      <c r="I5" t="s">
        <v>22</v>
      </c>
      <c r="J5" t="s">
        <v>98</v>
      </c>
      <c r="K5" t="s">
        <v>18</v>
      </c>
      <c r="L5" s="5">
        <v>-1769895999</v>
      </c>
      <c r="M5" s="5">
        <v>2437000000</v>
      </c>
      <c r="N5" s="4">
        <v>44826</v>
      </c>
      <c r="O5" s="4">
        <v>46652</v>
      </c>
      <c r="P5" t="str">
        <f t="shared" si="0"/>
        <v>26039915243700000044826</v>
      </c>
      <c r="Q5" t="str">
        <f>VLOOKUP(P5,Feuil2!A:S,9,FALSE)</f>
        <v xml:space="preserve">CLICOM CMT EQUIPEMENT         </v>
      </c>
      <c r="R5" t="str">
        <f>VLOOKUP(P5,Feuil2!A:S,8,FALSE)</f>
        <v>220</v>
      </c>
      <c r="S5" t="str">
        <f>VLOOKUP(I5,Feuil5!A:D,3,FALSE)</f>
        <v xml:space="preserve">CLICOM CMT EQUIPEMENT         </v>
      </c>
      <c r="T5" t="str">
        <f>VLOOKUP(H5,Feuil5!D:F,3,FALSE)</f>
        <v xml:space="preserve">CLICOM CMT EQUIPEMENT         </v>
      </c>
      <c r="U5" t="str">
        <f>VLOOKUP(H5,Feuil5!D:F,2,FALSE)</f>
        <v>220</v>
      </c>
    </row>
    <row r="6" spans="1:21" x14ac:dyDescent="0.35">
      <c r="A6" t="s">
        <v>53</v>
      </c>
      <c r="B6" t="s">
        <v>54</v>
      </c>
      <c r="D6" t="s">
        <v>99</v>
      </c>
      <c r="E6" s="1">
        <v>15741905</v>
      </c>
      <c r="F6" t="s">
        <v>100</v>
      </c>
      <c r="G6" t="s">
        <v>31</v>
      </c>
      <c r="H6" t="s">
        <v>39</v>
      </c>
      <c r="I6" t="s">
        <v>40</v>
      </c>
      <c r="J6" t="s">
        <v>101</v>
      </c>
      <c r="K6" t="s">
        <v>18</v>
      </c>
      <c r="L6" s="5">
        <v>-1233902702</v>
      </c>
      <c r="M6" s="5">
        <v>2400000000</v>
      </c>
      <c r="N6" s="4">
        <v>42991</v>
      </c>
      <c r="O6" s="4">
        <v>46796</v>
      </c>
      <c r="P6" t="str">
        <f t="shared" si="0"/>
        <v>15741905240000000042991</v>
      </c>
      <c r="Q6" t="e">
        <f>VLOOKUP(P6,Feuil2!A:S,9,FALSE)</f>
        <v>#N/A</v>
      </c>
      <c r="R6" t="e">
        <f>VLOOKUP(P6,Feuil2!A:S,8,FALSE)</f>
        <v>#N/A</v>
      </c>
      <c r="S6" t="str">
        <f>VLOOKUP(I6,Feuil5!A:D,3,FALSE)</f>
        <v xml:space="preserve">CLICOM CLT CONSTRUCTION       </v>
      </c>
      <c r="T6" t="e">
        <f>VLOOKUP(H6,Feuil5!D:F,3,FALSE)</f>
        <v>#N/A</v>
      </c>
      <c r="U6" t="e">
        <f>VLOOKUP(H6,Feuil5!D:F,2,FALSE)</f>
        <v>#N/A</v>
      </c>
    </row>
    <row r="7" spans="1:21" x14ac:dyDescent="0.35">
      <c r="A7" t="s">
        <v>73</v>
      </c>
      <c r="B7" t="s">
        <v>74</v>
      </c>
      <c r="D7" t="s">
        <v>102</v>
      </c>
      <c r="E7" s="1">
        <v>25983840</v>
      </c>
      <c r="F7" t="s">
        <v>103</v>
      </c>
      <c r="G7" t="s">
        <v>31</v>
      </c>
      <c r="H7" t="s">
        <v>90</v>
      </c>
      <c r="I7" t="s">
        <v>42</v>
      </c>
      <c r="J7" t="s">
        <v>104</v>
      </c>
      <c r="K7" t="s">
        <v>18</v>
      </c>
      <c r="L7" s="5">
        <v>-1139269331</v>
      </c>
      <c r="M7" s="5">
        <v>2100000000</v>
      </c>
      <c r="N7" s="4">
        <v>44841</v>
      </c>
      <c r="O7" s="4">
        <v>47003</v>
      </c>
      <c r="P7" t="str">
        <f t="shared" si="0"/>
        <v>25983840210000000044841</v>
      </c>
      <c r="Q7" t="e">
        <f>VLOOKUP(P7,Feuil2!A:S,9,FALSE)</f>
        <v>#N/A</v>
      </c>
      <c r="R7" t="e">
        <f>VLOOKUP(P7,Feuil2!A:S,8,FALSE)</f>
        <v>#N/A</v>
      </c>
      <c r="S7" t="str">
        <f>VLOOKUP(I7,Feuil5!A:D,3,FALSE)</f>
        <v xml:space="preserve">CLICOM CMT CONSTRUCTION       </v>
      </c>
      <c r="T7" t="str">
        <f>VLOOKUP(H7,Feuil5!D:F,3,FALSE)</f>
        <v xml:space="preserve">CLICOM CMT EQUIPEMENT         </v>
      </c>
      <c r="U7" t="str">
        <f>VLOOKUP(H7,Feuil5!D:F,2,FALSE)</f>
        <v>220</v>
      </c>
    </row>
    <row r="8" spans="1:21" x14ac:dyDescent="0.35">
      <c r="A8" t="s">
        <v>112</v>
      </c>
      <c r="B8" t="s">
        <v>113</v>
      </c>
      <c r="D8" t="s">
        <v>114</v>
      </c>
      <c r="E8" s="1">
        <v>8126815</v>
      </c>
      <c r="F8" t="s">
        <v>115</v>
      </c>
      <c r="G8" t="s">
        <v>116</v>
      </c>
      <c r="H8" t="s">
        <v>25</v>
      </c>
      <c r="I8" t="s">
        <v>64</v>
      </c>
      <c r="J8" t="s">
        <v>117</v>
      </c>
      <c r="K8" t="s">
        <v>18</v>
      </c>
      <c r="L8" s="5">
        <v>-1666723790</v>
      </c>
      <c r="M8" s="5">
        <v>2000000000</v>
      </c>
      <c r="N8" s="4">
        <v>44911</v>
      </c>
      <c r="O8" s="4">
        <v>46889</v>
      </c>
      <c r="P8" t="str">
        <f t="shared" si="0"/>
        <v>8126815200000000044911</v>
      </c>
      <c r="Q8" t="str">
        <f>VLOOKUP(P8,Feuil2!A:S,9,FALSE)</f>
        <v xml:space="preserve">CLICOM CMT EQUIPEMENT         </v>
      </c>
      <c r="R8" t="str">
        <f>VLOOKUP(P8,Feuil2!A:S,8,FALSE)</f>
        <v>220</v>
      </c>
      <c r="S8" t="str">
        <f>VLOOKUP(I8,Feuil5!A:D,3,FALSE)</f>
        <v xml:space="preserve">CLICOM CMT EQUIPEMENT         </v>
      </c>
      <c r="T8" t="str">
        <f>VLOOKUP(H8,Feuil5!D:F,3,FALSE)</f>
        <v xml:space="preserve">CLICOM CMT EQUIPEMENT         </v>
      </c>
      <c r="U8" t="str">
        <f>VLOOKUP(H8,Feuil5!D:F,2,FALSE)</f>
        <v>220</v>
      </c>
    </row>
    <row r="9" spans="1:21" x14ac:dyDescent="0.35">
      <c r="A9" t="s">
        <v>53</v>
      </c>
      <c r="B9" t="s">
        <v>54</v>
      </c>
      <c r="D9" t="s">
        <v>55</v>
      </c>
      <c r="E9" s="1">
        <v>26067241</v>
      </c>
      <c r="F9" t="s">
        <v>56</v>
      </c>
      <c r="G9" t="s">
        <v>57</v>
      </c>
      <c r="H9" t="s">
        <v>25</v>
      </c>
      <c r="I9" t="s">
        <v>22</v>
      </c>
      <c r="J9" t="s">
        <v>119</v>
      </c>
      <c r="K9" t="s">
        <v>18</v>
      </c>
      <c r="L9" s="5">
        <v>-1529685795</v>
      </c>
      <c r="M9" s="5">
        <v>2000000000</v>
      </c>
      <c r="N9" s="4">
        <v>44727</v>
      </c>
      <c r="O9" s="4">
        <v>45853</v>
      </c>
      <c r="P9" t="str">
        <f t="shared" si="0"/>
        <v>26067241200000000044727</v>
      </c>
      <c r="Q9" t="str">
        <f>VLOOKUP(P9,Feuil2!A:S,9,FALSE)</f>
        <v xml:space="preserve">CLICOM CMT EQUIPEMENT         </v>
      </c>
      <c r="R9" t="str">
        <f>VLOOKUP(P9,Feuil2!A:S,8,FALSE)</f>
        <v>220</v>
      </c>
      <c r="S9" t="str">
        <f>VLOOKUP(I9,Feuil5!A:D,3,FALSE)</f>
        <v xml:space="preserve">CLICOM CMT EQUIPEMENT         </v>
      </c>
      <c r="T9" t="str">
        <f>VLOOKUP(H9,Feuil5!D:F,3,FALSE)</f>
        <v xml:space="preserve">CLICOM CMT EQUIPEMENT         </v>
      </c>
      <c r="U9" t="str">
        <f>VLOOKUP(H9,Feuil5!D:F,2,FALSE)</f>
        <v>220</v>
      </c>
    </row>
    <row r="10" spans="1:21" x14ac:dyDescent="0.35">
      <c r="A10" t="s">
        <v>53</v>
      </c>
      <c r="B10" t="s">
        <v>54</v>
      </c>
      <c r="D10" t="s">
        <v>124</v>
      </c>
      <c r="E10" s="1">
        <v>25956400</v>
      </c>
      <c r="F10" t="s">
        <v>125</v>
      </c>
      <c r="G10" t="s">
        <v>48</v>
      </c>
      <c r="H10" t="s">
        <v>21</v>
      </c>
      <c r="I10" t="s">
        <v>22</v>
      </c>
      <c r="J10" t="s">
        <v>126</v>
      </c>
      <c r="K10" t="s">
        <v>18</v>
      </c>
      <c r="L10" s="5">
        <v>-1560000000</v>
      </c>
      <c r="M10" s="5">
        <v>1600000000</v>
      </c>
      <c r="N10" s="4">
        <v>45104</v>
      </c>
      <c r="O10" s="4">
        <v>46931</v>
      </c>
      <c r="P10" t="str">
        <f t="shared" si="0"/>
        <v>25956400160000000045104</v>
      </c>
      <c r="Q10" t="str">
        <f>VLOOKUP(P10,Feuil2!A:S,9,FALSE)</f>
        <v xml:space="preserve">CLICOM CMT EQUIPEMENT         </v>
      </c>
      <c r="R10" t="str">
        <f>VLOOKUP(P10,Feuil2!A:S,8,FALSE)</f>
        <v>220</v>
      </c>
      <c r="S10" t="str">
        <f>VLOOKUP(I10,Feuil5!A:D,3,FALSE)</f>
        <v xml:space="preserve">CLICOM CMT EQUIPEMENT         </v>
      </c>
      <c r="T10" t="str">
        <f>VLOOKUP(H10,Feuil5!D:F,3,FALSE)</f>
        <v xml:space="preserve">CLICOM CMT EQUIPEMENT         </v>
      </c>
      <c r="U10" t="str">
        <f>VLOOKUP(H10,Feuil5!D:F,2,FALSE)</f>
        <v>220</v>
      </c>
    </row>
    <row r="11" spans="1:21" x14ac:dyDescent="0.35">
      <c r="A11" t="s">
        <v>53</v>
      </c>
      <c r="B11" t="s">
        <v>54</v>
      </c>
      <c r="D11" t="s">
        <v>128</v>
      </c>
      <c r="E11" s="1">
        <v>26015351</v>
      </c>
      <c r="F11" t="s">
        <v>129</v>
      </c>
      <c r="G11" t="s">
        <v>31</v>
      </c>
      <c r="H11" t="s">
        <v>32</v>
      </c>
      <c r="I11" t="s">
        <v>72</v>
      </c>
      <c r="J11" t="s">
        <v>130</v>
      </c>
      <c r="K11" t="s">
        <v>18</v>
      </c>
      <c r="L11" s="5">
        <v>-1500000000</v>
      </c>
      <c r="M11" s="5">
        <v>1500000000</v>
      </c>
      <c r="N11" s="4">
        <v>45413</v>
      </c>
      <c r="O11" s="4">
        <v>45441</v>
      </c>
      <c r="P11" t="str">
        <f t="shared" si="0"/>
        <v>26015351150000000045413</v>
      </c>
      <c r="Q11" t="e">
        <f>VLOOKUP(P11,Feuil2!A:S,9,FALSE)</f>
        <v>#N/A</v>
      </c>
      <c r="R11" t="e">
        <f>VLOOKUP(P11,Feuil2!A:S,8,FALSE)</f>
        <v>#N/A</v>
      </c>
      <c r="S11" t="e">
        <f>VLOOKUP(I11,Feuil5!A:D,3,FALSE)</f>
        <v>#N/A</v>
      </c>
      <c r="T11" t="str">
        <f>VLOOKUP(H11,Feuil5!D:F,3,FALSE)</f>
        <v xml:space="preserve">CLICOM CCT TRESORERIE         </v>
      </c>
      <c r="U11" t="str">
        <f>VLOOKUP(H11,Feuil5!D:F,2,FALSE)</f>
        <v>128</v>
      </c>
    </row>
    <row r="12" spans="1:21" x14ac:dyDescent="0.35">
      <c r="A12" t="s">
        <v>73</v>
      </c>
      <c r="B12" t="s">
        <v>74</v>
      </c>
      <c r="C12" t="s">
        <v>131</v>
      </c>
      <c r="D12" t="s">
        <v>102</v>
      </c>
      <c r="E12" s="1">
        <v>25983840</v>
      </c>
      <c r="F12" t="s">
        <v>103</v>
      </c>
      <c r="G12" t="s">
        <v>31</v>
      </c>
      <c r="H12" t="s">
        <v>90</v>
      </c>
      <c r="I12" t="s">
        <v>42</v>
      </c>
      <c r="J12" t="s">
        <v>132</v>
      </c>
      <c r="K12" t="s">
        <v>18</v>
      </c>
      <c r="L12" s="5">
        <v>-1380562146</v>
      </c>
      <c r="M12" s="5">
        <v>1500000000</v>
      </c>
      <c r="N12" s="4">
        <v>45281</v>
      </c>
      <c r="O12" s="4">
        <v>46715</v>
      </c>
      <c r="P12" t="str">
        <f t="shared" si="0"/>
        <v>25983840150000000045281</v>
      </c>
      <c r="Q12" t="e">
        <f>VLOOKUP(P12,Feuil2!A:S,9,FALSE)</f>
        <v>#N/A</v>
      </c>
      <c r="R12" t="e">
        <f>VLOOKUP(P12,Feuil2!A:S,8,FALSE)</f>
        <v>#N/A</v>
      </c>
      <c r="S12" t="str">
        <f>VLOOKUP(I12,Feuil5!A:D,3,FALSE)</f>
        <v xml:space="preserve">CLICOM CMT CONSTRUCTION       </v>
      </c>
      <c r="T12" t="str">
        <f>VLOOKUP(H12,Feuil5!D:F,3,FALSE)</f>
        <v xml:space="preserve">CLICOM CMT EQUIPEMENT         </v>
      </c>
      <c r="U12" t="str">
        <f>VLOOKUP(H12,Feuil5!D:F,2,FALSE)</f>
        <v>220</v>
      </c>
    </row>
    <row r="13" spans="1:21" x14ac:dyDescent="0.35">
      <c r="A13" t="s">
        <v>53</v>
      </c>
      <c r="B13" t="s">
        <v>54</v>
      </c>
      <c r="D13" t="s">
        <v>134</v>
      </c>
      <c r="E13" s="1">
        <v>25987961</v>
      </c>
      <c r="F13" t="s">
        <v>135</v>
      </c>
      <c r="G13" t="s">
        <v>57</v>
      </c>
      <c r="H13" t="s">
        <v>136</v>
      </c>
      <c r="I13" t="s">
        <v>137</v>
      </c>
      <c r="J13" t="s">
        <v>138</v>
      </c>
      <c r="K13" t="s">
        <v>18</v>
      </c>
      <c r="L13" s="5">
        <v>-1499815000</v>
      </c>
      <c r="M13" s="5">
        <v>1500000000</v>
      </c>
      <c r="N13" s="4">
        <v>45334</v>
      </c>
      <c r="O13" s="4">
        <v>45688</v>
      </c>
      <c r="P13" t="str">
        <f t="shared" si="0"/>
        <v>25987961150000000045334</v>
      </c>
      <c r="Q13" t="e">
        <f>VLOOKUP(P13,Feuil2!A:S,9,FALSE)</f>
        <v>#N/A</v>
      </c>
      <c r="R13" t="e">
        <f>VLOOKUP(P13,Feuil2!A:S,8,FALSE)</f>
        <v>#N/A</v>
      </c>
      <c r="S13" t="e">
        <f>VLOOKUP(I13,Feuil5!A:D,3,FALSE)</f>
        <v>#N/A</v>
      </c>
      <c r="T13" t="e">
        <f>VLOOKUP(H13,Feuil5!D:F,3,FALSE)</f>
        <v>#N/A</v>
      </c>
      <c r="U13" t="e">
        <f>VLOOKUP(H13,Feuil5!D:F,2,FALSE)</f>
        <v>#N/A</v>
      </c>
    </row>
    <row r="14" spans="1:21" x14ac:dyDescent="0.35">
      <c r="A14" t="s">
        <v>112</v>
      </c>
      <c r="B14" t="s">
        <v>113</v>
      </c>
      <c r="D14" t="s">
        <v>139</v>
      </c>
      <c r="E14" s="1">
        <v>26024232</v>
      </c>
      <c r="F14" t="s">
        <v>140</v>
      </c>
      <c r="G14" t="s">
        <v>50</v>
      </c>
      <c r="H14" t="s">
        <v>141</v>
      </c>
      <c r="I14" t="s">
        <v>142</v>
      </c>
      <c r="J14" t="s">
        <v>143</v>
      </c>
      <c r="K14" t="s">
        <v>18</v>
      </c>
      <c r="L14" s="5">
        <v>-1040734119</v>
      </c>
      <c r="M14" s="5">
        <v>1425000000</v>
      </c>
      <c r="N14" s="4">
        <v>44916</v>
      </c>
      <c r="O14" s="4">
        <v>46387</v>
      </c>
      <c r="P14" t="str">
        <f t="shared" si="0"/>
        <v>26024232142500000044916</v>
      </c>
      <c r="Q14" t="e">
        <f>VLOOKUP(P14,Feuil2!A:S,9,FALSE)</f>
        <v>#N/A</v>
      </c>
      <c r="R14" t="e">
        <f>VLOOKUP(P14,Feuil2!A:S,8,FALSE)</f>
        <v>#N/A</v>
      </c>
      <c r="S14" t="str">
        <f>VLOOKUP(I14,Feuil5!A:D,3,FALSE)</f>
        <v>CLICOM CMT EQUIPEMENT</v>
      </c>
      <c r="T14" t="str">
        <f>VLOOKUP(H14,Feuil5!D:F,3,FALSE)</f>
        <v>CLICOM CMT EQUIPEMENT</v>
      </c>
      <c r="U14" t="str">
        <f>VLOOKUP(H14,Feuil5!D:F,2,FALSE)</f>
        <v>220</v>
      </c>
    </row>
    <row r="15" spans="1:21" x14ac:dyDescent="0.35">
      <c r="A15" t="s">
        <v>94</v>
      </c>
      <c r="B15" t="s">
        <v>95</v>
      </c>
      <c r="D15" t="s">
        <v>144</v>
      </c>
      <c r="E15" s="1">
        <v>25969709</v>
      </c>
      <c r="F15" t="s">
        <v>145</v>
      </c>
      <c r="G15" t="s">
        <v>63</v>
      </c>
      <c r="H15" t="s">
        <v>25</v>
      </c>
      <c r="I15" t="s">
        <v>22</v>
      </c>
      <c r="J15" t="s">
        <v>146</v>
      </c>
      <c r="K15" t="s">
        <v>18</v>
      </c>
      <c r="L15" s="5">
        <v>-377390782</v>
      </c>
      <c r="M15" s="5">
        <v>1400000000</v>
      </c>
      <c r="N15" s="4">
        <v>43375</v>
      </c>
      <c r="O15" s="4">
        <v>45902</v>
      </c>
      <c r="P15" t="str">
        <f t="shared" si="0"/>
        <v>25969709140000000043375</v>
      </c>
      <c r="Q15" t="e">
        <f>VLOOKUP(P15,Feuil2!A:S,9,FALSE)</f>
        <v>#N/A</v>
      </c>
      <c r="R15" t="e">
        <f>VLOOKUP(P15,Feuil2!A:S,8,FALSE)</f>
        <v>#N/A</v>
      </c>
      <c r="S15" t="str">
        <f>VLOOKUP(I15,Feuil5!A:D,3,FALSE)</f>
        <v xml:space="preserve">CLICOM CMT EQUIPEMENT         </v>
      </c>
      <c r="T15" t="str">
        <f>VLOOKUP(H15,Feuil5!D:F,3,FALSE)</f>
        <v xml:space="preserve">CLICOM CMT EQUIPEMENT         </v>
      </c>
      <c r="U15" t="str">
        <f>VLOOKUP(H15,Feuil5!D:F,2,FALSE)</f>
        <v>220</v>
      </c>
    </row>
    <row r="16" spans="1:21" x14ac:dyDescent="0.35">
      <c r="A16" t="s">
        <v>94</v>
      </c>
      <c r="B16" t="s">
        <v>95</v>
      </c>
      <c r="C16" t="s">
        <v>151</v>
      </c>
      <c r="D16" t="s">
        <v>152</v>
      </c>
      <c r="E16" s="1">
        <v>15611005</v>
      </c>
      <c r="F16" t="s">
        <v>153</v>
      </c>
      <c r="G16" t="s">
        <v>110</v>
      </c>
      <c r="H16" t="s">
        <v>25</v>
      </c>
      <c r="I16" t="s">
        <v>25</v>
      </c>
      <c r="J16" t="s">
        <v>154</v>
      </c>
      <c r="K16" t="s">
        <v>18</v>
      </c>
      <c r="L16" s="5">
        <v>-51736168</v>
      </c>
      <c r="M16" s="5">
        <v>1300000000</v>
      </c>
      <c r="N16" s="4">
        <v>42905</v>
      </c>
      <c r="O16" s="4">
        <v>45462</v>
      </c>
      <c r="P16" t="str">
        <f t="shared" si="0"/>
        <v>15611005130000000042905</v>
      </c>
      <c r="Q16" t="e">
        <f>VLOOKUP(P16,Feuil2!A:S,9,FALSE)</f>
        <v>#N/A</v>
      </c>
      <c r="R16" t="e">
        <f>VLOOKUP(P16,Feuil2!A:S,8,FALSE)</f>
        <v>#N/A</v>
      </c>
      <c r="S16" t="str">
        <f>VLOOKUP(I16,Feuil5!A:D,3,FALSE)</f>
        <v xml:space="preserve">CLICOM CMT EQUIPEMENT         </v>
      </c>
      <c r="T16" t="str">
        <f>VLOOKUP(H16,Feuil5!D:F,3,FALSE)</f>
        <v xml:space="preserve">CLICOM CMT EQUIPEMENT         </v>
      </c>
      <c r="U16" t="str">
        <f>VLOOKUP(H16,Feuil5!D:F,2,FALSE)</f>
        <v>220</v>
      </c>
    </row>
    <row r="17" spans="1:21" x14ac:dyDescent="0.35">
      <c r="A17" t="s">
        <v>73</v>
      </c>
      <c r="B17" t="s">
        <v>74</v>
      </c>
      <c r="D17" t="s">
        <v>155</v>
      </c>
      <c r="E17" s="1">
        <v>15652105</v>
      </c>
      <c r="F17" t="s">
        <v>156</v>
      </c>
      <c r="G17" t="s">
        <v>31</v>
      </c>
      <c r="H17" t="s">
        <v>71</v>
      </c>
      <c r="I17" t="s">
        <v>40</v>
      </c>
      <c r="J17" t="s">
        <v>157</v>
      </c>
      <c r="K17" t="s">
        <v>18</v>
      </c>
      <c r="L17" s="5">
        <v>-1122292782</v>
      </c>
      <c r="M17" s="5">
        <v>1260000000</v>
      </c>
      <c r="N17" s="4">
        <v>44673</v>
      </c>
      <c r="O17" s="4">
        <v>47595</v>
      </c>
      <c r="P17" t="str">
        <f t="shared" si="0"/>
        <v>15652105126000000044673</v>
      </c>
      <c r="Q17" t="str">
        <f>VLOOKUP(P17,Feuil2!A:S,9,FALSE)</f>
        <v xml:space="preserve">CLICOM CLT CONSTRUCTION       </v>
      </c>
      <c r="R17" t="str">
        <f>VLOOKUP(P17,Feuil2!A:S,8,FALSE)</f>
        <v>321</v>
      </c>
      <c r="S17" t="str">
        <f>VLOOKUP(I17,Feuil5!A:D,3,FALSE)</f>
        <v xml:space="preserve">CLICOM CLT CONSTRUCTION       </v>
      </c>
      <c r="T17" t="str">
        <f>VLOOKUP(H17,Feuil5!D:F,3,FALSE)</f>
        <v xml:space="preserve">CLICOM CLT CONSTRUCTION       </v>
      </c>
      <c r="U17" t="str">
        <f>VLOOKUP(H17,Feuil5!D:F,2,FALSE)</f>
        <v>321</v>
      </c>
    </row>
    <row r="18" spans="1:21" x14ac:dyDescent="0.35">
      <c r="A18" t="s">
        <v>158</v>
      </c>
      <c r="B18" t="s">
        <v>159</v>
      </c>
      <c r="D18" t="s">
        <v>160</v>
      </c>
      <c r="E18" s="1">
        <v>9512140</v>
      </c>
      <c r="F18" t="s">
        <v>161</v>
      </c>
      <c r="G18" t="s">
        <v>28</v>
      </c>
      <c r="H18" t="s">
        <v>78</v>
      </c>
      <c r="I18" t="s">
        <v>162</v>
      </c>
      <c r="J18" t="s">
        <v>163</v>
      </c>
      <c r="K18" t="s">
        <v>18</v>
      </c>
      <c r="L18" s="5">
        <v>-1208345841</v>
      </c>
      <c r="M18" s="5">
        <v>1208000000</v>
      </c>
      <c r="N18" s="4">
        <v>45303</v>
      </c>
      <c r="O18" s="4">
        <v>45535</v>
      </c>
      <c r="P18" t="str">
        <f t="shared" si="0"/>
        <v>9512140120800000045303</v>
      </c>
      <c r="Q18" t="e">
        <f>VLOOKUP(P18,Feuil2!A:S,9,FALSE)</f>
        <v>#N/A</v>
      </c>
      <c r="R18" t="e">
        <f>VLOOKUP(P18,Feuil2!A:S,8,FALSE)</f>
        <v>#N/A</v>
      </c>
      <c r="S18" t="e">
        <f>VLOOKUP(I18,Feuil5!A:D,3,FALSE)</f>
        <v>#N/A</v>
      </c>
      <c r="T18" t="e">
        <f>VLOOKUP(H18,Feuil5!D:F,3,FALSE)</f>
        <v>#N/A</v>
      </c>
      <c r="U18" t="e">
        <f>VLOOKUP(H18,Feuil5!D:F,2,FALSE)</f>
        <v>#N/A</v>
      </c>
    </row>
    <row r="19" spans="1:21" x14ac:dyDescent="0.35">
      <c r="A19" t="s">
        <v>112</v>
      </c>
      <c r="B19" t="s">
        <v>113</v>
      </c>
      <c r="C19" t="s">
        <v>164</v>
      </c>
      <c r="D19" t="s">
        <v>165</v>
      </c>
      <c r="E19" s="1">
        <v>8116000</v>
      </c>
      <c r="F19" t="s">
        <v>166</v>
      </c>
      <c r="G19" t="s">
        <v>50</v>
      </c>
      <c r="H19" t="s">
        <v>25</v>
      </c>
      <c r="I19" t="s">
        <v>64</v>
      </c>
      <c r="J19" t="s">
        <v>167</v>
      </c>
      <c r="K19" t="s">
        <v>18</v>
      </c>
      <c r="L19" s="5">
        <v>-634077797</v>
      </c>
      <c r="M19" s="5">
        <v>1200000000</v>
      </c>
      <c r="N19" s="4">
        <v>44873</v>
      </c>
      <c r="O19" s="4">
        <v>45969</v>
      </c>
      <c r="P19" t="str">
        <f t="shared" si="0"/>
        <v>8116000120000000044873</v>
      </c>
      <c r="Q19" t="str">
        <f>VLOOKUP(P19,Feuil2!A:S,9,FALSE)</f>
        <v xml:space="preserve">CLICOM CMT EQUIPEMENT         </v>
      </c>
      <c r="R19" t="str">
        <f>VLOOKUP(P19,Feuil2!A:S,8,FALSE)</f>
        <v>220</v>
      </c>
      <c r="S19" t="str">
        <f>VLOOKUP(I19,Feuil5!A:D,3,FALSE)</f>
        <v xml:space="preserve">CLICOM CMT EQUIPEMENT         </v>
      </c>
      <c r="T19" t="str">
        <f>VLOOKUP(H19,Feuil5!D:F,3,FALSE)</f>
        <v xml:space="preserve">CLICOM CMT EQUIPEMENT         </v>
      </c>
      <c r="U19" t="str">
        <f>VLOOKUP(H19,Feuil5!D:F,2,FALSE)</f>
        <v>220</v>
      </c>
    </row>
    <row r="20" spans="1:21" x14ac:dyDescent="0.35">
      <c r="A20" t="s">
        <v>53</v>
      </c>
      <c r="B20" t="s">
        <v>54</v>
      </c>
      <c r="D20" t="s">
        <v>168</v>
      </c>
      <c r="E20" s="1">
        <v>26032670</v>
      </c>
      <c r="F20" t="s">
        <v>169</v>
      </c>
      <c r="G20" t="s">
        <v>50</v>
      </c>
      <c r="H20" t="s">
        <v>66</v>
      </c>
      <c r="I20" t="s">
        <v>133</v>
      </c>
      <c r="J20" t="s">
        <v>170</v>
      </c>
      <c r="K20" t="s">
        <v>18</v>
      </c>
      <c r="L20" s="5">
        <v>-499903518</v>
      </c>
      <c r="M20" s="5">
        <v>1200000000</v>
      </c>
      <c r="N20" s="4">
        <v>45355</v>
      </c>
      <c r="O20" s="4">
        <v>45657</v>
      </c>
      <c r="P20" t="str">
        <f t="shared" si="0"/>
        <v>26032670120000000045355</v>
      </c>
      <c r="Q20" t="e">
        <f>VLOOKUP(P20,Feuil2!A:S,9,FALSE)</f>
        <v>#N/A</v>
      </c>
      <c r="R20" t="e">
        <f>VLOOKUP(P20,Feuil2!A:S,8,FALSE)</f>
        <v>#N/A</v>
      </c>
      <c r="S20" t="e">
        <f>VLOOKUP(I20,Feuil5!A:D,3,FALSE)</f>
        <v>#N/A</v>
      </c>
      <c r="T20" t="e">
        <f>VLOOKUP(H20,Feuil5!D:F,3,FALSE)</f>
        <v>#N/A</v>
      </c>
      <c r="U20" t="e">
        <f>VLOOKUP(H20,Feuil5!D:F,2,FALSE)</f>
        <v>#N/A</v>
      </c>
    </row>
    <row r="21" spans="1:21" x14ac:dyDescent="0.35">
      <c r="A21" t="s">
        <v>158</v>
      </c>
      <c r="B21" t="s">
        <v>159</v>
      </c>
      <c r="D21" t="s">
        <v>160</v>
      </c>
      <c r="E21" s="1">
        <v>9512140</v>
      </c>
      <c r="F21" t="s">
        <v>161</v>
      </c>
      <c r="G21" t="s">
        <v>28</v>
      </c>
      <c r="H21" t="s">
        <v>16</v>
      </c>
      <c r="I21" t="s">
        <v>16</v>
      </c>
      <c r="J21" t="s">
        <v>171</v>
      </c>
      <c r="K21" t="s">
        <v>18</v>
      </c>
      <c r="L21" s="5">
        <v>-734313572</v>
      </c>
      <c r="M21" s="5">
        <v>1150000000</v>
      </c>
      <c r="N21" s="4">
        <v>45163</v>
      </c>
      <c r="O21" s="4">
        <v>45535</v>
      </c>
      <c r="P21" t="str">
        <f t="shared" si="0"/>
        <v>9512140115000000045163</v>
      </c>
      <c r="Q21" t="e">
        <f>VLOOKUP(P21,Feuil2!A:S,9,FALSE)</f>
        <v>#N/A</v>
      </c>
      <c r="R21" t="e">
        <f>VLOOKUP(P21,Feuil2!A:S,8,FALSE)</f>
        <v>#N/A</v>
      </c>
      <c r="S21" t="e">
        <f>VLOOKUP(I21,Feuil5!A:D,3,FALSE)</f>
        <v>#N/A</v>
      </c>
      <c r="T21" t="e">
        <f>VLOOKUP(H21,Feuil5!D:F,3,FALSE)</f>
        <v>#N/A</v>
      </c>
      <c r="U21" t="e">
        <f>VLOOKUP(H21,Feuil5!D:F,2,FALSE)</f>
        <v>#N/A</v>
      </c>
    </row>
    <row r="22" spans="1:21" x14ac:dyDescent="0.35">
      <c r="A22" t="s">
        <v>112</v>
      </c>
      <c r="B22" t="s">
        <v>113</v>
      </c>
      <c r="D22" t="s">
        <v>173</v>
      </c>
      <c r="E22" s="1">
        <v>687500</v>
      </c>
      <c r="F22" t="s">
        <v>174</v>
      </c>
      <c r="G22" t="s">
        <v>116</v>
      </c>
      <c r="H22" t="s">
        <v>68</v>
      </c>
      <c r="I22" t="s">
        <v>127</v>
      </c>
      <c r="J22" t="s">
        <v>175</v>
      </c>
      <c r="K22" t="s">
        <v>18</v>
      </c>
      <c r="L22" s="5">
        <v>-590098529</v>
      </c>
      <c r="M22" s="5">
        <v>1000000000</v>
      </c>
      <c r="N22" s="4">
        <v>45408</v>
      </c>
      <c r="O22" s="4">
        <v>45441</v>
      </c>
      <c r="P22" t="str">
        <f t="shared" si="0"/>
        <v>687500100000000045408</v>
      </c>
      <c r="Q22" t="e">
        <f>VLOOKUP(P22,Feuil2!A:S,9,FALSE)</f>
        <v>#N/A</v>
      </c>
      <c r="R22" t="e">
        <f>VLOOKUP(P22,Feuil2!A:S,8,FALSE)</f>
        <v>#N/A</v>
      </c>
      <c r="S22" t="e">
        <f>VLOOKUP(I22,Feuil5!A:D,3,FALSE)</f>
        <v>#N/A</v>
      </c>
      <c r="T22" t="e">
        <f>VLOOKUP(H22,Feuil5!D:F,3,FALSE)</f>
        <v>#N/A</v>
      </c>
      <c r="U22" t="e">
        <f>VLOOKUP(H22,Feuil5!D:F,2,FALSE)</f>
        <v>#N/A</v>
      </c>
    </row>
    <row r="23" spans="1:21" x14ac:dyDescent="0.35">
      <c r="A23" t="s">
        <v>94</v>
      </c>
      <c r="B23" t="s">
        <v>95</v>
      </c>
      <c r="D23" t="s">
        <v>176</v>
      </c>
      <c r="E23" s="1">
        <v>15753105</v>
      </c>
      <c r="F23" t="s">
        <v>177</v>
      </c>
      <c r="G23" t="s">
        <v>84</v>
      </c>
      <c r="H23" t="s">
        <v>32</v>
      </c>
      <c r="I23" t="s">
        <v>38</v>
      </c>
      <c r="J23" t="s">
        <v>178</v>
      </c>
      <c r="K23" t="s">
        <v>18</v>
      </c>
      <c r="L23" s="5">
        <v>-433738828</v>
      </c>
      <c r="M23" s="5">
        <v>1000000000</v>
      </c>
      <c r="N23" s="4">
        <v>45000</v>
      </c>
      <c r="O23" s="4">
        <v>45731</v>
      </c>
      <c r="P23" t="str">
        <f t="shared" si="0"/>
        <v>15753105100000000045000</v>
      </c>
      <c r="Q23" t="str">
        <f>VLOOKUP(P23,Feuil2!A:S,9,FALSE)</f>
        <v xml:space="preserve">CLICOM CCT TRESORERIE         </v>
      </c>
      <c r="R23" t="str">
        <f>VLOOKUP(P23,Feuil2!A:S,8,FALSE)</f>
        <v>128</v>
      </c>
      <c r="S23" t="str">
        <f>VLOOKUP(I23,Feuil5!A:D,3,FALSE)</f>
        <v xml:space="preserve">CLICOM CCT TRESORERIE         </v>
      </c>
      <c r="T23" t="str">
        <f>VLOOKUP(H23,Feuil5!D:F,3,FALSE)</f>
        <v xml:space="preserve">CLICOM CCT TRESORERIE         </v>
      </c>
      <c r="U23" t="str">
        <f>VLOOKUP(H23,Feuil5!D:F,2,FALSE)</f>
        <v>128</v>
      </c>
    </row>
    <row r="24" spans="1:21" x14ac:dyDescent="0.35">
      <c r="A24" t="s">
        <v>73</v>
      </c>
      <c r="B24" t="s">
        <v>74</v>
      </c>
      <c r="D24" t="s">
        <v>75</v>
      </c>
      <c r="E24" s="1">
        <v>26010482</v>
      </c>
      <c r="F24" t="s">
        <v>76</v>
      </c>
      <c r="G24" t="s">
        <v>77</v>
      </c>
      <c r="H24" t="s">
        <v>78</v>
      </c>
      <c r="I24" t="s">
        <v>148</v>
      </c>
      <c r="J24" t="s">
        <v>179</v>
      </c>
      <c r="K24" t="s">
        <v>18</v>
      </c>
      <c r="L24" s="5">
        <v>-112647960</v>
      </c>
      <c r="M24" s="5">
        <v>1000000000</v>
      </c>
      <c r="N24" s="4">
        <v>45419</v>
      </c>
      <c r="O24" s="4">
        <v>45443</v>
      </c>
      <c r="P24" t="str">
        <f t="shared" si="0"/>
        <v>26010482100000000045419</v>
      </c>
      <c r="Q24" t="e">
        <f>VLOOKUP(P24,Feuil2!A:S,9,FALSE)</f>
        <v>#N/A</v>
      </c>
      <c r="R24" t="e">
        <f>VLOOKUP(P24,Feuil2!A:S,8,FALSE)</f>
        <v>#N/A</v>
      </c>
      <c r="S24" t="e">
        <f>VLOOKUP(I24,Feuil5!A:D,3,FALSE)</f>
        <v>#N/A</v>
      </c>
      <c r="T24" t="e">
        <f>VLOOKUP(H24,Feuil5!D:F,3,FALSE)</f>
        <v>#N/A</v>
      </c>
      <c r="U24" t="e">
        <f>VLOOKUP(H24,Feuil5!D:F,2,FALSE)</f>
        <v>#N/A</v>
      </c>
    </row>
    <row r="25" spans="1:21" x14ac:dyDescent="0.35">
      <c r="A25" t="s">
        <v>180</v>
      </c>
      <c r="B25" t="s">
        <v>181</v>
      </c>
      <c r="D25" t="s">
        <v>182</v>
      </c>
      <c r="E25" s="1">
        <v>15689405</v>
      </c>
      <c r="F25" t="s">
        <v>183</v>
      </c>
      <c r="G25" t="s">
        <v>31</v>
      </c>
      <c r="H25" t="s">
        <v>90</v>
      </c>
      <c r="I25" t="s">
        <v>148</v>
      </c>
      <c r="J25" t="s">
        <v>184</v>
      </c>
      <c r="K25" t="s">
        <v>18</v>
      </c>
      <c r="L25" s="5">
        <v>-280000000</v>
      </c>
      <c r="M25" s="5">
        <v>1000000000</v>
      </c>
      <c r="N25" s="4">
        <v>45299</v>
      </c>
      <c r="O25" s="4">
        <v>45503</v>
      </c>
      <c r="P25" t="str">
        <f t="shared" si="0"/>
        <v>15689405100000000045299</v>
      </c>
      <c r="Q25" t="e">
        <f>VLOOKUP(P25,Feuil2!A:S,9,FALSE)</f>
        <v>#N/A</v>
      </c>
      <c r="R25" t="e">
        <f>VLOOKUP(P25,Feuil2!A:S,8,FALSE)</f>
        <v>#N/A</v>
      </c>
      <c r="S25" t="e">
        <f>VLOOKUP(I25,Feuil5!A:D,3,FALSE)</f>
        <v>#N/A</v>
      </c>
      <c r="T25" t="str">
        <f>VLOOKUP(H25,Feuil5!D:F,3,FALSE)</f>
        <v xml:space="preserve">CLICOM CMT EQUIPEMENT         </v>
      </c>
      <c r="U25" t="str">
        <f>VLOOKUP(H25,Feuil5!D:F,2,FALSE)</f>
        <v>220</v>
      </c>
    </row>
    <row r="26" spans="1:21" x14ac:dyDescent="0.35">
      <c r="A26" t="s">
        <v>158</v>
      </c>
      <c r="B26" t="s">
        <v>159</v>
      </c>
      <c r="D26" t="s">
        <v>160</v>
      </c>
      <c r="E26" s="1">
        <v>9512140</v>
      </c>
      <c r="F26" t="s">
        <v>161</v>
      </c>
      <c r="G26" t="s">
        <v>28</v>
      </c>
      <c r="H26" t="s">
        <v>78</v>
      </c>
      <c r="I26" t="s">
        <v>148</v>
      </c>
      <c r="J26" t="s">
        <v>185</v>
      </c>
      <c r="K26" t="s">
        <v>18</v>
      </c>
      <c r="L26" s="5">
        <v>-702281630</v>
      </c>
      <c r="M26" s="5">
        <v>1000000000</v>
      </c>
      <c r="N26" s="4">
        <v>45163</v>
      </c>
      <c r="O26" s="4">
        <v>45535</v>
      </c>
      <c r="P26" t="str">
        <f t="shared" si="0"/>
        <v>9512140100000000045163</v>
      </c>
      <c r="Q26" t="e">
        <f>VLOOKUP(P26,Feuil2!A:S,9,FALSE)</f>
        <v>#N/A</v>
      </c>
      <c r="R26" t="e">
        <f>VLOOKUP(P26,Feuil2!A:S,8,FALSE)</f>
        <v>#N/A</v>
      </c>
      <c r="S26" t="e">
        <f>VLOOKUP(I26,Feuil5!A:D,3,FALSE)</f>
        <v>#N/A</v>
      </c>
      <c r="T26" t="e">
        <f>VLOOKUP(H26,Feuil5!D:F,3,FALSE)</f>
        <v>#N/A</v>
      </c>
      <c r="U26" t="e">
        <f>VLOOKUP(H26,Feuil5!D:F,2,FALSE)</f>
        <v>#N/A</v>
      </c>
    </row>
    <row r="27" spans="1:21" x14ac:dyDescent="0.35">
      <c r="A27" t="s">
        <v>180</v>
      </c>
      <c r="B27" t="s">
        <v>181</v>
      </c>
      <c r="D27" t="s">
        <v>188</v>
      </c>
      <c r="E27" s="1">
        <v>15793905</v>
      </c>
      <c r="F27" t="s">
        <v>189</v>
      </c>
      <c r="G27" t="s">
        <v>31</v>
      </c>
      <c r="H27" t="s">
        <v>32</v>
      </c>
      <c r="I27" t="s">
        <v>72</v>
      </c>
      <c r="J27" t="s">
        <v>190</v>
      </c>
      <c r="K27" t="s">
        <v>18</v>
      </c>
      <c r="L27" s="5">
        <v>-900000000</v>
      </c>
      <c r="M27" s="5">
        <v>950000000</v>
      </c>
      <c r="N27" s="4">
        <v>45316</v>
      </c>
      <c r="O27" s="4">
        <v>45535</v>
      </c>
      <c r="P27" t="str">
        <f t="shared" si="0"/>
        <v>1579390595000000045316</v>
      </c>
      <c r="Q27" t="e">
        <f>VLOOKUP(P27,Feuil2!A:S,9,FALSE)</f>
        <v>#N/A</v>
      </c>
      <c r="R27" t="e">
        <f>VLOOKUP(P27,Feuil2!A:S,8,FALSE)</f>
        <v>#N/A</v>
      </c>
      <c r="S27" t="e">
        <f>VLOOKUP(I27,Feuil5!A:D,3,FALSE)</f>
        <v>#N/A</v>
      </c>
      <c r="T27" t="str">
        <f>VLOOKUP(H27,Feuil5!D:F,3,FALSE)</f>
        <v xml:space="preserve">CLICOM CCT TRESORERIE         </v>
      </c>
      <c r="U27" t="str">
        <f>VLOOKUP(H27,Feuil5!D:F,2,FALSE)</f>
        <v>128</v>
      </c>
    </row>
    <row r="28" spans="1:21" x14ac:dyDescent="0.35">
      <c r="A28" t="s">
        <v>180</v>
      </c>
      <c r="B28" t="s">
        <v>181</v>
      </c>
      <c r="D28" t="s">
        <v>188</v>
      </c>
      <c r="E28" s="1">
        <v>15793905</v>
      </c>
      <c r="F28" t="s">
        <v>189</v>
      </c>
      <c r="G28" t="s">
        <v>31</v>
      </c>
      <c r="H28" t="s">
        <v>32</v>
      </c>
      <c r="I28" t="s">
        <v>72</v>
      </c>
      <c r="J28" t="s">
        <v>190</v>
      </c>
      <c r="K28" t="s">
        <v>18</v>
      </c>
      <c r="L28" s="5">
        <v>-900000000</v>
      </c>
      <c r="M28" s="5">
        <v>900000000</v>
      </c>
      <c r="N28" s="4">
        <v>45408</v>
      </c>
      <c r="O28" s="4">
        <v>45535</v>
      </c>
      <c r="P28" t="str">
        <f t="shared" si="0"/>
        <v>1579390590000000045408</v>
      </c>
      <c r="Q28" t="e">
        <f>VLOOKUP(P28,Feuil2!A:S,9,FALSE)</f>
        <v>#N/A</v>
      </c>
      <c r="R28" t="e">
        <f>VLOOKUP(P28,Feuil2!A:S,8,FALSE)</f>
        <v>#N/A</v>
      </c>
      <c r="S28" t="e">
        <f>VLOOKUP(I28,Feuil5!A:D,3,FALSE)</f>
        <v>#N/A</v>
      </c>
      <c r="T28" t="str">
        <f>VLOOKUP(H28,Feuil5!D:F,3,FALSE)</f>
        <v xml:space="preserve">CLICOM CCT TRESORERIE         </v>
      </c>
      <c r="U28" t="str">
        <f>VLOOKUP(H28,Feuil5!D:F,2,FALSE)</f>
        <v>128</v>
      </c>
    </row>
    <row r="29" spans="1:21" x14ac:dyDescent="0.35">
      <c r="A29" t="s">
        <v>85</v>
      </c>
      <c r="B29" t="s">
        <v>86</v>
      </c>
      <c r="D29" t="s">
        <v>194</v>
      </c>
      <c r="E29" s="1">
        <v>15483105</v>
      </c>
      <c r="F29" t="s">
        <v>195</v>
      </c>
      <c r="G29" t="s">
        <v>196</v>
      </c>
      <c r="H29" t="s">
        <v>21</v>
      </c>
      <c r="I29" t="s">
        <v>64</v>
      </c>
      <c r="J29" t="s">
        <v>197</v>
      </c>
      <c r="K29" t="s">
        <v>18</v>
      </c>
      <c r="L29" s="5">
        <v>-286292042</v>
      </c>
      <c r="M29" s="5">
        <v>867000000</v>
      </c>
      <c r="N29" s="4">
        <v>44103</v>
      </c>
      <c r="O29" s="4">
        <v>45929</v>
      </c>
      <c r="P29" t="str">
        <f t="shared" si="0"/>
        <v>1548310586700000044103</v>
      </c>
      <c r="Q29" t="e">
        <f>VLOOKUP(P29,Feuil2!A:S,9,FALSE)</f>
        <v>#N/A</v>
      </c>
      <c r="R29" t="e">
        <f>VLOOKUP(P29,Feuil2!A:S,8,FALSE)</f>
        <v>#N/A</v>
      </c>
      <c r="S29" t="str">
        <f>VLOOKUP(I29,Feuil5!A:D,3,FALSE)</f>
        <v xml:space="preserve">CLICOM CMT EQUIPEMENT         </v>
      </c>
      <c r="T29" t="str">
        <f>VLOOKUP(H29,Feuil5!D:F,3,FALSE)</f>
        <v xml:space="preserve">CLICOM CMT EQUIPEMENT         </v>
      </c>
      <c r="U29" t="str">
        <f>VLOOKUP(H29,Feuil5!D:F,2,FALSE)</f>
        <v>220</v>
      </c>
    </row>
    <row r="30" spans="1:21" x14ac:dyDescent="0.35">
      <c r="A30" t="s">
        <v>94</v>
      </c>
      <c r="B30" t="s">
        <v>95</v>
      </c>
      <c r="D30" t="s">
        <v>199</v>
      </c>
      <c r="E30" s="1">
        <v>25993936</v>
      </c>
      <c r="F30" t="s">
        <v>200</v>
      </c>
      <c r="G30" t="s">
        <v>63</v>
      </c>
      <c r="H30" t="s">
        <v>52</v>
      </c>
      <c r="I30" t="s">
        <v>22</v>
      </c>
      <c r="J30" t="s">
        <v>201</v>
      </c>
      <c r="K30" t="s">
        <v>18</v>
      </c>
      <c r="L30" s="5">
        <v>-86666688</v>
      </c>
      <c r="M30" s="5">
        <v>736666668</v>
      </c>
      <c r="N30" s="4">
        <v>43668</v>
      </c>
      <c r="O30" s="4">
        <v>45495</v>
      </c>
      <c r="P30" t="str">
        <f t="shared" si="0"/>
        <v>2599393673666666843668</v>
      </c>
      <c r="Q30" t="e">
        <f>VLOOKUP(P30,Feuil2!A:S,9,FALSE)</f>
        <v>#N/A</v>
      </c>
      <c r="R30" t="e">
        <f>VLOOKUP(P30,Feuil2!A:S,8,FALSE)</f>
        <v>#N/A</v>
      </c>
      <c r="S30" t="str">
        <f>VLOOKUP(I30,Feuil5!A:D,3,FALSE)</f>
        <v xml:space="preserve">CLICOM CMT EQUIPEMENT         </v>
      </c>
      <c r="T30" t="str">
        <f>VLOOKUP(H30,Feuil5!D:F,3,FALSE)</f>
        <v xml:space="preserve">CLICOM CMT TRESORERIE         </v>
      </c>
      <c r="U30" t="str">
        <f>VLOOKUP(H30,Feuil5!D:F,2,FALSE)</f>
        <v>222</v>
      </c>
    </row>
    <row r="31" spans="1:21" x14ac:dyDescent="0.35">
      <c r="A31" t="s">
        <v>53</v>
      </c>
      <c r="B31" t="s">
        <v>54</v>
      </c>
      <c r="D31" t="s">
        <v>168</v>
      </c>
      <c r="E31" s="1">
        <v>26032670</v>
      </c>
      <c r="F31" t="s">
        <v>169</v>
      </c>
      <c r="G31" t="s">
        <v>50</v>
      </c>
      <c r="H31" t="s">
        <v>136</v>
      </c>
      <c r="I31" t="s">
        <v>137</v>
      </c>
      <c r="J31" t="s">
        <v>202</v>
      </c>
      <c r="K31" t="s">
        <v>18</v>
      </c>
      <c r="L31" s="5">
        <v>-700000000</v>
      </c>
      <c r="M31" s="5">
        <v>700000000</v>
      </c>
      <c r="N31" s="4">
        <v>45427</v>
      </c>
      <c r="O31" s="4">
        <v>45657</v>
      </c>
      <c r="P31" t="str">
        <f t="shared" si="0"/>
        <v>2603267070000000045427</v>
      </c>
      <c r="Q31" t="e">
        <f>VLOOKUP(P31,Feuil2!A:S,9,FALSE)</f>
        <v>#N/A</v>
      </c>
      <c r="R31" t="e">
        <f>VLOOKUP(P31,Feuil2!A:S,8,FALSE)</f>
        <v>#N/A</v>
      </c>
      <c r="S31" t="e">
        <f>VLOOKUP(I31,Feuil5!A:D,3,FALSE)</f>
        <v>#N/A</v>
      </c>
      <c r="T31" t="e">
        <f>VLOOKUP(H31,Feuil5!D:F,3,FALSE)</f>
        <v>#N/A</v>
      </c>
      <c r="U31" t="e">
        <f>VLOOKUP(H31,Feuil5!D:F,2,FALSE)</f>
        <v>#N/A</v>
      </c>
    </row>
    <row r="32" spans="1:21" x14ac:dyDescent="0.35">
      <c r="A32" t="s">
        <v>112</v>
      </c>
      <c r="B32" t="s">
        <v>113</v>
      </c>
      <c r="D32" t="s">
        <v>205</v>
      </c>
      <c r="E32" s="1">
        <v>15528605</v>
      </c>
      <c r="F32" t="s">
        <v>206</v>
      </c>
      <c r="G32" t="s">
        <v>116</v>
      </c>
      <c r="H32" t="s">
        <v>68</v>
      </c>
      <c r="I32" t="s">
        <v>127</v>
      </c>
      <c r="J32" t="s">
        <v>207</v>
      </c>
      <c r="K32" t="s">
        <v>18</v>
      </c>
      <c r="L32" s="5">
        <v>-424056994</v>
      </c>
      <c r="M32" s="5">
        <v>600000000</v>
      </c>
      <c r="N32" s="4">
        <v>45408</v>
      </c>
      <c r="O32" s="4">
        <v>45441</v>
      </c>
      <c r="P32" t="str">
        <f t="shared" si="0"/>
        <v>1552860560000000045408</v>
      </c>
      <c r="Q32" t="e">
        <f>VLOOKUP(P32,Feuil2!A:S,9,FALSE)</f>
        <v>#N/A</v>
      </c>
      <c r="R32" t="e">
        <f>VLOOKUP(P32,Feuil2!A:S,8,FALSE)</f>
        <v>#N/A</v>
      </c>
      <c r="S32" t="e">
        <f>VLOOKUP(I32,Feuil5!A:D,3,FALSE)</f>
        <v>#N/A</v>
      </c>
      <c r="T32" t="e">
        <f>VLOOKUP(H32,Feuil5!D:F,3,FALSE)</f>
        <v>#N/A</v>
      </c>
      <c r="U32" t="e">
        <f>VLOOKUP(H32,Feuil5!D:F,2,FALSE)</f>
        <v>#N/A</v>
      </c>
    </row>
    <row r="33" spans="1:21" x14ac:dyDescent="0.35">
      <c r="A33" t="s">
        <v>112</v>
      </c>
      <c r="B33" t="s">
        <v>113</v>
      </c>
      <c r="D33" t="s">
        <v>114</v>
      </c>
      <c r="E33" s="1">
        <v>8126815</v>
      </c>
      <c r="F33" t="s">
        <v>115</v>
      </c>
      <c r="G33" t="s">
        <v>116</v>
      </c>
      <c r="H33" t="s">
        <v>25</v>
      </c>
      <c r="I33" t="s">
        <v>64</v>
      </c>
      <c r="J33" t="s">
        <v>208</v>
      </c>
      <c r="K33" t="s">
        <v>18</v>
      </c>
      <c r="L33" s="5">
        <v>-273938506</v>
      </c>
      <c r="M33" s="5">
        <v>600000000</v>
      </c>
      <c r="N33" s="4">
        <v>44323</v>
      </c>
      <c r="O33" s="4">
        <v>46149</v>
      </c>
      <c r="P33" t="str">
        <f t="shared" si="0"/>
        <v>812681560000000044323</v>
      </c>
      <c r="Q33" t="str">
        <f>VLOOKUP(P33,Feuil2!A:S,9,FALSE)</f>
        <v xml:space="preserve">CLICOM CMT EQUIPEMENT         </v>
      </c>
      <c r="R33" t="str">
        <f>VLOOKUP(P33,Feuil2!A:S,8,FALSE)</f>
        <v>220</v>
      </c>
      <c r="S33" t="str">
        <f>VLOOKUP(I33,Feuil5!A:D,3,FALSE)</f>
        <v xml:space="preserve">CLICOM CMT EQUIPEMENT         </v>
      </c>
      <c r="T33" t="str">
        <f>VLOOKUP(H33,Feuil5!D:F,3,FALSE)</f>
        <v xml:space="preserve">CLICOM CMT EQUIPEMENT         </v>
      </c>
      <c r="U33" t="str">
        <f>VLOOKUP(H33,Feuil5!D:F,2,FALSE)</f>
        <v>220</v>
      </c>
    </row>
    <row r="34" spans="1:21" x14ac:dyDescent="0.35">
      <c r="A34" t="s">
        <v>94</v>
      </c>
      <c r="B34" t="s">
        <v>95</v>
      </c>
      <c r="D34" t="s">
        <v>209</v>
      </c>
      <c r="E34" s="1">
        <v>8151615</v>
      </c>
      <c r="F34" t="s">
        <v>210</v>
      </c>
      <c r="G34" t="s">
        <v>63</v>
      </c>
      <c r="H34" t="s">
        <v>45</v>
      </c>
      <c r="I34" t="s">
        <v>46</v>
      </c>
      <c r="J34" t="s">
        <v>211</v>
      </c>
      <c r="K34" t="s">
        <v>18</v>
      </c>
      <c r="L34" s="5">
        <v>-546913275</v>
      </c>
      <c r="M34" s="5">
        <v>600000000</v>
      </c>
      <c r="N34" s="4">
        <v>45419</v>
      </c>
      <c r="O34" s="4">
        <v>45441</v>
      </c>
      <c r="P34" t="str">
        <f t="shared" si="0"/>
        <v>815161560000000045419</v>
      </c>
      <c r="Q34" t="e">
        <f>VLOOKUP(P34,Feuil2!A:S,9,FALSE)</f>
        <v>#N/A</v>
      </c>
      <c r="R34" t="e">
        <f>VLOOKUP(P34,Feuil2!A:S,8,FALSE)</f>
        <v>#N/A</v>
      </c>
      <c r="S34" t="e">
        <f>VLOOKUP(I34,Feuil5!A:D,3,FALSE)</f>
        <v>#N/A</v>
      </c>
      <c r="T34" t="e">
        <f>VLOOKUP(H34,Feuil5!D:F,3,FALSE)</f>
        <v>#N/A</v>
      </c>
      <c r="U34" t="e">
        <f>VLOOKUP(H34,Feuil5!D:F,2,FALSE)</f>
        <v>#N/A</v>
      </c>
    </row>
    <row r="35" spans="1:21" x14ac:dyDescent="0.35">
      <c r="A35" t="s">
        <v>94</v>
      </c>
      <c r="B35" t="s">
        <v>95</v>
      </c>
      <c r="D35" t="s">
        <v>209</v>
      </c>
      <c r="E35" s="1">
        <v>8151615</v>
      </c>
      <c r="F35" t="s">
        <v>210</v>
      </c>
      <c r="G35" t="s">
        <v>63</v>
      </c>
      <c r="H35" t="s">
        <v>32</v>
      </c>
      <c r="I35" t="s">
        <v>72</v>
      </c>
      <c r="J35" t="s">
        <v>212</v>
      </c>
      <c r="K35" t="s">
        <v>18</v>
      </c>
      <c r="L35" s="5">
        <v>-600000000</v>
      </c>
      <c r="M35" s="5">
        <v>600000000</v>
      </c>
      <c r="N35" s="4">
        <v>45419</v>
      </c>
      <c r="O35" s="4">
        <v>45442</v>
      </c>
      <c r="P35" t="str">
        <f t="shared" si="0"/>
        <v>815161560000000045419</v>
      </c>
      <c r="Q35" t="e">
        <f>VLOOKUP(P35,Feuil2!A:S,9,FALSE)</f>
        <v>#N/A</v>
      </c>
      <c r="R35" t="e">
        <f>VLOOKUP(P35,Feuil2!A:S,8,FALSE)</f>
        <v>#N/A</v>
      </c>
      <c r="S35" t="e">
        <f>VLOOKUP(I35,Feuil5!A:D,3,FALSE)</f>
        <v>#N/A</v>
      </c>
      <c r="T35" t="str">
        <f>VLOOKUP(H35,Feuil5!D:F,3,FALSE)</f>
        <v xml:space="preserve">CLICOM CCT TRESORERIE         </v>
      </c>
      <c r="U35" t="str">
        <f>VLOOKUP(H35,Feuil5!D:F,2,FALSE)</f>
        <v>128</v>
      </c>
    </row>
    <row r="36" spans="1:21" x14ac:dyDescent="0.35">
      <c r="A36" t="s">
        <v>94</v>
      </c>
      <c r="B36" t="s">
        <v>95</v>
      </c>
      <c r="D36" t="s">
        <v>144</v>
      </c>
      <c r="E36" s="1">
        <v>25969709</v>
      </c>
      <c r="F36" t="s">
        <v>145</v>
      </c>
      <c r="G36" t="s">
        <v>63</v>
      </c>
      <c r="H36" t="s">
        <v>25</v>
      </c>
      <c r="I36" t="s">
        <v>22</v>
      </c>
      <c r="J36" t="s">
        <v>213</v>
      </c>
      <c r="K36" t="s">
        <v>18</v>
      </c>
      <c r="L36" s="5">
        <v>-191562778</v>
      </c>
      <c r="M36" s="5">
        <v>600000000</v>
      </c>
      <c r="N36" s="4">
        <v>44145</v>
      </c>
      <c r="O36" s="4">
        <v>45902</v>
      </c>
      <c r="P36" t="str">
        <f t="shared" si="0"/>
        <v>2596970960000000044145</v>
      </c>
      <c r="Q36" t="e">
        <f>VLOOKUP(P36,Feuil2!A:S,9,FALSE)</f>
        <v>#N/A</v>
      </c>
      <c r="R36" t="e">
        <f>VLOOKUP(P36,Feuil2!A:S,8,FALSE)</f>
        <v>#N/A</v>
      </c>
      <c r="S36" t="str">
        <f>VLOOKUP(I36,Feuil5!A:D,3,FALSE)</f>
        <v xml:space="preserve">CLICOM CMT EQUIPEMENT         </v>
      </c>
      <c r="T36" t="str">
        <f>VLOOKUP(H36,Feuil5!D:F,3,FALSE)</f>
        <v xml:space="preserve">CLICOM CMT EQUIPEMENT         </v>
      </c>
      <c r="U36" t="str">
        <f>VLOOKUP(H36,Feuil5!D:F,2,FALSE)</f>
        <v>220</v>
      </c>
    </row>
    <row r="37" spans="1:21" x14ac:dyDescent="0.35">
      <c r="A37" t="s">
        <v>94</v>
      </c>
      <c r="B37" t="s">
        <v>95</v>
      </c>
      <c r="D37" t="s">
        <v>144</v>
      </c>
      <c r="E37" s="1">
        <v>25969709</v>
      </c>
      <c r="F37" t="s">
        <v>145</v>
      </c>
      <c r="G37" t="s">
        <v>63</v>
      </c>
      <c r="H37" t="s">
        <v>25</v>
      </c>
      <c r="I37" t="s">
        <v>22</v>
      </c>
      <c r="J37" t="s">
        <v>213</v>
      </c>
      <c r="K37" t="s">
        <v>18</v>
      </c>
      <c r="L37" s="5">
        <v>-191562778</v>
      </c>
      <c r="M37" s="5">
        <v>600000000</v>
      </c>
      <c r="N37" s="4">
        <v>44187</v>
      </c>
      <c r="O37" s="4">
        <v>45902</v>
      </c>
      <c r="P37" t="str">
        <f t="shared" si="0"/>
        <v>2596970960000000044187</v>
      </c>
      <c r="Q37" t="e">
        <f>VLOOKUP(P37,Feuil2!A:S,9,FALSE)</f>
        <v>#N/A</v>
      </c>
      <c r="R37" t="e">
        <f>VLOOKUP(P37,Feuil2!A:S,8,FALSE)</f>
        <v>#N/A</v>
      </c>
      <c r="S37" t="str">
        <f>VLOOKUP(I37,Feuil5!A:D,3,FALSE)</f>
        <v xml:space="preserve">CLICOM CMT EQUIPEMENT         </v>
      </c>
      <c r="T37" t="str">
        <f>VLOOKUP(H37,Feuil5!D:F,3,FALSE)</f>
        <v xml:space="preserve">CLICOM CMT EQUIPEMENT         </v>
      </c>
      <c r="U37" t="str">
        <f>VLOOKUP(H37,Feuil5!D:F,2,FALSE)</f>
        <v>220</v>
      </c>
    </row>
    <row r="38" spans="1:21" x14ac:dyDescent="0.35">
      <c r="A38" t="s">
        <v>214</v>
      </c>
      <c r="B38" t="s">
        <v>215</v>
      </c>
      <c r="D38" t="s">
        <v>216</v>
      </c>
      <c r="E38" s="1">
        <v>545100</v>
      </c>
      <c r="F38" t="s">
        <v>217</v>
      </c>
      <c r="G38" t="s">
        <v>116</v>
      </c>
      <c r="H38" t="s">
        <v>149</v>
      </c>
      <c r="I38" t="s">
        <v>150</v>
      </c>
      <c r="J38" t="s">
        <v>218</v>
      </c>
      <c r="K38" t="s">
        <v>18</v>
      </c>
      <c r="L38" s="5">
        <v>-568000000</v>
      </c>
      <c r="M38" s="5">
        <v>568000000</v>
      </c>
      <c r="N38" s="4">
        <v>45288</v>
      </c>
      <c r="O38" s="4">
        <v>45657</v>
      </c>
      <c r="P38" t="str">
        <f t="shared" si="0"/>
        <v>54510056800000045288</v>
      </c>
      <c r="Q38" t="e">
        <f>VLOOKUP(P38,Feuil2!A:S,9,FALSE)</f>
        <v>#N/A</v>
      </c>
      <c r="R38" t="e">
        <f>VLOOKUP(P38,Feuil2!A:S,8,FALSE)</f>
        <v>#N/A</v>
      </c>
      <c r="S38" t="e">
        <f>VLOOKUP(I38,Feuil5!A:D,3,FALSE)</f>
        <v>#N/A</v>
      </c>
      <c r="T38" t="e">
        <f>VLOOKUP(H38,Feuil5!D:F,3,FALSE)</f>
        <v>#N/A</v>
      </c>
      <c r="U38" t="e">
        <f>VLOOKUP(H38,Feuil5!D:F,2,FALSE)</f>
        <v>#N/A</v>
      </c>
    </row>
    <row r="39" spans="1:21" x14ac:dyDescent="0.35">
      <c r="A39" t="s">
        <v>180</v>
      </c>
      <c r="B39" t="s">
        <v>181</v>
      </c>
      <c r="D39" t="s">
        <v>188</v>
      </c>
      <c r="E39" s="1">
        <v>15793905</v>
      </c>
      <c r="F39" t="s">
        <v>189</v>
      </c>
      <c r="G39" t="s">
        <v>31</v>
      </c>
      <c r="H39" t="s">
        <v>136</v>
      </c>
      <c r="I39" t="s">
        <v>137</v>
      </c>
      <c r="J39" t="s">
        <v>220</v>
      </c>
      <c r="K39" t="s">
        <v>18</v>
      </c>
      <c r="L39" s="5">
        <v>-295987965</v>
      </c>
      <c r="M39" s="5">
        <v>500000000</v>
      </c>
      <c r="N39" s="4">
        <v>45316</v>
      </c>
      <c r="O39" s="4">
        <v>45535</v>
      </c>
      <c r="P39" t="str">
        <f t="shared" si="0"/>
        <v>1579390550000000045316</v>
      </c>
      <c r="Q39" t="e">
        <f>VLOOKUP(P39,Feuil2!A:S,9,FALSE)</f>
        <v>#N/A</v>
      </c>
      <c r="R39" t="e">
        <f>VLOOKUP(P39,Feuil2!A:S,8,FALSE)</f>
        <v>#N/A</v>
      </c>
      <c r="S39" t="e">
        <f>VLOOKUP(I39,Feuil5!A:D,3,FALSE)</f>
        <v>#N/A</v>
      </c>
      <c r="T39" t="e">
        <f>VLOOKUP(H39,Feuil5!D:F,3,FALSE)</f>
        <v>#N/A</v>
      </c>
      <c r="U39" t="e">
        <f>VLOOKUP(H39,Feuil5!D:F,2,FALSE)</f>
        <v>#N/A</v>
      </c>
    </row>
    <row r="40" spans="1:21" x14ac:dyDescent="0.35">
      <c r="A40" t="s">
        <v>53</v>
      </c>
      <c r="B40" t="s">
        <v>54</v>
      </c>
      <c r="D40" t="s">
        <v>168</v>
      </c>
      <c r="E40" s="1">
        <v>26032670</v>
      </c>
      <c r="F40" t="s">
        <v>169</v>
      </c>
      <c r="G40" t="s">
        <v>50</v>
      </c>
      <c r="H40" t="s">
        <v>32</v>
      </c>
      <c r="I40" t="s">
        <v>72</v>
      </c>
      <c r="J40" t="s">
        <v>221</v>
      </c>
      <c r="K40" t="s">
        <v>18</v>
      </c>
      <c r="L40" s="5">
        <v>-500000000</v>
      </c>
      <c r="M40" s="5">
        <v>500000000</v>
      </c>
      <c r="N40" s="4">
        <v>45355</v>
      </c>
      <c r="O40" s="4">
        <v>45657</v>
      </c>
      <c r="P40" t="str">
        <f t="shared" si="0"/>
        <v>2603267050000000045355</v>
      </c>
      <c r="Q40" t="e">
        <f>VLOOKUP(P40,Feuil2!A:S,9,FALSE)</f>
        <v>#N/A</v>
      </c>
      <c r="R40" t="e">
        <f>VLOOKUP(P40,Feuil2!A:S,8,FALSE)</f>
        <v>#N/A</v>
      </c>
      <c r="S40" t="e">
        <f>VLOOKUP(I40,Feuil5!A:D,3,FALSE)</f>
        <v>#N/A</v>
      </c>
      <c r="T40" t="str">
        <f>VLOOKUP(H40,Feuil5!D:F,3,FALSE)</f>
        <v xml:space="preserve">CLICOM CCT TRESORERIE         </v>
      </c>
      <c r="U40" t="str">
        <f>VLOOKUP(H40,Feuil5!D:F,2,FALSE)</f>
        <v>128</v>
      </c>
    </row>
    <row r="41" spans="1:21" x14ac:dyDescent="0.35">
      <c r="A41" t="s">
        <v>53</v>
      </c>
      <c r="B41" t="s">
        <v>54</v>
      </c>
      <c r="D41" t="s">
        <v>168</v>
      </c>
      <c r="E41" s="1">
        <v>26032670</v>
      </c>
      <c r="F41" t="s">
        <v>169</v>
      </c>
      <c r="G41" t="s">
        <v>50</v>
      </c>
      <c r="H41" t="s">
        <v>45</v>
      </c>
      <c r="I41" t="s">
        <v>81</v>
      </c>
      <c r="J41" t="s">
        <v>222</v>
      </c>
      <c r="K41" t="s">
        <v>18</v>
      </c>
      <c r="L41" s="5">
        <v>-373015841</v>
      </c>
      <c r="M41" s="5">
        <v>500000000</v>
      </c>
      <c r="N41" s="4">
        <v>45355</v>
      </c>
      <c r="O41" s="4">
        <v>45657</v>
      </c>
      <c r="P41" t="str">
        <f t="shared" si="0"/>
        <v>2603267050000000045355</v>
      </c>
      <c r="Q41" t="e">
        <f>VLOOKUP(P41,Feuil2!A:S,9,FALSE)</f>
        <v>#N/A</v>
      </c>
      <c r="R41" t="e">
        <f>VLOOKUP(P41,Feuil2!A:S,8,FALSE)</f>
        <v>#N/A</v>
      </c>
      <c r="S41" t="e">
        <f>VLOOKUP(I41,Feuil5!A:D,3,FALSE)</f>
        <v>#N/A</v>
      </c>
      <c r="T41" t="e">
        <f>VLOOKUP(H41,Feuil5!D:F,3,FALSE)</f>
        <v>#N/A</v>
      </c>
      <c r="U41" t="e">
        <f>VLOOKUP(H41,Feuil5!D:F,2,FALSE)</f>
        <v>#N/A</v>
      </c>
    </row>
    <row r="42" spans="1:21" x14ac:dyDescent="0.35">
      <c r="A42" t="s">
        <v>53</v>
      </c>
      <c r="B42" t="s">
        <v>54</v>
      </c>
      <c r="D42" t="s">
        <v>168</v>
      </c>
      <c r="E42" s="1">
        <v>26032670</v>
      </c>
      <c r="F42" t="s">
        <v>169</v>
      </c>
      <c r="G42" t="s">
        <v>50</v>
      </c>
      <c r="H42" t="s">
        <v>66</v>
      </c>
      <c r="I42" t="s">
        <v>133</v>
      </c>
      <c r="J42" t="s">
        <v>170</v>
      </c>
      <c r="K42" t="s">
        <v>18</v>
      </c>
      <c r="L42" s="5">
        <v>-499903518</v>
      </c>
      <c r="M42" s="5">
        <v>500000000</v>
      </c>
      <c r="N42" s="4">
        <v>45428</v>
      </c>
      <c r="O42" s="4">
        <v>45657</v>
      </c>
      <c r="P42" t="str">
        <f t="shared" si="0"/>
        <v>2603267050000000045428</v>
      </c>
      <c r="Q42" t="e">
        <f>VLOOKUP(P42,Feuil2!A:S,9,FALSE)</f>
        <v>#N/A</v>
      </c>
      <c r="R42" t="e">
        <f>VLOOKUP(P42,Feuil2!A:S,8,FALSE)</f>
        <v>#N/A</v>
      </c>
      <c r="S42" t="e">
        <f>VLOOKUP(I42,Feuil5!A:D,3,FALSE)</f>
        <v>#N/A</v>
      </c>
      <c r="T42" t="e">
        <f>VLOOKUP(H42,Feuil5!D:F,3,FALSE)</f>
        <v>#N/A</v>
      </c>
      <c r="U42" t="e">
        <f>VLOOKUP(H42,Feuil5!D:F,2,FALSE)</f>
        <v>#N/A</v>
      </c>
    </row>
    <row r="43" spans="1:21" x14ac:dyDescent="0.35">
      <c r="A43" t="s">
        <v>53</v>
      </c>
      <c r="B43" t="s">
        <v>54</v>
      </c>
      <c r="D43" t="s">
        <v>223</v>
      </c>
      <c r="E43" s="1">
        <v>8087900</v>
      </c>
      <c r="F43" t="s">
        <v>224</v>
      </c>
      <c r="G43" t="s">
        <v>225</v>
      </c>
      <c r="H43" t="s">
        <v>45</v>
      </c>
      <c r="I43" t="s">
        <v>46</v>
      </c>
      <c r="J43" t="s">
        <v>226</v>
      </c>
      <c r="K43" t="s">
        <v>18</v>
      </c>
      <c r="L43" s="5">
        <v>-433131163</v>
      </c>
      <c r="M43" s="5">
        <v>500000000</v>
      </c>
      <c r="N43" s="4">
        <v>45149</v>
      </c>
      <c r="O43" s="4">
        <v>45504</v>
      </c>
      <c r="P43" t="str">
        <f t="shared" si="0"/>
        <v>808790050000000045149</v>
      </c>
      <c r="Q43" t="e">
        <f>VLOOKUP(P43,Feuil2!A:S,9,FALSE)</f>
        <v>#N/A</v>
      </c>
      <c r="R43" t="e">
        <f>VLOOKUP(P43,Feuil2!A:S,8,FALSE)</f>
        <v>#N/A</v>
      </c>
      <c r="S43" t="e">
        <f>VLOOKUP(I43,Feuil5!A:D,3,FALSE)</f>
        <v>#N/A</v>
      </c>
      <c r="T43" t="e">
        <f>VLOOKUP(H43,Feuil5!D:F,3,FALSE)</f>
        <v>#N/A</v>
      </c>
      <c r="U43" t="e">
        <f>VLOOKUP(H43,Feuil5!D:F,2,FALSE)</f>
        <v>#N/A</v>
      </c>
    </row>
    <row r="44" spans="1:21" x14ac:dyDescent="0.35">
      <c r="A44" t="s">
        <v>180</v>
      </c>
      <c r="B44" t="s">
        <v>181</v>
      </c>
      <c r="D44" t="s">
        <v>182</v>
      </c>
      <c r="E44" s="1">
        <v>15689405</v>
      </c>
      <c r="F44" t="s">
        <v>183</v>
      </c>
      <c r="G44" t="s">
        <v>31</v>
      </c>
      <c r="H44" t="s">
        <v>90</v>
      </c>
      <c r="I44" t="s">
        <v>68</v>
      </c>
      <c r="J44" t="s">
        <v>227</v>
      </c>
      <c r="K44" t="s">
        <v>18</v>
      </c>
      <c r="L44" s="5">
        <v>-13137500</v>
      </c>
      <c r="M44" s="5">
        <v>500000000</v>
      </c>
      <c r="N44" s="4">
        <v>45299</v>
      </c>
      <c r="O44" s="4">
        <v>45503</v>
      </c>
      <c r="P44" t="str">
        <f t="shared" si="0"/>
        <v>1568940550000000045299</v>
      </c>
      <c r="Q44" t="e">
        <f>VLOOKUP(P44,Feuil2!A:S,9,FALSE)</f>
        <v>#N/A</v>
      </c>
      <c r="R44" t="e">
        <f>VLOOKUP(P44,Feuil2!A:S,8,FALSE)</f>
        <v>#N/A</v>
      </c>
      <c r="S44" t="e">
        <f>VLOOKUP(I44,Feuil5!A:D,3,FALSE)</f>
        <v>#N/A</v>
      </c>
      <c r="T44" t="str">
        <f>VLOOKUP(H44,Feuil5!D:F,3,FALSE)</f>
        <v xml:space="preserve">CLICOM CMT EQUIPEMENT         </v>
      </c>
      <c r="U44" t="str">
        <f>VLOOKUP(H44,Feuil5!D:F,2,FALSE)</f>
        <v>220</v>
      </c>
    </row>
    <row r="45" spans="1:21" x14ac:dyDescent="0.35">
      <c r="A45" t="s">
        <v>53</v>
      </c>
      <c r="B45" t="s">
        <v>54</v>
      </c>
      <c r="D45" t="s">
        <v>228</v>
      </c>
      <c r="E45" s="1">
        <v>25949442</v>
      </c>
      <c r="F45" t="s">
        <v>229</v>
      </c>
      <c r="G45" t="s">
        <v>48</v>
      </c>
      <c r="H45" t="s">
        <v>45</v>
      </c>
      <c r="I45" t="s">
        <v>81</v>
      </c>
      <c r="J45" t="s">
        <v>230</v>
      </c>
      <c r="K45" t="s">
        <v>18</v>
      </c>
      <c r="L45" s="5">
        <v>-359045146</v>
      </c>
      <c r="M45" s="5">
        <v>500000000</v>
      </c>
      <c r="N45" s="4">
        <v>45391</v>
      </c>
      <c r="O45" s="4">
        <v>45504</v>
      </c>
      <c r="P45" t="str">
        <f t="shared" si="0"/>
        <v>2594944250000000045391</v>
      </c>
      <c r="Q45" t="e">
        <f>VLOOKUP(P45,Feuil2!A:S,9,FALSE)</f>
        <v>#N/A</v>
      </c>
      <c r="R45" t="e">
        <f>VLOOKUP(P45,Feuil2!A:S,8,FALSE)</f>
        <v>#N/A</v>
      </c>
      <c r="S45" t="e">
        <f>VLOOKUP(I45,Feuil5!A:D,3,FALSE)</f>
        <v>#N/A</v>
      </c>
      <c r="T45" t="e">
        <f>VLOOKUP(H45,Feuil5!D:F,3,FALSE)</f>
        <v>#N/A</v>
      </c>
      <c r="U45" t="e">
        <f>VLOOKUP(H45,Feuil5!D:F,2,FALSE)</f>
        <v>#N/A</v>
      </c>
    </row>
    <row r="46" spans="1:21" x14ac:dyDescent="0.35">
      <c r="A46" t="s">
        <v>94</v>
      </c>
      <c r="B46" t="s">
        <v>95</v>
      </c>
      <c r="D46" t="s">
        <v>209</v>
      </c>
      <c r="E46" s="1">
        <v>8151615</v>
      </c>
      <c r="F46" t="s">
        <v>210</v>
      </c>
      <c r="G46" t="s">
        <v>63</v>
      </c>
      <c r="H46" t="s">
        <v>25</v>
      </c>
      <c r="I46" t="s">
        <v>64</v>
      </c>
      <c r="J46" t="s">
        <v>231</v>
      </c>
      <c r="K46" t="s">
        <v>18</v>
      </c>
      <c r="L46" s="5">
        <v>-290083052</v>
      </c>
      <c r="M46" s="5">
        <v>500000000</v>
      </c>
      <c r="N46" s="4">
        <v>44553</v>
      </c>
      <c r="O46" s="4">
        <v>46379</v>
      </c>
      <c r="P46" t="str">
        <f t="shared" si="0"/>
        <v>815161550000000044553</v>
      </c>
      <c r="Q46" t="str">
        <f>VLOOKUP(P46,Feuil2!A:S,9,FALSE)</f>
        <v xml:space="preserve">CLICOM CMT EQUIPEMENT         </v>
      </c>
      <c r="R46" t="str">
        <f>VLOOKUP(P46,Feuil2!A:S,8,FALSE)</f>
        <v>220</v>
      </c>
      <c r="S46" t="str">
        <f>VLOOKUP(I46,Feuil5!A:D,3,FALSE)</f>
        <v xml:space="preserve">CLICOM CMT EQUIPEMENT         </v>
      </c>
      <c r="T46" t="str">
        <f>VLOOKUP(H46,Feuil5!D:F,3,FALSE)</f>
        <v xml:space="preserve">CLICOM CMT EQUIPEMENT         </v>
      </c>
      <c r="U46" t="str">
        <f>VLOOKUP(H46,Feuil5!D:F,2,FALSE)</f>
        <v>220</v>
      </c>
    </row>
    <row r="47" spans="1:21" x14ac:dyDescent="0.35">
      <c r="A47" t="s">
        <v>94</v>
      </c>
      <c r="B47" t="s">
        <v>95</v>
      </c>
      <c r="D47" t="s">
        <v>209</v>
      </c>
      <c r="E47" s="1">
        <v>8151615</v>
      </c>
      <c r="F47" t="s">
        <v>210</v>
      </c>
      <c r="G47" t="s">
        <v>63</v>
      </c>
      <c r="H47" t="s">
        <v>25</v>
      </c>
      <c r="I47" t="s">
        <v>64</v>
      </c>
      <c r="J47" t="s">
        <v>232</v>
      </c>
      <c r="K47" t="s">
        <v>18</v>
      </c>
      <c r="L47" s="5">
        <v>-361646151</v>
      </c>
      <c r="M47" s="5">
        <v>500000000</v>
      </c>
      <c r="N47" s="4">
        <v>44834</v>
      </c>
      <c r="O47" s="4">
        <v>46660</v>
      </c>
      <c r="P47" t="str">
        <f t="shared" si="0"/>
        <v>815161550000000044834</v>
      </c>
      <c r="Q47" t="str">
        <f>VLOOKUP(P47,Feuil2!A:S,9,FALSE)</f>
        <v xml:space="preserve">CLICOM CMT EQUIPEMENT         </v>
      </c>
      <c r="R47" t="str">
        <f>VLOOKUP(P47,Feuil2!A:S,8,FALSE)</f>
        <v>220</v>
      </c>
      <c r="S47" t="str">
        <f>VLOOKUP(I47,Feuil5!A:D,3,FALSE)</f>
        <v xml:space="preserve">CLICOM CMT EQUIPEMENT         </v>
      </c>
      <c r="T47" t="str">
        <f>VLOOKUP(H47,Feuil5!D:F,3,FALSE)</f>
        <v xml:space="preserve">CLICOM CMT EQUIPEMENT         </v>
      </c>
      <c r="U47" t="str">
        <f>VLOOKUP(H47,Feuil5!D:F,2,FALSE)</f>
        <v>220</v>
      </c>
    </row>
    <row r="48" spans="1:21" x14ac:dyDescent="0.35">
      <c r="A48" t="s">
        <v>158</v>
      </c>
      <c r="B48" t="s">
        <v>159</v>
      </c>
      <c r="D48" t="s">
        <v>233</v>
      </c>
      <c r="E48" s="1">
        <v>8148715</v>
      </c>
      <c r="F48" t="s">
        <v>234</v>
      </c>
      <c r="G48" t="s">
        <v>191</v>
      </c>
      <c r="H48" t="s">
        <v>16</v>
      </c>
      <c r="I48" t="s">
        <v>16</v>
      </c>
      <c r="J48" t="s">
        <v>235</v>
      </c>
      <c r="K48" t="s">
        <v>18</v>
      </c>
      <c r="L48" s="5">
        <v>-409835876</v>
      </c>
      <c r="M48" s="5">
        <v>498000000</v>
      </c>
      <c r="N48" s="4">
        <v>45138</v>
      </c>
      <c r="O48" s="4">
        <v>45443</v>
      </c>
      <c r="P48" t="str">
        <f t="shared" si="0"/>
        <v>814871549800000045138</v>
      </c>
      <c r="Q48" t="e">
        <f>VLOOKUP(P48,Feuil2!A:S,9,FALSE)</f>
        <v>#N/A</v>
      </c>
      <c r="R48" t="e">
        <f>VLOOKUP(P48,Feuil2!A:S,8,FALSE)</f>
        <v>#N/A</v>
      </c>
      <c r="S48" t="e">
        <f>VLOOKUP(I48,Feuil5!A:D,3,FALSE)</f>
        <v>#N/A</v>
      </c>
      <c r="T48" t="e">
        <f>VLOOKUP(H48,Feuil5!D:F,3,FALSE)</f>
        <v>#N/A</v>
      </c>
      <c r="U48" t="e">
        <f>VLOOKUP(H48,Feuil5!D:F,2,FALSE)</f>
        <v>#N/A</v>
      </c>
    </row>
    <row r="49" spans="1:21" x14ac:dyDescent="0.35">
      <c r="A49" t="s">
        <v>53</v>
      </c>
      <c r="B49" t="s">
        <v>54</v>
      </c>
      <c r="D49" t="s">
        <v>228</v>
      </c>
      <c r="E49" s="1">
        <v>25949442</v>
      </c>
      <c r="F49" t="s">
        <v>229</v>
      </c>
      <c r="G49" t="s">
        <v>48</v>
      </c>
      <c r="H49" t="s">
        <v>21</v>
      </c>
      <c r="I49" t="s">
        <v>36</v>
      </c>
      <c r="J49" t="s">
        <v>236</v>
      </c>
      <c r="K49" t="s">
        <v>18</v>
      </c>
      <c r="L49" s="5">
        <v>-277265271</v>
      </c>
      <c r="M49" s="5">
        <v>475000000</v>
      </c>
      <c r="N49" s="4">
        <v>44456</v>
      </c>
      <c r="O49" s="4">
        <v>46373</v>
      </c>
      <c r="P49" t="str">
        <f t="shared" si="0"/>
        <v>2594944247500000044456</v>
      </c>
      <c r="Q49" t="str">
        <f>VLOOKUP(P49,Feuil2!A:S,9,FALSE)</f>
        <v xml:space="preserve">CLICOM CMT CONSTRUCTION       </v>
      </c>
      <c r="R49" t="str">
        <f>VLOOKUP(P49,Feuil2!A:S,8,FALSE)</f>
        <v>221</v>
      </c>
      <c r="S49" t="str">
        <f>VLOOKUP(I49,Feuil5!A:D,3,FALSE)</f>
        <v xml:space="preserve">CLICOM CMT CONSTRUCTION       </v>
      </c>
      <c r="T49" t="str">
        <f>VLOOKUP(H49,Feuil5!D:F,3,FALSE)</f>
        <v xml:space="preserve">CLICOM CMT EQUIPEMENT         </v>
      </c>
      <c r="U49" t="str">
        <f>VLOOKUP(H49,Feuil5!D:F,2,FALSE)</f>
        <v>220</v>
      </c>
    </row>
    <row r="50" spans="1:21" x14ac:dyDescent="0.35">
      <c r="A50" t="s">
        <v>53</v>
      </c>
      <c r="B50" t="s">
        <v>54</v>
      </c>
      <c r="D50" t="s">
        <v>237</v>
      </c>
      <c r="E50" s="1">
        <v>26057767</v>
      </c>
      <c r="F50" t="s">
        <v>238</v>
      </c>
      <c r="G50" t="s">
        <v>48</v>
      </c>
      <c r="H50" t="s">
        <v>21</v>
      </c>
      <c r="I50" t="s">
        <v>42</v>
      </c>
      <c r="J50" t="s">
        <v>239</v>
      </c>
      <c r="K50" t="s">
        <v>18</v>
      </c>
      <c r="L50" s="5">
        <v>-212302357</v>
      </c>
      <c r="M50" s="5">
        <v>465000000</v>
      </c>
      <c r="N50" s="4">
        <v>44316</v>
      </c>
      <c r="O50" s="4">
        <v>46142</v>
      </c>
      <c r="P50" t="str">
        <f t="shared" si="0"/>
        <v>2605776746500000044316</v>
      </c>
      <c r="Q50" t="str">
        <f>VLOOKUP(P50,Feuil2!A:S,9,FALSE)</f>
        <v xml:space="preserve">CLICOM CMT CONSTRUCTION       </v>
      </c>
      <c r="R50" t="str">
        <f>VLOOKUP(P50,Feuil2!A:S,8,FALSE)</f>
        <v>221</v>
      </c>
      <c r="S50" t="str">
        <f>VLOOKUP(I50,Feuil5!A:D,3,FALSE)</f>
        <v xml:space="preserve">CLICOM CMT CONSTRUCTION       </v>
      </c>
      <c r="T50" t="str">
        <f>VLOOKUP(H50,Feuil5!D:F,3,FALSE)</f>
        <v xml:space="preserve">CLICOM CMT EQUIPEMENT         </v>
      </c>
      <c r="U50" t="str">
        <f>VLOOKUP(H50,Feuil5!D:F,2,FALSE)</f>
        <v>220</v>
      </c>
    </row>
    <row r="51" spans="1:21" x14ac:dyDescent="0.35">
      <c r="A51" t="s">
        <v>214</v>
      </c>
      <c r="B51" t="s">
        <v>215</v>
      </c>
      <c r="C51" t="s">
        <v>240</v>
      </c>
      <c r="D51" t="s">
        <v>241</v>
      </c>
      <c r="E51" s="1">
        <v>15517505</v>
      </c>
      <c r="F51" t="s">
        <v>242</v>
      </c>
      <c r="G51" t="s">
        <v>106</v>
      </c>
      <c r="H51" t="s">
        <v>52</v>
      </c>
      <c r="I51" t="s">
        <v>42</v>
      </c>
      <c r="J51" t="s">
        <v>243</v>
      </c>
      <c r="K51" t="s">
        <v>18</v>
      </c>
      <c r="L51" s="5">
        <v>-144259841</v>
      </c>
      <c r="M51" s="5">
        <v>451402617</v>
      </c>
      <c r="N51" s="4">
        <v>43126</v>
      </c>
      <c r="O51" s="4">
        <v>45683</v>
      </c>
      <c r="P51" t="str">
        <f t="shared" si="0"/>
        <v>1551750545140261743126</v>
      </c>
      <c r="Q51" t="e">
        <f>VLOOKUP(P51,Feuil2!A:S,9,FALSE)</f>
        <v>#N/A</v>
      </c>
      <c r="R51" t="e">
        <f>VLOOKUP(P51,Feuil2!A:S,8,FALSE)</f>
        <v>#N/A</v>
      </c>
      <c r="S51" t="str">
        <f>VLOOKUP(I51,Feuil5!A:D,3,FALSE)</f>
        <v xml:space="preserve">CLICOM CMT CONSTRUCTION       </v>
      </c>
      <c r="T51" t="str">
        <f>VLOOKUP(H51,Feuil5!D:F,3,FALSE)</f>
        <v xml:space="preserve">CLICOM CMT TRESORERIE         </v>
      </c>
      <c r="U51" t="str">
        <f>VLOOKUP(H51,Feuil5!D:F,2,FALSE)</f>
        <v>222</v>
      </c>
    </row>
    <row r="52" spans="1:21" x14ac:dyDescent="0.35">
      <c r="A52" t="s">
        <v>94</v>
      </c>
      <c r="B52" t="s">
        <v>95</v>
      </c>
      <c r="D52" t="s">
        <v>244</v>
      </c>
      <c r="E52" s="1">
        <v>8122915</v>
      </c>
      <c r="F52" t="s">
        <v>245</v>
      </c>
      <c r="G52" t="s">
        <v>105</v>
      </c>
      <c r="H52" t="s">
        <v>45</v>
      </c>
      <c r="I52" t="s">
        <v>46</v>
      </c>
      <c r="J52" t="s">
        <v>246</v>
      </c>
      <c r="K52" t="s">
        <v>18</v>
      </c>
      <c r="L52" s="5">
        <v>-420610557</v>
      </c>
      <c r="M52" s="5">
        <v>450000000</v>
      </c>
      <c r="N52" s="4">
        <v>45422</v>
      </c>
      <c r="O52" s="4">
        <v>45441</v>
      </c>
      <c r="P52" t="str">
        <f t="shared" si="0"/>
        <v>812291545000000045422</v>
      </c>
      <c r="Q52" t="e">
        <f>VLOOKUP(P52,Feuil2!A:S,9,FALSE)</f>
        <v>#N/A</v>
      </c>
      <c r="R52" t="e">
        <f>VLOOKUP(P52,Feuil2!A:S,8,FALSE)</f>
        <v>#N/A</v>
      </c>
      <c r="S52" t="e">
        <f>VLOOKUP(I52,Feuil5!A:D,3,FALSE)</f>
        <v>#N/A</v>
      </c>
      <c r="T52" t="e">
        <f>VLOOKUP(H52,Feuil5!D:F,3,FALSE)</f>
        <v>#N/A</v>
      </c>
      <c r="U52" t="e">
        <f>VLOOKUP(H52,Feuil5!D:F,2,FALSE)</f>
        <v>#N/A</v>
      </c>
    </row>
    <row r="53" spans="1:21" x14ac:dyDescent="0.35">
      <c r="A53" t="s">
        <v>53</v>
      </c>
      <c r="B53" t="s">
        <v>54</v>
      </c>
      <c r="D53" t="s">
        <v>247</v>
      </c>
      <c r="E53" s="1">
        <v>8176615</v>
      </c>
      <c r="F53" t="s">
        <v>248</v>
      </c>
      <c r="G53" t="s">
        <v>225</v>
      </c>
      <c r="H53" t="s">
        <v>32</v>
      </c>
      <c r="I53" t="s">
        <v>72</v>
      </c>
      <c r="J53" t="s">
        <v>249</v>
      </c>
      <c r="K53" t="s">
        <v>18</v>
      </c>
      <c r="L53" s="5">
        <v>-450000000</v>
      </c>
      <c r="M53" s="5">
        <v>450000000</v>
      </c>
      <c r="N53" s="4">
        <v>45237</v>
      </c>
      <c r="O53" s="4">
        <v>45596</v>
      </c>
      <c r="P53" t="str">
        <f t="shared" si="0"/>
        <v>817661545000000045237</v>
      </c>
      <c r="Q53" t="e">
        <f>VLOOKUP(P53,Feuil2!A:S,9,FALSE)</f>
        <v>#N/A</v>
      </c>
      <c r="R53" t="e">
        <f>VLOOKUP(P53,Feuil2!A:S,8,FALSE)</f>
        <v>#N/A</v>
      </c>
      <c r="S53" t="e">
        <f>VLOOKUP(I53,Feuil5!A:D,3,FALSE)</f>
        <v>#N/A</v>
      </c>
      <c r="T53" t="str">
        <f>VLOOKUP(H53,Feuil5!D:F,3,FALSE)</f>
        <v xml:space="preserve">CLICOM CCT TRESORERIE         </v>
      </c>
      <c r="U53" t="str">
        <f>VLOOKUP(H53,Feuil5!D:F,2,FALSE)</f>
        <v>128</v>
      </c>
    </row>
    <row r="54" spans="1:21" x14ac:dyDescent="0.35">
      <c r="A54" t="s">
        <v>158</v>
      </c>
      <c r="B54" t="s">
        <v>159</v>
      </c>
      <c r="D54" t="s">
        <v>233</v>
      </c>
      <c r="E54" s="1">
        <v>8148715</v>
      </c>
      <c r="F54" t="s">
        <v>234</v>
      </c>
      <c r="G54" t="s">
        <v>191</v>
      </c>
      <c r="H54" t="s">
        <v>16</v>
      </c>
      <c r="I54" t="s">
        <v>250</v>
      </c>
      <c r="J54" t="s">
        <v>251</v>
      </c>
      <c r="K54" t="s">
        <v>18</v>
      </c>
      <c r="L54" s="5">
        <v>-25200000</v>
      </c>
      <c r="M54" s="5">
        <v>425000000</v>
      </c>
      <c r="N54" s="4">
        <v>45138</v>
      </c>
      <c r="O54" s="4">
        <v>45443</v>
      </c>
      <c r="P54" t="str">
        <f t="shared" si="0"/>
        <v>814871542500000045138</v>
      </c>
      <c r="Q54" t="e">
        <f>VLOOKUP(P54,Feuil2!A:S,9,FALSE)</f>
        <v>#N/A</v>
      </c>
      <c r="R54" t="e">
        <f>VLOOKUP(P54,Feuil2!A:S,8,FALSE)</f>
        <v>#N/A</v>
      </c>
      <c r="S54" t="e">
        <f>VLOOKUP(I54,Feuil5!A:D,3,FALSE)</f>
        <v>#N/A</v>
      </c>
      <c r="T54" t="e">
        <f>VLOOKUP(H54,Feuil5!D:F,3,FALSE)</f>
        <v>#N/A</v>
      </c>
      <c r="U54" t="e">
        <f>VLOOKUP(H54,Feuil5!D:F,2,FALSE)</f>
        <v>#N/A</v>
      </c>
    </row>
    <row r="55" spans="1:21" x14ac:dyDescent="0.35">
      <c r="A55" t="s">
        <v>158</v>
      </c>
      <c r="B55" t="s">
        <v>159</v>
      </c>
      <c r="D55" t="s">
        <v>252</v>
      </c>
      <c r="E55" s="1">
        <v>25958783</v>
      </c>
      <c r="F55" t="s">
        <v>253</v>
      </c>
      <c r="G55" t="s">
        <v>15</v>
      </c>
      <c r="H55" t="s">
        <v>25</v>
      </c>
      <c r="I55" t="s">
        <v>42</v>
      </c>
      <c r="J55" t="s">
        <v>254</v>
      </c>
      <c r="K55" t="s">
        <v>18</v>
      </c>
      <c r="L55" s="5">
        <v>-173545410</v>
      </c>
      <c r="M55" s="5">
        <v>421578644</v>
      </c>
      <c r="N55" s="4">
        <v>43188</v>
      </c>
      <c r="O55" s="4">
        <v>46081</v>
      </c>
      <c r="P55" t="str">
        <f t="shared" si="0"/>
        <v>2595878342157864443188</v>
      </c>
      <c r="Q55" t="e">
        <f>VLOOKUP(P55,Feuil2!A:S,9,FALSE)</f>
        <v>#N/A</v>
      </c>
      <c r="R55" t="e">
        <f>VLOOKUP(P55,Feuil2!A:S,8,FALSE)</f>
        <v>#N/A</v>
      </c>
      <c r="S55" t="str">
        <f>VLOOKUP(I55,Feuil5!A:D,3,FALSE)</f>
        <v xml:space="preserve">CLICOM CMT CONSTRUCTION       </v>
      </c>
      <c r="T55" t="str">
        <f>VLOOKUP(H55,Feuil5!D:F,3,FALSE)</f>
        <v xml:space="preserve">CLICOM CMT EQUIPEMENT         </v>
      </c>
      <c r="U55" t="str">
        <f>VLOOKUP(H55,Feuil5!D:F,2,FALSE)</f>
        <v>220</v>
      </c>
    </row>
    <row r="56" spans="1:21" x14ac:dyDescent="0.35">
      <c r="A56" t="s">
        <v>73</v>
      </c>
      <c r="B56" t="s">
        <v>74</v>
      </c>
      <c r="C56" t="s">
        <v>256</v>
      </c>
      <c r="D56" t="s">
        <v>257</v>
      </c>
      <c r="E56" s="1">
        <v>15368205</v>
      </c>
      <c r="F56" t="s">
        <v>258</v>
      </c>
      <c r="G56" t="s">
        <v>84</v>
      </c>
      <c r="H56" t="s">
        <v>45</v>
      </c>
      <c r="I56" t="s">
        <v>259</v>
      </c>
      <c r="J56" t="s">
        <v>260</v>
      </c>
      <c r="K56" t="s">
        <v>18</v>
      </c>
      <c r="L56" s="5">
        <v>-299690821</v>
      </c>
      <c r="M56" s="5">
        <v>400000000</v>
      </c>
      <c r="N56" s="4">
        <v>45329</v>
      </c>
      <c r="O56" s="4">
        <v>45657</v>
      </c>
      <c r="P56" t="str">
        <f t="shared" si="0"/>
        <v>1536820540000000045329</v>
      </c>
      <c r="Q56" t="e">
        <f>VLOOKUP(P56,Feuil2!A:S,9,FALSE)</f>
        <v>#N/A</v>
      </c>
      <c r="R56" t="e">
        <f>VLOOKUP(P56,Feuil2!A:S,8,FALSE)</f>
        <v>#N/A</v>
      </c>
      <c r="S56" t="e">
        <f>VLOOKUP(I56,Feuil5!A:D,3,FALSE)</f>
        <v>#N/A</v>
      </c>
      <c r="T56" t="e">
        <f>VLOOKUP(H56,Feuil5!D:F,3,FALSE)</f>
        <v>#N/A</v>
      </c>
      <c r="U56" t="e">
        <f>VLOOKUP(H56,Feuil5!D:F,2,FALSE)</f>
        <v>#N/A</v>
      </c>
    </row>
    <row r="57" spans="1:21" x14ac:dyDescent="0.35">
      <c r="A57" t="s">
        <v>73</v>
      </c>
      <c r="B57" t="s">
        <v>74</v>
      </c>
      <c r="C57" t="s">
        <v>261</v>
      </c>
      <c r="D57" t="s">
        <v>262</v>
      </c>
      <c r="E57" s="1">
        <v>52217061</v>
      </c>
      <c r="F57" t="s">
        <v>263</v>
      </c>
      <c r="G57" t="s">
        <v>31</v>
      </c>
      <c r="H57" t="s">
        <v>149</v>
      </c>
      <c r="I57" t="s">
        <v>149</v>
      </c>
      <c r="J57" t="s">
        <v>264</v>
      </c>
      <c r="K57" t="s">
        <v>18</v>
      </c>
      <c r="L57" s="5">
        <v>-400000000</v>
      </c>
      <c r="M57" s="5">
        <v>400000000</v>
      </c>
      <c r="N57" s="4">
        <v>45091</v>
      </c>
      <c r="O57" s="4">
        <v>45429</v>
      </c>
      <c r="P57" t="str">
        <f t="shared" si="0"/>
        <v>5221706140000000045091</v>
      </c>
      <c r="Q57" t="e">
        <f>VLOOKUP(P57,Feuil2!A:S,9,FALSE)</f>
        <v>#N/A</v>
      </c>
      <c r="R57" t="e">
        <f>VLOOKUP(P57,Feuil2!A:S,8,FALSE)</f>
        <v>#N/A</v>
      </c>
      <c r="S57" t="e">
        <f>VLOOKUP(I57,Feuil5!A:D,3,FALSE)</f>
        <v>#N/A</v>
      </c>
      <c r="T57" t="e">
        <f>VLOOKUP(H57,Feuil5!D:F,3,FALSE)</f>
        <v>#N/A</v>
      </c>
      <c r="U57" t="e">
        <f>VLOOKUP(H57,Feuil5!D:F,2,FALSE)</f>
        <v>#N/A</v>
      </c>
    </row>
    <row r="58" spans="1:21" x14ac:dyDescent="0.35">
      <c r="A58" t="s">
        <v>214</v>
      </c>
      <c r="B58" t="s">
        <v>215</v>
      </c>
      <c r="D58" t="s">
        <v>216</v>
      </c>
      <c r="E58" s="1">
        <v>545100</v>
      </c>
      <c r="F58" t="s">
        <v>217</v>
      </c>
      <c r="G58" t="s">
        <v>116</v>
      </c>
      <c r="H58" t="s">
        <v>45</v>
      </c>
      <c r="I58" t="s">
        <v>46</v>
      </c>
      <c r="J58" t="s">
        <v>265</v>
      </c>
      <c r="K58" t="s">
        <v>18</v>
      </c>
      <c r="L58" s="5">
        <v>-117287423</v>
      </c>
      <c r="M58" s="5">
        <v>400000000</v>
      </c>
      <c r="N58" s="4">
        <v>45288</v>
      </c>
      <c r="O58" s="4">
        <v>45657</v>
      </c>
      <c r="P58" t="str">
        <f t="shared" si="0"/>
        <v>54510040000000045288</v>
      </c>
      <c r="Q58" t="e">
        <f>VLOOKUP(P58,Feuil2!A:S,9,FALSE)</f>
        <v>#N/A</v>
      </c>
      <c r="R58" t="e">
        <f>VLOOKUP(P58,Feuil2!A:S,8,FALSE)</f>
        <v>#N/A</v>
      </c>
      <c r="S58" t="e">
        <f>VLOOKUP(I58,Feuil5!A:D,3,FALSE)</f>
        <v>#N/A</v>
      </c>
      <c r="T58" t="e">
        <f>VLOOKUP(H58,Feuil5!D:F,3,FALSE)</f>
        <v>#N/A</v>
      </c>
      <c r="U58" t="e">
        <f>VLOOKUP(H58,Feuil5!D:F,2,FALSE)</f>
        <v>#N/A</v>
      </c>
    </row>
    <row r="59" spans="1:21" x14ac:dyDescent="0.35">
      <c r="A59" t="s">
        <v>53</v>
      </c>
      <c r="B59" t="s">
        <v>54</v>
      </c>
      <c r="D59" t="s">
        <v>168</v>
      </c>
      <c r="E59" s="1">
        <v>26032670</v>
      </c>
      <c r="F59" t="s">
        <v>169</v>
      </c>
      <c r="G59" t="s">
        <v>50</v>
      </c>
      <c r="H59" t="s">
        <v>136</v>
      </c>
      <c r="I59" t="s">
        <v>137</v>
      </c>
      <c r="J59" t="s">
        <v>202</v>
      </c>
      <c r="K59" t="s">
        <v>18</v>
      </c>
      <c r="L59" s="5">
        <v>-700000000</v>
      </c>
      <c r="M59" s="5">
        <v>400000000</v>
      </c>
      <c r="N59" s="4">
        <v>45418</v>
      </c>
      <c r="O59" s="4">
        <v>45657</v>
      </c>
      <c r="P59" t="str">
        <f t="shared" si="0"/>
        <v>2603267040000000045418</v>
      </c>
      <c r="Q59" t="e">
        <f>VLOOKUP(P59,Feuil2!A:S,9,FALSE)</f>
        <v>#N/A</v>
      </c>
      <c r="R59" t="e">
        <f>VLOOKUP(P59,Feuil2!A:S,8,FALSE)</f>
        <v>#N/A</v>
      </c>
      <c r="S59" t="e">
        <f>VLOOKUP(I59,Feuil5!A:D,3,FALSE)</f>
        <v>#N/A</v>
      </c>
      <c r="T59" t="e">
        <f>VLOOKUP(H59,Feuil5!D:F,3,FALSE)</f>
        <v>#N/A</v>
      </c>
      <c r="U59" t="e">
        <f>VLOOKUP(H59,Feuil5!D:F,2,FALSE)</f>
        <v>#N/A</v>
      </c>
    </row>
    <row r="60" spans="1:21" x14ac:dyDescent="0.35">
      <c r="A60" t="s">
        <v>112</v>
      </c>
      <c r="B60" t="s">
        <v>113</v>
      </c>
      <c r="D60" t="s">
        <v>139</v>
      </c>
      <c r="E60" s="1">
        <v>26024232</v>
      </c>
      <c r="F60" t="s">
        <v>140</v>
      </c>
      <c r="G60" t="s">
        <v>50</v>
      </c>
      <c r="H60" t="s">
        <v>21</v>
      </c>
      <c r="I60" t="s">
        <v>266</v>
      </c>
      <c r="J60" t="s">
        <v>267</v>
      </c>
      <c r="K60" t="s">
        <v>18</v>
      </c>
      <c r="L60" s="5">
        <v>-281873833</v>
      </c>
      <c r="M60" s="5">
        <v>400000000</v>
      </c>
      <c r="N60" s="4">
        <v>44925</v>
      </c>
      <c r="O60" s="4">
        <v>46386</v>
      </c>
      <c r="P60" t="str">
        <f t="shared" si="0"/>
        <v>2602423240000000044925</v>
      </c>
      <c r="Q60" t="str">
        <f>VLOOKUP(P60,Feuil2!A:S,9,FALSE)</f>
        <v xml:space="preserve">CLIPRO CMT EQUIPEMENT         </v>
      </c>
      <c r="R60" t="str">
        <f>VLOOKUP(P60,Feuil2!A:S,8,FALSE)</f>
        <v>257</v>
      </c>
      <c r="S60" t="str">
        <f>VLOOKUP(I60,Feuil5!A:D,3,FALSE)</f>
        <v xml:space="preserve">CLIPRO CMT EQUIPEMENT         </v>
      </c>
      <c r="T60" t="str">
        <f>VLOOKUP(H60,Feuil5!D:F,3,FALSE)</f>
        <v xml:space="preserve">CLICOM CMT EQUIPEMENT         </v>
      </c>
      <c r="U60" t="str">
        <f>VLOOKUP(H60,Feuil5!D:F,2,FALSE)</f>
        <v>220</v>
      </c>
    </row>
    <row r="61" spans="1:21" x14ac:dyDescent="0.35">
      <c r="A61" t="s">
        <v>158</v>
      </c>
      <c r="B61" t="s">
        <v>159</v>
      </c>
      <c r="D61" t="s">
        <v>252</v>
      </c>
      <c r="E61" s="1">
        <v>25958783</v>
      </c>
      <c r="F61" t="s">
        <v>253</v>
      </c>
      <c r="G61" t="s">
        <v>15</v>
      </c>
      <c r="H61" t="s">
        <v>78</v>
      </c>
      <c r="I61" t="s">
        <v>148</v>
      </c>
      <c r="J61" t="s">
        <v>268</v>
      </c>
      <c r="K61" t="s">
        <v>18</v>
      </c>
      <c r="L61" s="5">
        <v>-400000000</v>
      </c>
      <c r="M61" s="5">
        <v>400000000</v>
      </c>
      <c r="N61" s="4">
        <v>45238</v>
      </c>
      <c r="O61" s="4">
        <v>45443</v>
      </c>
      <c r="P61" t="str">
        <f t="shared" si="0"/>
        <v>2595878340000000045238</v>
      </c>
      <c r="Q61" t="e">
        <f>VLOOKUP(P61,Feuil2!A:S,9,FALSE)</f>
        <v>#N/A</v>
      </c>
      <c r="R61" t="e">
        <f>VLOOKUP(P61,Feuil2!A:S,8,FALSE)</f>
        <v>#N/A</v>
      </c>
      <c r="S61" t="e">
        <f>VLOOKUP(I61,Feuil5!A:D,3,FALSE)</f>
        <v>#N/A</v>
      </c>
      <c r="T61" t="e">
        <f>VLOOKUP(H61,Feuil5!D:F,3,FALSE)</f>
        <v>#N/A</v>
      </c>
      <c r="U61" t="e">
        <f>VLOOKUP(H61,Feuil5!D:F,2,FALSE)</f>
        <v>#N/A</v>
      </c>
    </row>
    <row r="62" spans="1:21" x14ac:dyDescent="0.35">
      <c r="A62" t="s">
        <v>53</v>
      </c>
      <c r="B62" t="s">
        <v>54</v>
      </c>
      <c r="D62" t="s">
        <v>228</v>
      </c>
      <c r="E62" s="1">
        <v>25949442</v>
      </c>
      <c r="F62" t="s">
        <v>229</v>
      </c>
      <c r="G62" t="s">
        <v>48</v>
      </c>
      <c r="H62" t="s">
        <v>45</v>
      </c>
      <c r="I62" t="s">
        <v>81</v>
      </c>
      <c r="J62" t="s">
        <v>230</v>
      </c>
      <c r="K62" t="s">
        <v>18</v>
      </c>
      <c r="L62" s="5">
        <v>-359045146</v>
      </c>
      <c r="M62" s="5">
        <v>400000000</v>
      </c>
      <c r="N62" s="4">
        <v>45212</v>
      </c>
      <c r="O62" s="4">
        <v>45504</v>
      </c>
      <c r="P62" t="str">
        <f t="shared" si="0"/>
        <v>2594944240000000045212</v>
      </c>
      <c r="Q62" t="e">
        <f>VLOOKUP(P62,Feuil2!A:S,9,FALSE)</f>
        <v>#N/A</v>
      </c>
      <c r="R62" t="e">
        <f>VLOOKUP(P62,Feuil2!A:S,8,FALSE)</f>
        <v>#N/A</v>
      </c>
      <c r="S62" t="e">
        <f>VLOOKUP(I62,Feuil5!A:D,3,FALSE)</f>
        <v>#N/A</v>
      </c>
      <c r="T62" t="e">
        <f>VLOOKUP(H62,Feuil5!D:F,3,FALSE)</f>
        <v>#N/A</v>
      </c>
      <c r="U62" t="e">
        <f>VLOOKUP(H62,Feuil5!D:F,2,FALSE)</f>
        <v>#N/A</v>
      </c>
    </row>
    <row r="63" spans="1:21" x14ac:dyDescent="0.35">
      <c r="A63" t="s">
        <v>53</v>
      </c>
      <c r="B63" t="s">
        <v>54</v>
      </c>
      <c r="D63" t="s">
        <v>271</v>
      </c>
      <c r="E63" s="1">
        <v>8042500</v>
      </c>
      <c r="F63" t="s">
        <v>272</v>
      </c>
      <c r="G63" t="s">
        <v>225</v>
      </c>
      <c r="H63" t="s">
        <v>45</v>
      </c>
      <c r="I63" t="s">
        <v>46</v>
      </c>
      <c r="J63" t="s">
        <v>273</v>
      </c>
      <c r="K63" t="s">
        <v>18</v>
      </c>
      <c r="L63" s="5">
        <v>-277918021</v>
      </c>
      <c r="M63" s="5">
        <v>350000000</v>
      </c>
      <c r="N63" s="4">
        <v>45281</v>
      </c>
      <c r="O63" s="4">
        <v>45626</v>
      </c>
      <c r="P63" t="str">
        <f t="shared" si="0"/>
        <v>804250035000000045281</v>
      </c>
      <c r="Q63" t="e">
        <f>VLOOKUP(P63,Feuil2!A:S,9,FALSE)</f>
        <v>#N/A</v>
      </c>
      <c r="R63" t="e">
        <f>VLOOKUP(P63,Feuil2!A:S,8,FALSE)</f>
        <v>#N/A</v>
      </c>
      <c r="S63" t="e">
        <f>VLOOKUP(I63,Feuil5!A:D,3,FALSE)</f>
        <v>#N/A</v>
      </c>
      <c r="T63" t="e">
        <f>VLOOKUP(H63,Feuil5!D:F,3,FALSE)</f>
        <v>#N/A</v>
      </c>
      <c r="U63" t="e">
        <f>VLOOKUP(H63,Feuil5!D:F,2,FALSE)</f>
        <v>#N/A</v>
      </c>
    </row>
    <row r="64" spans="1:21" x14ac:dyDescent="0.35">
      <c r="A64" t="s">
        <v>112</v>
      </c>
      <c r="B64" t="s">
        <v>113</v>
      </c>
      <c r="D64" t="s">
        <v>114</v>
      </c>
      <c r="E64" s="1">
        <v>8126815</v>
      </c>
      <c r="F64" t="s">
        <v>115</v>
      </c>
      <c r="G64" t="s">
        <v>116</v>
      </c>
      <c r="H64" t="s">
        <v>45</v>
      </c>
      <c r="I64" t="s">
        <v>46</v>
      </c>
      <c r="J64" t="s">
        <v>274</v>
      </c>
      <c r="K64" t="s">
        <v>18</v>
      </c>
      <c r="L64" s="5">
        <v>-161809486</v>
      </c>
      <c r="M64" s="5">
        <v>350000000</v>
      </c>
      <c r="N64" s="4">
        <v>45359</v>
      </c>
      <c r="O64" s="4">
        <v>45716</v>
      </c>
      <c r="P64" t="str">
        <f t="shared" si="0"/>
        <v>812681535000000045359</v>
      </c>
      <c r="Q64" t="e">
        <f>VLOOKUP(P64,Feuil2!A:S,9,FALSE)</f>
        <v>#N/A</v>
      </c>
      <c r="R64" t="e">
        <f>VLOOKUP(P64,Feuil2!A:S,8,FALSE)</f>
        <v>#N/A</v>
      </c>
      <c r="S64" t="e">
        <f>VLOOKUP(I64,Feuil5!A:D,3,FALSE)</f>
        <v>#N/A</v>
      </c>
      <c r="T64" t="e">
        <f>VLOOKUP(H64,Feuil5!D:F,3,FALSE)</f>
        <v>#N/A</v>
      </c>
      <c r="U64" t="e">
        <f>VLOOKUP(H64,Feuil5!D:F,2,FALSE)</f>
        <v>#N/A</v>
      </c>
    </row>
    <row r="65" spans="1:21" x14ac:dyDescent="0.35">
      <c r="A65" t="s">
        <v>53</v>
      </c>
      <c r="B65" t="s">
        <v>54</v>
      </c>
      <c r="D65" t="s">
        <v>128</v>
      </c>
      <c r="E65" s="1">
        <v>26015351</v>
      </c>
      <c r="F65" t="s">
        <v>129</v>
      </c>
      <c r="G65" t="s">
        <v>31</v>
      </c>
      <c r="H65" t="s">
        <v>32</v>
      </c>
      <c r="I65" t="s">
        <v>275</v>
      </c>
      <c r="J65" t="s">
        <v>276</v>
      </c>
      <c r="K65" t="s">
        <v>18</v>
      </c>
      <c r="L65" s="5">
        <v>-196655664</v>
      </c>
      <c r="M65" s="5">
        <v>350000000</v>
      </c>
      <c r="N65" s="4">
        <v>45071</v>
      </c>
      <c r="O65" s="4">
        <v>45802</v>
      </c>
      <c r="P65" t="str">
        <f t="shared" si="0"/>
        <v>2601535135000000045071</v>
      </c>
      <c r="Q65" t="str">
        <f>VLOOKUP(P65,Feuil2!A:S,9,FALSE)</f>
        <v xml:space="preserve">CLICOM CCT TRESORERIE         </v>
      </c>
      <c r="R65" t="str">
        <f>VLOOKUP(P65,Feuil2!A:S,8,FALSE)</f>
        <v>128</v>
      </c>
      <c r="S65" t="str">
        <f>VLOOKUP(I65,Feuil5!A:D,3,FALSE)</f>
        <v xml:space="preserve">CLICOM CCT TRESORERIE         </v>
      </c>
      <c r="T65" t="str">
        <f>VLOOKUP(H65,Feuil5!D:F,3,FALSE)</f>
        <v xml:space="preserve">CLICOM CCT TRESORERIE         </v>
      </c>
      <c r="U65" t="str">
        <f>VLOOKUP(H65,Feuil5!D:F,2,FALSE)</f>
        <v>128</v>
      </c>
    </row>
    <row r="66" spans="1:21" x14ac:dyDescent="0.35">
      <c r="A66" t="s">
        <v>158</v>
      </c>
      <c r="B66" t="s">
        <v>159</v>
      </c>
      <c r="D66" t="s">
        <v>252</v>
      </c>
      <c r="E66" s="1">
        <v>25958783</v>
      </c>
      <c r="F66" t="s">
        <v>253</v>
      </c>
      <c r="G66" t="s">
        <v>15</v>
      </c>
      <c r="H66" t="s">
        <v>25</v>
      </c>
      <c r="I66" t="s">
        <v>42</v>
      </c>
      <c r="J66" t="s">
        <v>277</v>
      </c>
      <c r="K66" t="s">
        <v>18</v>
      </c>
      <c r="L66" s="5">
        <v>-150802590</v>
      </c>
      <c r="M66" s="5">
        <v>349114707</v>
      </c>
      <c r="N66" s="4">
        <v>43188</v>
      </c>
      <c r="O66" s="4">
        <v>46081</v>
      </c>
      <c r="P66" t="str">
        <f t="shared" si="0"/>
        <v>2595878334911470743188</v>
      </c>
      <c r="Q66" t="e">
        <f>VLOOKUP(P66,Feuil2!A:S,9,FALSE)</f>
        <v>#N/A</v>
      </c>
      <c r="R66" t="e">
        <f>VLOOKUP(P66,Feuil2!A:S,8,FALSE)</f>
        <v>#N/A</v>
      </c>
      <c r="S66" t="str">
        <f>VLOOKUP(I66,Feuil5!A:D,3,FALSE)</f>
        <v xml:space="preserve">CLICOM CMT CONSTRUCTION       </v>
      </c>
      <c r="T66" t="str">
        <f>VLOOKUP(H66,Feuil5!D:F,3,FALSE)</f>
        <v xml:space="preserve">CLICOM CMT EQUIPEMENT         </v>
      </c>
      <c r="U66" t="str">
        <f>VLOOKUP(H66,Feuil5!D:F,2,FALSE)</f>
        <v>220</v>
      </c>
    </row>
    <row r="67" spans="1:21" x14ac:dyDescent="0.35">
      <c r="A67" t="s">
        <v>112</v>
      </c>
      <c r="B67" t="s">
        <v>113</v>
      </c>
      <c r="D67" t="s">
        <v>173</v>
      </c>
      <c r="E67" s="1">
        <v>687500</v>
      </c>
      <c r="F67" t="s">
        <v>174</v>
      </c>
      <c r="G67" t="s">
        <v>116</v>
      </c>
      <c r="H67" t="s">
        <v>45</v>
      </c>
      <c r="I67" t="s">
        <v>46</v>
      </c>
      <c r="J67" t="s">
        <v>278</v>
      </c>
      <c r="K67" t="s">
        <v>18</v>
      </c>
      <c r="L67" s="5">
        <v>-33554904</v>
      </c>
      <c r="M67" s="5">
        <v>300000000</v>
      </c>
      <c r="N67" s="4">
        <v>45408</v>
      </c>
      <c r="O67" s="4">
        <v>45441</v>
      </c>
      <c r="P67" t="str">
        <f t="shared" ref="P67:P130" si="1">_xlfn.CONCAT(E67,M67,N67)</f>
        <v>68750030000000045408</v>
      </c>
      <c r="Q67" t="e">
        <f>VLOOKUP(P67,Feuil2!A:S,9,FALSE)</f>
        <v>#N/A</v>
      </c>
      <c r="R67" t="e">
        <f>VLOOKUP(P67,Feuil2!A:S,8,FALSE)</f>
        <v>#N/A</v>
      </c>
      <c r="S67" t="e">
        <f>VLOOKUP(I67,Feuil5!A:D,3,FALSE)</f>
        <v>#N/A</v>
      </c>
      <c r="T67" t="e">
        <f>VLOOKUP(H67,Feuil5!D:F,3,FALSE)</f>
        <v>#N/A</v>
      </c>
      <c r="U67" t="e">
        <f>VLOOKUP(H67,Feuil5!D:F,2,FALSE)</f>
        <v>#N/A</v>
      </c>
    </row>
    <row r="68" spans="1:21" x14ac:dyDescent="0.35">
      <c r="A68" t="s">
        <v>53</v>
      </c>
      <c r="B68" t="s">
        <v>54</v>
      </c>
      <c r="D68" t="s">
        <v>99</v>
      </c>
      <c r="E68" s="1">
        <v>15741905</v>
      </c>
      <c r="F68" t="s">
        <v>100</v>
      </c>
      <c r="G68" t="s">
        <v>31</v>
      </c>
      <c r="H68" t="s">
        <v>45</v>
      </c>
      <c r="I68" t="s">
        <v>45</v>
      </c>
      <c r="J68" t="s">
        <v>280</v>
      </c>
      <c r="K68" t="s">
        <v>18</v>
      </c>
      <c r="L68" s="5">
        <v>-230639753</v>
      </c>
      <c r="M68" s="5">
        <v>300000000</v>
      </c>
      <c r="N68" s="4">
        <v>45418</v>
      </c>
      <c r="O68" s="4">
        <v>45432</v>
      </c>
      <c r="P68" t="str">
        <f t="shared" si="1"/>
        <v>1574190530000000045418</v>
      </c>
      <c r="Q68" t="e">
        <f>VLOOKUP(P68,Feuil2!A:S,9,FALSE)</f>
        <v>#N/A</v>
      </c>
      <c r="R68" t="e">
        <f>VLOOKUP(P68,Feuil2!A:S,8,FALSE)</f>
        <v>#N/A</v>
      </c>
      <c r="S68" t="e">
        <f>VLOOKUP(I68,Feuil5!A:D,3,FALSE)</f>
        <v>#N/A</v>
      </c>
      <c r="T68" t="e">
        <f>VLOOKUP(H68,Feuil5!D:F,3,FALSE)</f>
        <v>#N/A</v>
      </c>
      <c r="U68" t="e">
        <f>VLOOKUP(H68,Feuil5!D:F,2,FALSE)</f>
        <v>#N/A</v>
      </c>
    </row>
    <row r="69" spans="1:21" x14ac:dyDescent="0.35">
      <c r="A69" t="s">
        <v>85</v>
      </c>
      <c r="B69" t="s">
        <v>86</v>
      </c>
      <c r="D69" t="s">
        <v>281</v>
      </c>
      <c r="E69" s="1">
        <v>15717705</v>
      </c>
      <c r="F69" t="s">
        <v>282</v>
      </c>
      <c r="G69" t="s">
        <v>65</v>
      </c>
      <c r="H69" t="s">
        <v>16</v>
      </c>
      <c r="I69" t="s">
        <v>16</v>
      </c>
      <c r="J69" t="s">
        <v>283</v>
      </c>
      <c r="K69" t="s">
        <v>18</v>
      </c>
      <c r="L69" s="5">
        <v>-36639961</v>
      </c>
      <c r="M69" s="5">
        <v>300000000</v>
      </c>
      <c r="N69" s="4">
        <v>45211</v>
      </c>
      <c r="O69" s="4">
        <v>45473</v>
      </c>
      <c r="P69" t="str">
        <f t="shared" si="1"/>
        <v>1571770530000000045211</v>
      </c>
      <c r="Q69" t="e">
        <f>VLOOKUP(P69,Feuil2!A:S,9,FALSE)</f>
        <v>#N/A</v>
      </c>
      <c r="R69" t="e">
        <f>VLOOKUP(P69,Feuil2!A:S,8,FALSE)</f>
        <v>#N/A</v>
      </c>
      <c r="S69" t="e">
        <f>VLOOKUP(I69,Feuil5!A:D,3,FALSE)</f>
        <v>#N/A</v>
      </c>
      <c r="T69" t="e">
        <f>VLOOKUP(H69,Feuil5!D:F,3,FALSE)</f>
        <v>#N/A</v>
      </c>
      <c r="U69" t="e">
        <f>VLOOKUP(H69,Feuil5!D:F,2,FALSE)</f>
        <v>#N/A</v>
      </c>
    </row>
    <row r="70" spans="1:21" x14ac:dyDescent="0.35">
      <c r="A70" t="s">
        <v>180</v>
      </c>
      <c r="B70" t="s">
        <v>181</v>
      </c>
      <c r="D70" t="s">
        <v>182</v>
      </c>
      <c r="E70" s="1">
        <v>15689405</v>
      </c>
      <c r="F70" t="s">
        <v>183</v>
      </c>
      <c r="G70" t="s">
        <v>31</v>
      </c>
      <c r="H70" t="s">
        <v>90</v>
      </c>
      <c r="I70" t="s">
        <v>45</v>
      </c>
      <c r="J70" t="s">
        <v>284</v>
      </c>
      <c r="K70" t="s">
        <v>18</v>
      </c>
      <c r="L70" s="5">
        <v>-290719879</v>
      </c>
      <c r="M70" s="5">
        <v>300000000</v>
      </c>
      <c r="N70" s="4">
        <v>45299</v>
      </c>
      <c r="O70" s="4">
        <v>45503</v>
      </c>
      <c r="P70" t="str">
        <f t="shared" si="1"/>
        <v>1568940530000000045299</v>
      </c>
      <c r="Q70" t="e">
        <f>VLOOKUP(P70,Feuil2!A:S,9,FALSE)</f>
        <v>#N/A</v>
      </c>
      <c r="R70" t="e">
        <f>VLOOKUP(P70,Feuil2!A:S,8,FALSE)</f>
        <v>#N/A</v>
      </c>
      <c r="S70" t="e">
        <f>VLOOKUP(I70,Feuil5!A:D,3,FALSE)</f>
        <v>#N/A</v>
      </c>
      <c r="T70" t="str">
        <f>VLOOKUP(H70,Feuil5!D:F,3,FALSE)</f>
        <v xml:space="preserve">CLICOM CMT EQUIPEMENT         </v>
      </c>
      <c r="U70" t="str">
        <f>VLOOKUP(H70,Feuil5!D:F,2,FALSE)</f>
        <v>220</v>
      </c>
    </row>
    <row r="71" spans="1:21" x14ac:dyDescent="0.35">
      <c r="A71" t="s">
        <v>158</v>
      </c>
      <c r="B71" t="s">
        <v>159</v>
      </c>
      <c r="D71" t="s">
        <v>160</v>
      </c>
      <c r="E71" s="1">
        <v>9512140</v>
      </c>
      <c r="F71" t="s">
        <v>161</v>
      </c>
      <c r="G71" t="s">
        <v>28</v>
      </c>
      <c r="H71" t="s">
        <v>25</v>
      </c>
      <c r="I71" t="s">
        <v>22</v>
      </c>
      <c r="J71" t="s">
        <v>285</v>
      </c>
      <c r="K71" t="s">
        <v>18</v>
      </c>
      <c r="L71" s="5">
        <v>-223052663</v>
      </c>
      <c r="M71" s="5">
        <v>300000000</v>
      </c>
      <c r="N71" s="4">
        <v>44978</v>
      </c>
      <c r="O71" s="4">
        <v>46439</v>
      </c>
      <c r="P71" t="str">
        <f t="shared" si="1"/>
        <v>951214030000000044978</v>
      </c>
      <c r="Q71" t="str">
        <f>VLOOKUP(P71,Feuil2!A:S,9,FALSE)</f>
        <v xml:space="preserve">CLICOM CMT EQUIPEMENT         </v>
      </c>
      <c r="R71" t="str">
        <f>VLOOKUP(P71,Feuil2!A:S,8,FALSE)</f>
        <v>220</v>
      </c>
      <c r="S71" t="str">
        <f>VLOOKUP(I71,Feuil5!A:D,3,FALSE)</f>
        <v xml:space="preserve">CLICOM CMT EQUIPEMENT         </v>
      </c>
      <c r="T71" t="str">
        <f>VLOOKUP(H71,Feuil5!D:F,3,FALSE)</f>
        <v xml:space="preserve">CLICOM CMT EQUIPEMENT         </v>
      </c>
      <c r="U71" t="str">
        <f>VLOOKUP(H71,Feuil5!D:F,2,FALSE)</f>
        <v>220</v>
      </c>
    </row>
    <row r="72" spans="1:21" x14ac:dyDescent="0.35">
      <c r="A72" t="s">
        <v>94</v>
      </c>
      <c r="B72" t="s">
        <v>95</v>
      </c>
      <c r="D72" t="s">
        <v>244</v>
      </c>
      <c r="E72" s="1">
        <v>8122915</v>
      </c>
      <c r="F72" t="s">
        <v>245</v>
      </c>
      <c r="G72" t="s">
        <v>105</v>
      </c>
      <c r="H72" t="s">
        <v>25</v>
      </c>
      <c r="I72" t="s">
        <v>64</v>
      </c>
      <c r="J72" t="s">
        <v>286</v>
      </c>
      <c r="K72" t="s">
        <v>18</v>
      </c>
      <c r="L72" s="5">
        <v>-217965562</v>
      </c>
      <c r="M72" s="5">
        <v>300000000</v>
      </c>
      <c r="N72" s="4">
        <v>44328</v>
      </c>
      <c r="O72" s="4">
        <v>46885</v>
      </c>
      <c r="P72" t="str">
        <f t="shared" si="1"/>
        <v>812291530000000044328</v>
      </c>
      <c r="Q72" t="str">
        <f>VLOOKUP(P72,Feuil2!A:S,9,FALSE)</f>
        <v xml:space="preserve">CLICOM CMT EQUIPEMENT         </v>
      </c>
      <c r="R72" t="str">
        <f>VLOOKUP(P72,Feuil2!A:S,8,FALSE)</f>
        <v>220</v>
      </c>
      <c r="S72" t="str">
        <f>VLOOKUP(I72,Feuil5!A:D,3,FALSE)</f>
        <v xml:space="preserve">CLICOM CMT EQUIPEMENT         </v>
      </c>
      <c r="T72" t="str">
        <f>VLOOKUP(H72,Feuil5!D:F,3,FALSE)</f>
        <v xml:space="preserve">CLICOM CMT EQUIPEMENT         </v>
      </c>
      <c r="U72" t="str">
        <f>VLOOKUP(H72,Feuil5!D:F,2,FALSE)</f>
        <v>220</v>
      </c>
    </row>
    <row r="73" spans="1:21" x14ac:dyDescent="0.35">
      <c r="A73" t="s">
        <v>53</v>
      </c>
      <c r="B73" t="s">
        <v>54</v>
      </c>
      <c r="D73" t="s">
        <v>287</v>
      </c>
      <c r="E73" s="1">
        <v>40762935</v>
      </c>
      <c r="F73" t="s">
        <v>288</v>
      </c>
      <c r="G73" t="s">
        <v>31</v>
      </c>
      <c r="H73" t="s">
        <v>32</v>
      </c>
      <c r="I73" t="s">
        <v>72</v>
      </c>
      <c r="J73" t="s">
        <v>289</v>
      </c>
      <c r="K73" t="s">
        <v>18</v>
      </c>
      <c r="L73" s="5">
        <v>-280000000</v>
      </c>
      <c r="M73" s="5">
        <v>280000000</v>
      </c>
      <c r="N73" s="4">
        <v>45264</v>
      </c>
      <c r="O73" s="4">
        <v>45443</v>
      </c>
      <c r="P73" t="str">
        <f t="shared" si="1"/>
        <v>4076293528000000045264</v>
      </c>
      <c r="Q73" t="e">
        <f>VLOOKUP(P73,Feuil2!A:S,9,FALSE)</f>
        <v>#N/A</v>
      </c>
      <c r="R73" t="e">
        <f>VLOOKUP(P73,Feuil2!A:S,8,FALSE)</f>
        <v>#N/A</v>
      </c>
      <c r="S73" t="e">
        <f>VLOOKUP(I73,Feuil5!A:D,3,FALSE)</f>
        <v>#N/A</v>
      </c>
      <c r="T73" t="str">
        <f>VLOOKUP(H73,Feuil5!D:F,3,FALSE)</f>
        <v xml:space="preserve">CLICOM CCT TRESORERIE         </v>
      </c>
      <c r="U73" t="str">
        <f>VLOOKUP(H73,Feuil5!D:F,2,FALSE)</f>
        <v>128</v>
      </c>
    </row>
    <row r="74" spans="1:21" x14ac:dyDescent="0.35">
      <c r="A74" t="s">
        <v>53</v>
      </c>
      <c r="B74" t="s">
        <v>54</v>
      </c>
      <c r="D74" t="s">
        <v>247</v>
      </c>
      <c r="E74" s="1">
        <v>8176615</v>
      </c>
      <c r="F74" t="s">
        <v>248</v>
      </c>
      <c r="G74" t="s">
        <v>225</v>
      </c>
      <c r="H74" t="s">
        <v>25</v>
      </c>
      <c r="I74" t="s">
        <v>36</v>
      </c>
      <c r="J74" t="s">
        <v>290</v>
      </c>
      <c r="K74" t="s">
        <v>18</v>
      </c>
      <c r="L74" s="5">
        <v>-118534509</v>
      </c>
      <c r="M74" s="5">
        <v>275000000</v>
      </c>
      <c r="N74" s="4">
        <v>44300</v>
      </c>
      <c r="O74" s="4">
        <v>46126</v>
      </c>
      <c r="P74" t="str">
        <f t="shared" si="1"/>
        <v>817661527500000044300</v>
      </c>
      <c r="Q74" t="str">
        <f>VLOOKUP(P74,Feuil2!A:S,9,FALSE)</f>
        <v xml:space="preserve">CLICOM CMT CONSTRUCTION       </v>
      </c>
      <c r="R74" t="str">
        <f>VLOOKUP(P74,Feuil2!A:S,8,FALSE)</f>
        <v>221</v>
      </c>
      <c r="S74" t="str">
        <f>VLOOKUP(I74,Feuil5!A:D,3,FALSE)</f>
        <v xml:space="preserve">CLICOM CMT CONSTRUCTION       </v>
      </c>
      <c r="T74" t="str">
        <f>VLOOKUP(H74,Feuil5!D:F,3,FALSE)</f>
        <v xml:space="preserve">CLICOM CMT EQUIPEMENT         </v>
      </c>
      <c r="U74" t="str">
        <f>VLOOKUP(H74,Feuil5!D:F,2,FALSE)</f>
        <v>220</v>
      </c>
    </row>
    <row r="75" spans="1:21" x14ac:dyDescent="0.35">
      <c r="A75" t="s">
        <v>158</v>
      </c>
      <c r="B75" t="s">
        <v>159</v>
      </c>
      <c r="D75" t="s">
        <v>291</v>
      </c>
      <c r="E75" s="1">
        <v>8161915</v>
      </c>
      <c r="F75" t="s">
        <v>292</v>
      </c>
      <c r="G75" t="s">
        <v>28</v>
      </c>
      <c r="H75" t="s">
        <v>16</v>
      </c>
      <c r="I75" t="s">
        <v>16</v>
      </c>
      <c r="J75" t="s">
        <v>293</v>
      </c>
      <c r="K75" t="s">
        <v>18</v>
      </c>
      <c r="L75" s="5">
        <v>-251947500</v>
      </c>
      <c r="M75" s="5">
        <v>262000000</v>
      </c>
      <c r="N75" s="4">
        <v>45177</v>
      </c>
      <c r="O75" s="4">
        <v>45504</v>
      </c>
      <c r="P75" t="str">
        <f t="shared" si="1"/>
        <v>816191526200000045177</v>
      </c>
      <c r="Q75" t="e">
        <f>VLOOKUP(P75,Feuil2!A:S,9,FALSE)</f>
        <v>#N/A</v>
      </c>
      <c r="R75" t="e">
        <f>VLOOKUP(P75,Feuil2!A:S,8,FALSE)</f>
        <v>#N/A</v>
      </c>
      <c r="S75" t="e">
        <f>VLOOKUP(I75,Feuil5!A:D,3,FALSE)</f>
        <v>#N/A</v>
      </c>
      <c r="T75" t="e">
        <f>VLOOKUP(H75,Feuil5!D:F,3,FALSE)</f>
        <v>#N/A</v>
      </c>
      <c r="U75" t="e">
        <f>VLOOKUP(H75,Feuil5!D:F,2,FALSE)</f>
        <v>#N/A</v>
      </c>
    </row>
    <row r="76" spans="1:21" x14ac:dyDescent="0.35">
      <c r="A76" t="s">
        <v>158</v>
      </c>
      <c r="B76" t="s">
        <v>159</v>
      </c>
      <c r="C76" t="s">
        <v>294</v>
      </c>
      <c r="D76" t="s">
        <v>233</v>
      </c>
      <c r="E76" s="1">
        <v>8148715</v>
      </c>
      <c r="F76" t="s">
        <v>234</v>
      </c>
      <c r="G76" t="s">
        <v>191</v>
      </c>
      <c r="H76" t="s">
        <v>78</v>
      </c>
      <c r="I76" t="s">
        <v>295</v>
      </c>
      <c r="J76" t="s">
        <v>296</v>
      </c>
      <c r="K76" t="s">
        <v>18</v>
      </c>
      <c r="L76" s="5">
        <v>-144337777</v>
      </c>
      <c r="M76" s="5">
        <v>250000000</v>
      </c>
      <c r="N76" s="4">
        <v>45138</v>
      </c>
      <c r="O76" s="4">
        <v>45443</v>
      </c>
      <c r="P76" t="str">
        <f t="shared" si="1"/>
        <v>814871525000000045138</v>
      </c>
      <c r="Q76" t="e">
        <f>VLOOKUP(P76,Feuil2!A:S,9,FALSE)</f>
        <v>#N/A</v>
      </c>
      <c r="R76" t="e">
        <f>VLOOKUP(P76,Feuil2!A:S,8,FALSE)</f>
        <v>#N/A</v>
      </c>
      <c r="S76" t="e">
        <f>VLOOKUP(I76,Feuil5!A:D,3,FALSE)</f>
        <v>#N/A</v>
      </c>
      <c r="T76" t="e">
        <f>VLOOKUP(H76,Feuil5!D:F,3,FALSE)</f>
        <v>#N/A</v>
      </c>
      <c r="U76" t="e">
        <f>VLOOKUP(H76,Feuil5!D:F,2,FALSE)</f>
        <v>#N/A</v>
      </c>
    </row>
    <row r="77" spans="1:21" x14ac:dyDescent="0.35">
      <c r="A77" t="s">
        <v>180</v>
      </c>
      <c r="B77" t="s">
        <v>181</v>
      </c>
      <c r="D77" t="s">
        <v>297</v>
      </c>
      <c r="E77" s="1">
        <v>15594805</v>
      </c>
      <c r="F77" t="s">
        <v>298</v>
      </c>
      <c r="G77" t="s">
        <v>31</v>
      </c>
      <c r="H77" t="s">
        <v>78</v>
      </c>
      <c r="I77" t="s">
        <v>148</v>
      </c>
      <c r="J77" t="s">
        <v>299</v>
      </c>
      <c r="K77" t="s">
        <v>18</v>
      </c>
      <c r="L77" s="5">
        <v>-344433</v>
      </c>
      <c r="M77" s="5">
        <v>250000000</v>
      </c>
      <c r="N77" s="4">
        <v>45335</v>
      </c>
      <c r="O77" s="4">
        <v>45565</v>
      </c>
      <c r="P77" t="str">
        <f t="shared" si="1"/>
        <v>1559480525000000045335</v>
      </c>
      <c r="Q77" t="e">
        <f>VLOOKUP(P77,Feuil2!A:S,9,FALSE)</f>
        <v>#N/A</v>
      </c>
      <c r="R77" t="e">
        <f>VLOOKUP(P77,Feuil2!A:S,8,FALSE)</f>
        <v>#N/A</v>
      </c>
      <c r="S77" t="e">
        <f>VLOOKUP(I77,Feuil5!A:D,3,FALSE)</f>
        <v>#N/A</v>
      </c>
      <c r="T77" t="e">
        <f>VLOOKUP(H77,Feuil5!D:F,3,FALSE)</f>
        <v>#N/A</v>
      </c>
      <c r="U77" t="e">
        <f>VLOOKUP(H77,Feuil5!D:F,2,FALSE)</f>
        <v>#N/A</v>
      </c>
    </row>
    <row r="78" spans="1:21" x14ac:dyDescent="0.35">
      <c r="A78" t="s">
        <v>158</v>
      </c>
      <c r="B78" t="s">
        <v>159</v>
      </c>
      <c r="D78" t="s">
        <v>300</v>
      </c>
      <c r="E78" s="1">
        <v>56306214</v>
      </c>
      <c r="F78" t="s">
        <v>301</v>
      </c>
      <c r="G78" t="s">
        <v>147</v>
      </c>
      <c r="H78" t="s">
        <v>302</v>
      </c>
      <c r="I78" t="s">
        <v>303</v>
      </c>
      <c r="J78" t="s">
        <v>304</v>
      </c>
      <c r="K78" t="s">
        <v>18</v>
      </c>
      <c r="L78" s="5">
        <v>-250000000</v>
      </c>
      <c r="M78" s="5">
        <v>250000000</v>
      </c>
      <c r="N78" s="4">
        <v>45225</v>
      </c>
      <c r="O78" s="4">
        <v>45584</v>
      </c>
      <c r="P78" t="str">
        <f t="shared" si="1"/>
        <v>5630621425000000045225</v>
      </c>
      <c r="Q78" t="e">
        <f>VLOOKUP(P78,Feuil2!A:S,9,FALSE)</f>
        <v>#N/A</v>
      </c>
      <c r="R78" t="e">
        <f>VLOOKUP(P78,Feuil2!A:S,8,FALSE)</f>
        <v>#N/A</v>
      </c>
      <c r="S78" t="e">
        <f>VLOOKUP(I78,Feuil5!A:D,3,FALSE)</f>
        <v>#N/A</v>
      </c>
      <c r="T78" t="e">
        <f>VLOOKUP(H78,Feuil5!D:F,3,FALSE)</f>
        <v>#N/A</v>
      </c>
      <c r="U78" t="e">
        <f>VLOOKUP(H78,Feuil5!D:F,2,FALSE)</f>
        <v>#N/A</v>
      </c>
    </row>
    <row r="79" spans="1:21" x14ac:dyDescent="0.35">
      <c r="A79" t="s">
        <v>158</v>
      </c>
      <c r="B79" t="s">
        <v>159</v>
      </c>
      <c r="D79" t="s">
        <v>300</v>
      </c>
      <c r="E79" s="1">
        <v>56306214</v>
      </c>
      <c r="F79" t="s">
        <v>301</v>
      </c>
      <c r="G79" t="s">
        <v>147</v>
      </c>
      <c r="H79" t="s">
        <v>302</v>
      </c>
      <c r="I79" t="s">
        <v>303</v>
      </c>
      <c r="J79" t="s">
        <v>304</v>
      </c>
      <c r="K79" t="s">
        <v>18</v>
      </c>
      <c r="L79" s="5">
        <v>-250000000</v>
      </c>
      <c r="M79" s="5">
        <v>250000000</v>
      </c>
      <c r="N79" s="4">
        <v>45413</v>
      </c>
      <c r="O79" s="4">
        <v>45584</v>
      </c>
      <c r="P79" t="str">
        <f t="shared" si="1"/>
        <v>5630621425000000045413</v>
      </c>
      <c r="Q79" t="e">
        <f>VLOOKUP(P79,Feuil2!A:S,9,FALSE)</f>
        <v>#N/A</v>
      </c>
      <c r="R79" t="e">
        <f>VLOOKUP(P79,Feuil2!A:S,8,FALSE)</f>
        <v>#N/A</v>
      </c>
      <c r="S79" t="e">
        <f>VLOOKUP(I79,Feuil5!A:D,3,FALSE)</f>
        <v>#N/A</v>
      </c>
      <c r="T79" t="e">
        <f>VLOOKUP(H79,Feuil5!D:F,3,FALSE)</f>
        <v>#N/A</v>
      </c>
      <c r="U79" t="e">
        <f>VLOOKUP(H79,Feuil5!D:F,2,FALSE)</f>
        <v>#N/A</v>
      </c>
    </row>
    <row r="80" spans="1:21" x14ac:dyDescent="0.35">
      <c r="A80" t="s">
        <v>73</v>
      </c>
      <c r="B80" t="s">
        <v>74</v>
      </c>
      <c r="D80" t="s">
        <v>262</v>
      </c>
      <c r="E80" s="1">
        <v>52217061</v>
      </c>
      <c r="F80" t="s">
        <v>263</v>
      </c>
      <c r="G80" t="s">
        <v>31</v>
      </c>
      <c r="H80" t="s">
        <v>21</v>
      </c>
      <c r="I80" t="s">
        <v>25</v>
      </c>
      <c r="J80" t="s">
        <v>305</v>
      </c>
      <c r="K80" t="s">
        <v>18</v>
      </c>
      <c r="L80" s="5">
        <v>-54237827</v>
      </c>
      <c r="M80" s="5">
        <v>250000000</v>
      </c>
      <c r="N80" s="4">
        <v>44544</v>
      </c>
      <c r="O80" s="4">
        <v>45640</v>
      </c>
      <c r="P80" t="str">
        <f t="shared" si="1"/>
        <v>5221706125000000044544</v>
      </c>
      <c r="Q80" t="str">
        <f>VLOOKUP(P80,Feuil2!A:S,9,FALSE)</f>
        <v xml:space="preserve">CLICOM CMT EQUIPEMENT         </v>
      </c>
      <c r="R80" t="str">
        <f>VLOOKUP(P80,Feuil2!A:S,8,FALSE)</f>
        <v>220</v>
      </c>
      <c r="S80" t="str">
        <f>VLOOKUP(I80,Feuil5!A:D,3,FALSE)</f>
        <v xml:space="preserve">CLICOM CMT EQUIPEMENT         </v>
      </c>
      <c r="T80" t="str">
        <f>VLOOKUP(H80,Feuil5!D:F,3,FALSE)</f>
        <v xml:space="preserve">CLICOM CMT EQUIPEMENT         </v>
      </c>
      <c r="U80" t="str">
        <f>VLOOKUP(H80,Feuil5!D:F,2,FALSE)</f>
        <v>220</v>
      </c>
    </row>
    <row r="81" spans="1:21" x14ac:dyDescent="0.35">
      <c r="A81" t="s">
        <v>112</v>
      </c>
      <c r="B81" t="s">
        <v>113</v>
      </c>
      <c r="D81" t="s">
        <v>114</v>
      </c>
      <c r="E81" s="1">
        <v>8126815</v>
      </c>
      <c r="F81" t="s">
        <v>115</v>
      </c>
      <c r="G81" t="s">
        <v>116</v>
      </c>
      <c r="H81" t="s">
        <v>25</v>
      </c>
      <c r="I81" t="s">
        <v>25</v>
      </c>
      <c r="J81" t="s">
        <v>306</v>
      </c>
      <c r="K81" t="s">
        <v>18</v>
      </c>
      <c r="L81" s="5">
        <v>-211952891</v>
      </c>
      <c r="M81" s="5">
        <v>250000000</v>
      </c>
      <c r="N81" s="4">
        <v>45069</v>
      </c>
      <c r="O81" s="4">
        <v>46896</v>
      </c>
      <c r="P81" t="str">
        <f t="shared" si="1"/>
        <v>812681525000000045069</v>
      </c>
      <c r="Q81" t="str">
        <f>VLOOKUP(P81,Feuil2!A:S,9,FALSE)</f>
        <v xml:space="preserve">CLICOM CMT EQUIPEMENT         </v>
      </c>
      <c r="R81" t="str">
        <f>VLOOKUP(P81,Feuil2!A:S,8,FALSE)</f>
        <v>220</v>
      </c>
      <c r="S81" t="str">
        <f>VLOOKUP(I81,Feuil5!A:D,3,FALSE)</f>
        <v xml:space="preserve">CLICOM CMT EQUIPEMENT         </v>
      </c>
      <c r="T81" t="str">
        <f>VLOOKUP(H81,Feuil5!D:F,3,FALSE)</f>
        <v xml:space="preserve">CLICOM CMT EQUIPEMENT         </v>
      </c>
      <c r="U81" t="str">
        <f>VLOOKUP(H81,Feuil5!D:F,2,FALSE)</f>
        <v>220</v>
      </c>
    </row>
    <row r="82" spans="1:21" x14ac:dyDescent="0.35">
      <c r="A82" t="s">
        <v>214</v>
      </c>
      <c r="B82" t="s">
        <v>215</v>
      </c>
      <c r="D82" t="s">
        <v>307</v>
      </c>
      <c r="E82" s="1">
        <v>35019811</v>
      </c>
      <c r="F82" t="s">
        <v>308</v>
      </c>
      <c r="G82" t="s">
        <v>65</v>
      </c>
      <c r="H82" t="s">
        <v>78</v>
      </c>
      <c r="I82" t="s">
        <v>295</v>
      </c>
      <c r="J82" t="s">
        <v>309</v>
      </c>
      <c r="K82" t="s">
        <v>18</v>
      </c>
      <c r="L82" s="5">
        <v>-75000000</v>
      </c>
      <c r="M82" s="5">
        <v>250000000</v>
      </c>
      <c r="N82" s="4">
        <v>45180</v>
      </c>
      <c r="O82" s="4">
        <v>45504</v>
      </c>
      <c r="P82" t="str">
        <f t="shared" si="1"/>
        <v>3501981125000000045180</v>
      </c>
      <c r="Q82" t="e">
        <f>VLOOKUP(P82,Feuil2!A:S,9,FALSE)</f>
        <v>#N/A</v>
      </c>
      <c r="R82" t="e">
        <f>VLOOKUP(P82,Feuil2!A:S,8,FALSE)</f>
        <v>#N/A</v>
      </c>
      <c r="S82" t="e">
        <f>VLOOKUP(I82,Feuil5!A:D,3,FALSE)</f>
        <v>#N/A</v>
      </c>
      <c r="T82" t="e">
        <f>VLOOKUP(H82,Feuil5!D:F,3,FALSE)</f>
        <v>#N/A</v>
      </c>
      <c r="U82" t="e">
        <f>VLOOKUP(H82,Feuil5!D:F,2,FALSE)</f>
        <v>#N/A</v>
      </c>
    </row>
    <row r="83" spans="1:21" x14ac:dyDescent="0.35">
      <c r="A83" t="s">
        <v>158</v>
      </c>
      <c r="B83" t="s">
        <v>159</v>
      </c>
      <c r="D83" t="s">
        <v>160</v>
      </c>
      <c r="E83" s="1">
        <v>9512140</v>
      </c>
      <c r="F83" t="s">
        <v>161</v>
      </c>
      <c r="G83" t="s">
        <v>28</v>
      </c>
      <c r="H83" t="s">
        <v>16</v>
      </c>
      <c r="I83" t="s">
        <v>250</v>
      </c>
      <c r="J83" t="s">
        <v>310</v>
      </c>
      <c r="K83" t="s">
        <v>18</v>
      </c>
      <c r="L83" s="5">
        <v>-83750000</v>
      </c>
      <c r="M83" s="5">
        <v>250000000</v>
      </c>
      <c r="N83" s="4">
        <v>45163</v>
      </c>
      <c r="O83" s="4">
        <v>45535</v>
      </c>
      <c r="P83" t="str">
        <f t="shared" si="1"/>
        <v>951214025000000045163</v>
      </c>
      <c r="Q83" t="e">
        <f>VLOOKUP(P83,Feuil2!A:S,9,FALSE)</f>
        <v>#N/A</v>
      </c>
      <c r="R83" t="e">
        <f>VLOOKUP(P83,Feuil2!A:S,8,FALSE)</f>
        <v>#N/A</v>
      </c>
      <c r="S83" t="e">
        <f>VLOOKUP(I83,Feuil5!A:D,3,FALSE)</f>
        <v>#N/A</v>
      </c>
      <c r="T83" t="e">
        <f>VLOOKUP(H83,Feuil5!D:F,3,FALSE)</f>
        <v>#N/A</v>
      </c>
      <c r="U83" t="e">
        <f>VLOOKUP(H83,Feuil5!D:F,2,FALSE)</f>
        <v>#N/A</v>
      </c>
    </row>
    <row r="84" spans="1:21" x14ac:dyDescent="0.35">
      <c r="A84" t="s">
        <v>158</v>
      </c>
      <c r="B84" t="s">
        <v>159</v>
      </c>
      <c r="D84" t="s">
        <v>160</v>
      </c>
      <c r="E84" s="1">
        <v>9512140</v>
      </c>
      <c r="F84" t="s">
        <v>161</v>
      </c>
      <c r="G84" t="s">
        <v>28</v>
      </c>
      <c r="H84" t="s">
        <v>45</v>
      </c>
      <c r="I84" t="s">
        <v>46</v>
      </c>
      <c r="J84" t="s">
        <v>311</v>
      </c>
      <c r="K84" t="s">
        <v>18</v>
      </c>
      <c r="L84" s="5">
        <v>-149843287</v>
      </c>
      <c r="M84" s="5">
        <v>250000000</v>
      </c>
      <c r="N84" s="4">
        <v>45163</v>
      </c>
      <c r="O84" s="4">
        <v>45535</v>
      </c>
      <c r="P84" t="str">
        <f t="shared" si="1"/>
        <v>951214025000000045163</v>
      </c>
      <c r="Q84" t="e">
        <f>VLOOKUP(P84,Feuil2!A:S,9,FALSE)</f>
        <v>#N/A</v>
      </c>
      <c r="R84" t="e">
        <f>VLOOKUP(P84,Feuil2!A:S,8,FALSE)</f>
        <v>#N/A</v>
      </c>
      <c r="S84" t="e">
        <f>VLOOKUP(I84,Feuil5!A:D,3,FALSE)</f>
        <v>#N/A</v>
      </c>
      <c r="T84" t="e">
        <f>VLOOKUP(H84,Feuil5!D:F,3,FALSE)</f>
        <v>#N/A</v>
      </c>
      <c r="U84" t="e">
        <f>VLOOKUP(H84,Feuil5!D:F,2,FALSE)</f>
        <v>#N/A</v>
      </c>
    </row>
    <row r="85" spans="1:21" x14ac:dyDescent="0.35">
      <c r="A85" t="s">
        <v>53</v>
      </c>
      <c r="B85" t="s">
        <v>54</v>
      </c>
      <c r="D85" t="s">
        <v>247</v>
      </c>
      <c r="E85" s="1">
        <v>8176615</v>
      </c>
      <c r="F85" t="s">
        <v>248</v>
      </c>
      <c r="G85" t="s">
        <v>225</v>
      </c>
      <c r="H85" t="s">
        <v>45</v>
      </c>
      <c r="I85" t="s">
        <v>46</v>
      </c>
      <c r="J85" t="s">
        <v>312</v>
      </c>
      <c r="K85" t="s">
        <v>18</v>
      </c>
      <c r="L85" s="5">
        <v>-222129832</v>
      </c>
      <c r="M85" s="5">
        <v>250000000</v>
      </c>
      <c r="N85" s="4">
        <v>45237</v>
      </c>
      <c r="O85" s="4">
        <v>45596</v>
      </c>
      <c r="P85" t="str">
        <f t="shared" si="1"/>
        <v>817661525000000045237</v>
      </c>
      <c r="Q85" t="e">
        <f>VLOOKUP(P85,Feuil2!A:S,9,FALSE)</f>
        <v>#N/A</v>
      </c>
      <c r="R85" t="e">
        <f>VLOOKUP(P85,Feuil2!A:S,8,FALSE)</f>
        <v>#N/A</v>
      </c>
      <c r="S85" t="e">
        <f>VLOOKUP(I85,Feuil5!A:D,3,FALSE)</f>
        <v>#N/A</v>
      </c>
      <c r="T85" t="e">
        <f>VLOOKUP(H85,Feuil5!D:F,3,FALSE)</f>
        <v>#N/A</v>
      </c>
      <c r="U85" t="e">
        <f>VLOOKUP(H85,Feuil5!D:F,2,FALSE)</f>
        <v>#N/A</v>
      </c>
    </row>
    <row r="86" spans="1:21" x14ac:dyDescent="0.35">
      <c r="A86" t="s">
        <v>73</v>
      </c>
      <c r="B86" t="s">
        <v>74</v>
      </c>
      <c r="D86" t="s">
        <v>313</v>
      </c>
      <c r="E86" s="1">
        <v>39003912</v>
      </c>
      <c r="F86" t="s">
        <v>314</v>
      </c>
      <c r="G86" t="s">
        <v>109</v>
      </c>
      <c r="H86" t="s">
        <v>90</v>
      </c>
      <c r="I86" t="s">
        <v>25</v>
      </c>
      <c r="J86" t="s">
        <v>315</v>
      </c>
      <c r="K86" t="s">
        <v>18</v>
      </c>
      <c r="L86" s="5">
        <v>-149731347</v>
      </c>
      <c r="M86" s="5">
        <v>245000000</v>
      </c>
      <c r="N86" s="4">
        <v>44593</v>
      </c>
      <c r="O86" s="4">
        <v>46419</v>
      </c>
      <c r="P86" t="str">
        <f t="shared" si="1"/>
        <v>3900391224500000044593</v>
      </c>
      <c r="Q86" t="str">
        <f>VLOOKUP(P86,Feuil2!A:S,9,FALSE)</f>
        <v xml:space="preserve">CLICOM CMT TRESORERIE         </v>
      </c>
      <c r="R86" t="str">
        <f>VLOOKUP(P86,Feuil2!A:S,8,FALSE)</f>
        <v>222</v>
      </c>
      <c r="S86" t="str">
        <f>VLOOKUP(I86,Feuil5!A:D,3,FALSE)</f>
        <v xml:space="preserve">CLICOM CMT EQUIPEMENT         </v>
      </c>
      <c r="T86" t="str">
        <f>VLOOKUP(H86,Feuil5!D:F,3,FALSE)</f>
        <v xml:space="preserve">CLICOM CMT EQUIPEMENT         </v>
      </c>
      <c r="U86" t="str">
        <f>VLOOKUP(H86,Feuil5!D:F,2,FALSE)</f>
        <v>220</v>
      </c>
    </row>
    <row r="87" spans="1:21" x14ac:dyDescent="0.35">
      <c r="A87" t="s">
        <v>53</v>
      </c>
      <c r="B87" t="s">
        <v>54</v>
      </c>
      <c r="D87" t="s">
        <v>247</v>
      </c>
      <c r="E87" s="1">
        <v>8176615</v>
      </c>
      <c r="F87" t="s">
        <v>248</v>
      </c>
      <c r="G87" t="s">
        <v>225</v>
      </c>
      <c r="H87" t="s">
        <v>21</v>
      </c>
      <c r="I87" t="s">
        <v>270</v>
      </c>
      <c r="J87" t="s">
        <v>316</v>
      </c>
      <c r="K87" t="s">
        <v>18</v>
      </c>
      <c r="L87" s="5">
        <v>-26171522</v>
      </c>
      <c r="M87" s="5">
        <v>215000000</v>
      </c>
      <c r="N87" s="4">
        <v>44433</v>
      </c>
      <c r="O87" s="4">
        <v>45529</v>
      </c>
      <c r="P87" t="str">
        <f t="shared" si="1"/>
        <v>817661521500000044433</v>
      </c>
      <c r="Q87" t="str">
        <f>VLOOKUP(P87,Feuil2!A:S,9,FALSE)</f>
        <v xml:space="preserve">CLICOM CMT DIVERS             </v>
      </c>
      <c r="R87" t="str">
        <f>VLOOKUP(P87,Feuil2!A:S,8,FALSE)</f>
        <v>229</v>
      </c>
      <c r="S87" t="str">
        <f>VLOOKUP(I87,Feuil5!A:D,3,FALSE)</f>
        <v xml:space="preserve">CLICOM CMT DIVERS             </v>
      </c>
      <c r="T87" t="str">
        <f>VLOOKUP(H87,Feuil5!D:F,3,FALSE)</f>
        <v xml:space="preserve">CLICOM CMT EQUIPEMENT         </v>
      </c>
      <c r="U87" t="str">
        <f>VLOOKUP(H87,Feuil5!D:F,2,FALSE)</f>
        <v>220</v>
      </c>
    </row>
    <row r="88" spans="1:21" x14ac:dyDescent="0.35">
      <c r="A88" t="s">
        <v>112</v>
      </c>
      <c r="B88" t="s">
        <v>113</v>
      </c>
      <c r="D88" t="s">
        <v>317</v>
      </c>
      <c r="E88" s="1">
        <v>15474605</v>
      </c>
      <c r="F88" t="s">
        <v>318</v>
      </c>
      <c r="G88" t="s">
        <v>116</v>
      </c>
      <c r="H88" t="s">
        <v>25</v>
      </c>
      <c r="I88" t="s">
        <v>22</v>
      </c>
      <c r="J88" t="s">
        <v>319</v>
      </c>
      <c r="K88" t="s">
        <v>18</v>
      </c>
      <c r="L88" s="5">
        <v>-138801691</v>
      </c>
      <c r="M88" s="5">
        <v>207000000</v>
      </c>
      <c r="N88" s="4">
        <v>44727</v>
      </c>
      <c r="O88" s="4">
        <v>46553</v>
      </c>
      <c r="P88" t="str">
        <f t="shared" si="1"/>
        <v>1547460520700000044727</v>
      </c>
      <c r="Q88" t="str">
        <f>VLOOKUP(P88,Feuil2!A:S,9,FALSE)</f>
        <v xml:space="preserve">CLICOM CMT EQUIPEMENT         </v>
      </c>
      <c r="R88" t="str">
        <f>VLOOKUP(P88,Feuil2!A:S,8,FALSE)</f>
        <v>220</v>
      </c>
      <c r="S88" t="str">
        <f>VLOOKUP(I88,Feuil5!A:D,3,FALSE)</f>
        <v xml:space="preserve">CLICOM CMT EQUIPEMENT         </v>
      </c>
      <c r="T88" t="str">
        <f>VLOOKUP(H88,Feuil5!D:F,3,FALSE)</f>
        <v xml:space="preserve">CLICOM CMT EQUIPEMENT         </v>
      </c>
      <c r="U88" t="str">
        <f>VLOOKUP(H88,Feuil5!D:F,2,FALSE)</f>
        <v>220</v>
      </c>
    </row>
    <row r="89" spans="1:21" x14ac:dyDescent="0.35">
      <c r="A89" t="s">
        <v>214</v>
      </c>
      <c r="B89" t="s">
        <v>215</v>
      </c>
      <c r="D89" t="s">
        <v>320</v>
      </c>
      <c r="E89" s="1">
        <v>15680105</v>
      </c>
      <c r="F89" t="s">
        <v>321</v>
      </c>
      <c r="G89" t="s">
        <v>322</v>
      </c>
      <c r="H89" t="s">
        <v>21</v>
      </c>
      <c r="I89" t="s">
        <v>21</v>
      </c>
      <c r="J89" t="s">
        <v>323</v>
      </c>
      <c r="K89" t="s">
        <v>18</v>
      </c>
      <c r="L89" s="5">
        <v>-85723625</v>
      </c>
      <c r="M89" s="5">
        <v>200000000</v>
      </c>
      <c r="N89" s="4">
        <v>44258</v>
      </c>
      <c r="O89" s="4">
        <v>46084</v>
      </c>
      <c r="P89" t="str">
        <f t="shared" si="1"/>
        <v>1568010520000000044258</v>
      </c>
      <c r="Q89" t="str">
        <f>VLOOKUP(P89,Feuil2!A:S,9,FALSE)</f>
        <v xml:space="preserve">CLICOM CMT CONSTRUCTION       </v>
      </c>
      <c r="R89" t="str">
        <f>VLOOKUP(P89,Feuil2!A:S,8,FALSE)</f>
        <v>221</v>
      </c>
      <c r="S89" t="str">
        <f>VLOOKUP(I89,Feuil5!A:D,3,FALSE)</f>
        <v xml:space="preserve">CLICOM CMT EQUIPEMENT         </v>
      </c>
      <c r="T89" t="str">
        <f>VLOOKUP(H89,Feuil5!D:F,3,FALSE)</f>
        <v xml:space="preserve">CLICOM CMT EQUIPEMENT         </v>
      </c>
      <c r="U89" t="str">
        <f>VLOOKUP(H89,Feuil5!D:F,2,FALSE)</f>
        <v>220</v>
      </c>
    </row>
    <row r="90" spans="1:21" x14ac:dyDescent="0.35">
      <c r="A90" t="s">
        <v>73</v>
      </c>
      <c r="B90" t="s">
        <v>74</v>
      </c>
      <c r="C90" t="s">
        <v>324</v>
      </c>
      <c r="D90" t="s">
        <v>325</v>
      </c>
      <c r="E90" s="1">
        <v>15625005</v>
      </c>
      <c r="F90" t="s">
        <v>326</v>
      </c>
      <c r="G90" t="s">
        <v>92</v>
      </c>
      <c r="H90" t="s">
        <v>45</v>
      </c>
      <c r="I90" t="s">
        <v>45</v>
      </c>
      <c r="J90" t="s">
        <v>327</v>
      </c>
      <c r="K90" t="s">
        <v>18</v>
      </c>
      <c r="L90" s="5">
        <v>-11317708</v>
      </c>
      <c r="M90" s="5">
        <v>200000000</v>
      </c>
      <c r="N90" s="4">
        <v>45086</v>
      </c>
      <c r="O90" s="4">
        <v>45443</v>
      </c>
      <c r="P90" t="str">
        <f t="shared" si="1"/>
        <v>1562500520000000045086</v>
      </c>
      <c r="Q90" t="e">
        <f>VLOOKUP(P90,Feuil2!A:S,9,FALSE)</f>
        <v>#N/A</v>
      </c>
      <c r="R90" t="e">
        <f>VLOOKUP(P90,Feuil2!A:S,8,FALSE)</f>
        <v>#N/A</v>
      </c>
      <c r="S90" t="e">
        <f>VLOOKUP(I90,Feuil5!A:D,3,FALSE)</f>
        <v>#N/A</v>
      </c>
      <c r="T90" t="e">
        <f>VLOOKUP(H90,Feuil5!D:F,3,FALSE)</f>
        <v>#N/A</v>
      </c>
      <c r="U90" t="e">
        <f>VLOOKUP(H90,Feuil5!D:F,2,FALSE)</f>
        <v>#N/A</v>
      </c>
    </row>
    <row r="91" spans="1:21" x14ac:dyDescent="0.35">
      <c r="A91" t="s">
        <v>94</v>
      </c>
      <c r="B91" t="s">
        <v>95</v>
      </c>
      <c r="C91" t="s">
        <v>328</v>
      </c>
      <c r="D91" t="s">
        <v>329</v>
      </c>
      <c r="E91" s="1">
        <v>15187000</v>
      </c>
      <c r="F91" t="s">
        <v>330</v>
      </c>
      <c r="G91" t="s">
        <v>172</v>
      </c>
      <c r="H91" t="s">
        <v>25</v>
      </c>
      <c r="I91" t="s">
        <v>64</v>
      </c>
      <c r="J91" t="s">
        <v>331</v>
      </c>
      <c r="K91" t="s">
        <v>18</v>
      </c>
      <c r="L91" s="5">
        <v>-9803695</v>
      </c>
      <c r="M91" s="5">
        <v>200000000</v>
      </c>
      <c r="N91" s="4">
        <v>44027</v>
      </c>
      <c r="O91" s="4">
        <v>45488</v>
      </c>
      <c r="P91" t="str">
        <f t="shared" si="1"/>
        <v>1518700020000000044027</v>
      </c>
      <c r="Q91" t="e">
        <f>VLOOKUP(P91,Feuil2!A:S,9,FALSE)</f>
        <v>#N/A</v>
      </c>
      <c r="R91" t="e">
        <f>VLOOKUP(P91,Feuil2!A:S,8,FALSE)</f>
        <v>#N/A</v>
      </c>
      <c r="S91" t="str">
        <f>VLOOKUP(I91,Feuil5!A:D,3,FALSE)</f>
        <v xml:space="preserve">CLICOM CMT EQUIPEMENT         </v>
      </c>
      <c r="T91" t="str">
        <f>VLOOKUP(H91,Feuil5!D:F,3,FALSE)</f>
        <v xml:space="preserve">CLICOM CMT EQUIPEMENT         </v>
      </c>
      <c r="U91" t="str">
        <f>VLOOKUP(H91,Feuil5!D:F,2,FALSE)</f>
        <v>220</v>
      </c>
    </row>
    <row r="92" spans="1:21" x14ac:dyDescent="0.35">
      <c r="A92" t="s">
        <v>112</v>
      </c>
      <c r="B92" t="s">
        <v>113</v>
      </c>
      <c r="D92" t="s">
        <v>205</v>
      </c>
      <c r="E92" s="1">
        <v>15528605</v>
      </c>
      <c r="F92" t="s">
        <v>206</v>
      </c>
      <c r="G92" t="s">
        <v>116</v>
      </c>
      <c r="H92" t="s">
        <v>45</v>
      </c>
      <c r="I92" t="s">
        <v>46</v>
      </c>
      <c r="J92" t="s">
        <v>332</v>
      </c>
      <c r="K92" t="s">
        <v>18</v>
      </c>
      <c r="L92" s="5">
        <v>-13110224</v>
      </c>
      <c r="M92" s="5">
        <v>200000000</v>
      </c>
      <c r="N92" s="4">
        <v>45408</v>
      </c>
      <c r="O92" s="4">
        <v>45441</v>
      </c>
      <c r="P92" t="str">
        <f t="shared" si="1"/>
        <v>1552860520000000045408</v>
      </c>
      <c r="Q92" t="e">
        <f>VLOOKUP(P92,Feuil2!A:S,9,FALSE)</f>
        <v>#N/A</v>
      </c>
      <c r="R92" t="e">
        <f>VLOOKUP(P92,Feuil2!A:S,8,FALSE)</f>
        <v>#N/A</v>
      </c>
      <c r="S92" t="e">
        <f>VLOOKUP(I92,Feuil5!A:D,3,FALSE)</f>
        <v>#N/A</v>
      </c>
      <c r="T92" t="e">
        <f>VLOOKUP(H92,Feuil5!D:F,3,FALSE)</f>
        <v>#N/A</v>
      </c>
      <c r="U92" t="e">
        <f>VLOOKUP(H92,Feuil5!D:F,2,FALSE)</f>
        <v>#N/A</v>
      </c>
    </row>
    <row r="93" spans="1:21" x14ac:dyDescent="0.35">
      <c r="A93" t="s">
        <v>53</v>
      </c>
      <c r="B93" t="s">
        <v>54</v>
      </c>
      <c r="D93" t="s">
        <v>287</v>
      </c>
      <c r="E93" s="1">
        <v>40762935</v>
      </c>
      <c r="F93" t="s">
        <v>288</v>
      </c>
      <c r="G93" t="s">
        <v>31</v>
      </c>
      <c r="H93" t="s">
        <v>58</v>
      </c>
      <c r="I93" t="s">
        <v>59</v>
      </c>
      <c r="J93" t="s">
        <v>333</v>
      </c>
      <c r="K93" t="s">
        <v>18</v>
      </c>
      <c r="L93" s="5">
        <v>-200000000</v>
      </c>
      <c r="M93" s="5">
        <v>200000000</v>
      </c>
      <c r="N93" s="4">
        <v>45196</v>
      </c>
      <c r="O93" s="4">
        <v>45443</v>
      </c>
      <c r="P93" t="str">
        <f t="shared" si="1"/>
        <v>4076293520000000045196</v>
      </c>
      <c r="Q93" t="e">
        <f>VLOOKUP(P93,Feuil2!A:S,9,FALSE)</f>
        <v>#N/A</v>
      </c>
      <c r="R93" t="e">
        <f>VLOOKUP(P93,Feuil2!A:S,8,FALSE)</f>
        <v>#N/A</v>
      </c>
      <c r="S93" t="e">
        <f>VLOOKUP(I93,Feuil5!A:D,3,FALSE)</f>
        <v>#N/A</v>
      </c>
      <c r="T93" t="e">
        <f>VLOOKUP(H93,Feuil5!D:F,3,FALSE)</f>
        <v>#N/A</v>
      </c>
      <c r="U93" t="e">
        <f>VLOOKUP(H93,Feuil5!D:F,2,FALSE)</f>
        <v>#N/A</v>
      </c>
    </row>
    <row r="94" spans="1:21" x14ac:dyDescent="0.35">
      <c r="A94" t="s">
        <v>53</v>
      </c>
      <c r="B94" t="s">
        <v>54</v>
      </c>
      <c r="D94" t="s">
        <v>334</v>
      </c>
      <c r="E94" s="1">
        <v>84840</v>
      </c>
      <c r="F94" t="s">
        <v>335</v>
      </c>
      <c r="G94" t="s">
        <v>31</v>
      </c>
      <c r="H94" t="s">
        <v>45</v>
      </c>
      <c r="I94" t="s">
        <v>45</v>
      </c>
      <c r="J94" t="s">
        <v>336</v>
      </c>
      <c r="K94" t="s">
        <v>18</v>
      </c>
      <c r="L94" s="5">
        <v>-57334426</v>
      </c>
      <c r="M94" s="5">
        <v>200000000</v>
      </c>
      <c r="N94" s="4">
        <v>45239</v>
      </c>
      <c r="O94" s="4">
        <v>45504</v>
      </c>
      <c r="P94" t="str">
        <f t="shared" si="1"/>
        <v>8484020000000045239</v>
      </c>
      <c r="Q94" t="e">
        <f>VLOOKUP(P94,Feuil2!A:S,9,FALSE)</f>
        <v>#N/A</v>
      </c>
      <c r="R94" t="e">
        <f>VLOOKUP(P94,Feuil2!A:S,8,FALSE)</f>
        <v>#N/A</v>
      </c>
      <c r="S94" t="e">
        <f>VLOOKUP(I94,Feuil5!A:D,3,FALSE)</f>
        <v>#N/A</v>
      </c>
      <c r="T94" t="e">
        <f>VLOOKUP(H94,Feuil5!D:F,3,FALSE)</f>
        <v>#N/A</v>
      </c>
      <c r="U94" t="e">
        <f>VLOOKUP(H94,Feuil5!D:F,2,FALSE)</f>
        <v>#N/A</v>
      </c>
    </row>
    <row r="95" spans="1:21" x14ac:dyDescent="0.35">
      <c r="A95" t="s">
        <v>85</v>
      </c>
      <c r="B95" t="s">
        <v>86</v>
      </c>
      <c r="D95" t="s">
        <v>337</v>
      </c>
      <c r="E95" s="1">
        <v>8141415</v>
      </c>
      <c r="F95" t="s">
        <v>338</v>
      </c>
      <c r="G95" t="s">
        <v>116</v>
      </c>
      <c r="H95" t="s">
        <v>21</v>
      </c>
      <c r="I95" t="s">
        <v>22</v>
      </c>
      <c r="J95" t="s">
        <v>339</v>
      </c>
      <c r="K95" t="s">
        <v>18</v>
      </c>
      <c r="L95" s="5">
        <v>-89318116</v>
      </c>
      <c r="M95" s="5">
        <v>200000000</v>
      </c>
      <c r="N95" s="4">
        <v>44774</v>
      </c>
      <c r="O95" s="4">
        <v>45870</v>
      </c>
      <c r="P95" t="str">
        <f t="shared" si="1"/>
        <v>814141520000000044774</v>
      </c>
      <c r="Q95" t="str">
        <f>VLOOKUP(P95,Feuil2!A:S,9,FALSE)</f>
        <v xml:space="preserve">CLICOM CMT EQUIPEMENT         </v>
      </c>
      <c r="R95" t="str">
        <f>VLOOKUP(P95,Feuil2!A:S,8,FALSE)</f>
        <v>220</v>
      </c>
      <c r="S95" t="str">
        <f>VLOOKUP(I95,Feuil5!A:D,3,FALSE)</f>
        <v xml:space="preserve">CLICOM CMT EQUIPEMENT         </v>
      </c>
      <c r="T95" t="str">
        <f>VLOOKUP(H95,Feuil5!D:F,3,FALSE)</f>
        <v xml:space="preserve">CLICOM CMT EQUIPEMENT         </v>
      </c>
      <c r="U95" t="str">
        <f>VLOOKUP(H95,Feuil5!D:F,2,FALSE)</f>
        <v>220</v>
      </c>
    </row>
    <row r="96" spans="1:21" x14ac:dyDescent="0.35">
      <c r="A96" t="s">
        <v>53</v>
      </c>
      <c r="B96" t="s">
        <v>54</v>
      </c>
      <c r="C96" t="s">
        <v>340</v>
      </c>
      <c r="D96" t="s">
        <v>341</v>
      </c>
      <c r="E96" s="1">
        <v>99900</v>
      </c>
      <c r="F96" t="s">
        <v>342</v>
      </c>
      <c r="G96" t="s">
        <v>31</v>
      </c>
      <c r="H96" t="s">
        <v>107</v>
      </c>
      <c r="I96" t="s">
        <v>108</v>
      </c>
      <c r="J96" t="s">
        <v>343</v>
      </c>
      <c r="K96" t="s">
        <v>18</v>
      </c>
      <c r="L96" s="5">
        <v>-200000000</v>
      </c>
      <c r="M96" s="5">
        <v>200000000</v>
      </c>
      <c r="N96" s="4">
        <v>45092</v>
      </c>
      <c r="O96" s="4">
        <v>45443</v>
      </c>
      <c r="P96" t="str">
        <f t="shared" si="1"/>
        <v>9990020000000045092</v>
      </c>
      <c r="Q96" t="e">
        <f>VLOOKUP(P96,Feuil2!A:S,9,FALSE)</f>
        <v>#N/A</v>
      </c>
      <c r="R96" t="e">
        <f>VLOOKUP(P96,Feuil2!A:S,8,FALSE)</f>
        <v>#N/A</v>
      </c>
      <c r="S96" t="e">
        <f>VLOOKUP(I96,Feuil5!A:D,3,FALSE)</f>
        <v>#N/A</v>
      </c>
      <c r="T96" t="e">
        <f>VLOOKUP(H96,Feuil5!D:F,3,FALSE)</f>
        <v>#N/A</v>
      </c>
      <c r="U96" t="e">
        <f>VLOOKUP(H96,Feuil5!D:F,2,FALSE)</f>
        <v>#N/A</v>
      </c>
    </row>
    <row r="97" spans="1:21" x14ac:dyDescent="0.35">
      <c r="A97" t="s">
        <v>53</v>
      </c>
      <c r="B97" t="s">
        <v>54</v>
      </c>
      <c r="D97" t="s">
        <v>223</v>
      </c>
      <c r="E97" s="1">
        <v>8087900</v>
      </c>
      <c r="F97" t="s">
        <v>224</v>
      </c>
      <c r="G97" t="s">
        <v>225</v>
      </c>
      <c r="H97" t="s">
        <v>32</v>
      </c>
      <c r="I97" t="s">
        <v>72</v>
      </c>
      <c r="J97" t="s">
        <v>344</v>
      </c>
      <c r="K97" t="s">
        <v>18</v>
      </c>
      <c r="L97" s="5">
        <v>-200000000</v>
      </c>
      <c r="M97" s="5">
        <v>200000000</v>
      </c>
      <c r="N97" s="4">
        <v>45149</v>
      </c>
      <c r="O97" s="4">
        <v>45504</v>
      </c>
      <c r="P97" t="str">
        <f t="shared" si="1"/>
        <v>808790020000000045149</v>
      </c>
      <c r="Q97" t="e">
        <f>VLOOKUP(P97,Feuil2!A:S,9,FALSE)</f>
        <v>#N/A</v>
      </c>
      <c r="R97" t="e">
        <f>VLOOKUP(P97,Feuil2!A:S,8,FALSE)</f>
        <v>#N/A</v>
      </c>
      <c r="S97" t="e">
        <f>VLOOKUP(I97,Feuil5!A:D,3,FALSE)</f>
        <v>#N/A</v>
      </c>
      <c r="T97" t="str">
        <f>VLOOKUP(H97,Feuil5!D:F,3,FALSE)</f>
        <v xml:space="preserve">CLICOM CCT TRESORERIE         </v>
      </c>
      <c r="U97" t="str">
        <f>VLOOKUP(H97,Feuil5!D:F,2,FALSE)</f>
        <v>128</v>
      </c>
    </row>
    <row r="98" spans="1:21" x14ac:dyDescent="0.35">
      <c r="A98" t="s">
        <v>94</v>
      </c>
      <c r="B98" t="s">
        <v>95</v>
      </c>
      <c r="D98" t="s">
        <v>345</v>
      </c>
      <c r="E98" s="1">
        <v>15638305</v>
      </c>
      <c r="F98" t="s">
        <v>346</v>
      </c>
      <c r="G98" t="s">
        <v>92</v>
      </c>
      <c r="H98" t="s">
        <v>32</v>
      </c>
      <c r="I98" t="s">
        <v>32</v>
      </c>
      <c r="J98" t="s">
        <v>347</v>
      </c>
      <c r="K98" t="s">
        <v>18</v>
      </c>
      <c r="L98" s="5">
        <v>-200000000</v>
      </c>
      <c r="M98" s="5">
        <v>200000000</v>
      </c>
      <c r="N98" s="4">
        <v>45415</v>
      </c>
      <c r="O98" s="4">
        <v>45777</v>
      </c>
      <c r="P98" t="str">
        <f t="shared" si="1"/>
        <v>1563830520000000045415</v>
      </c>
      <c r="Q98" t="e">
        <f>VLOOKUP(P98,Feuil2!A:S,9,FALSE)</f>
        <v>#N/A</v>
      </c>
      <c r="R98" t="e">
        <f>VLOOKUP(P98,Feuil2!A:S,8,FALSE)</f>
        <v>#N/A</v>
      </c>
      <c r="S98" t="str">
        <f>VLOOKUP(I98,Feuil5!A:D,3,FALSE)</f>
        <v xml:space="preserve">CLICOM CCT TRESORERIE         </v>
      </c>
      <c r="T98" t="str">
        <f>VLOOKUP(H98,Feuil5!D:F,3,FALSE)</f>
        <v xml:space="preserve">CLICOM CCT TRESORERIE         </v>
      </c>
      <c r="U98" t="str">
        <f>VLOOKUP(H98,Feuil5!D:F,2,FALSE)</f>
        <v>128</v>
      </c>
    </row>
    <row r="99" spans="1:21" x14ac:dyDescent="0.35">
      <c r="A99" t="s">
        <v>94</v>
      </c>
      <c r="B99" t="s">
        <v>95</v>
      </c>
      <c r="D99" t="s">
        <v>209</v>
      </c>
      <c r="E99" s="1">
        <v>8151615</v>
      </c>
      <c r="F99" t="s">
        <v>210</v>
      </c>
      <c r="G99" t="s">
        <v>63</v>
      </c>
      <c r="H99" t="s">
        <v>25</v>
      </c>
      <c r="I99" t="s">
        <v>22</v>
      </c>
      <c r="J99" t="s">
        <v>348</v>
      </c>
      <c r="K99" t="s">
        <v>18</v>
      </c>
      <c r="L99" s="5">
        <v>-155945372</v>
      </c>
      <c r="M99" s="5">
        <v>200000000</v>
      </c>
      <c r="N99" s="4">
        <v>45041</v>
      </c>
      <c r="O99" s="4">
        <v>46502</v>
      </c>
      <c r="P99" t="str">
        <f t="shared" si="1"/>
        <v>815161520000000045041</v>
      </c>
      <c r="Q99" t="str">
        <f>VLOOKUP(P99,Feuil2!A:S,9,FALSE)</f>
        <v xml:space="preserve">CLICOM CMT EQUIPEMENT         </v>
      </c>
      <c r="R99" t="str">
        <f>VLOOKUP(P99,Feuil2!A:S,8,FALSE)</f>
        <v>220</v>
      </c>
      <c r="S99" t="str">
        <f>VLOOKUP(I99,Feuil5!A:D,3,FALSE)</f>
        <v xml:space="preserve">CLICOM CMT EQUIPEMENT         </v>
      </c>
      <c r="T99" t="str">
        <f>VLOOKUP(H99,Feuil5!D:F,3,FALSE)</f>
        <v xml:space="preserve">CLICOM CMT EQUIPEMENT         </v>
      </c>
      <c r="U99" t="str">
        <f>VLOOKUP(H99,Feuil5!D:F,2,FALSE)</f>
        <v>220</v>
      </c>
    </row>
    <row r="100" spans="1:21" x14ac:dyDescent="0.35">
      <c r="A100" t="s">
        <v>112</v>
      </c>
      <c r="B100" t="s">
        <v>113</v>
      </c>
      <c r="D100" t="s">
        <v>349</v>
      </c>
      <c r="E100" s="1">
        <v>26108086</v>
      </c>
      <c r="F100" t="s">
        <v>350</v>
      </c>
      <c r="G100" t="s">
        <v>255</v>
      </c>
      <c r="H100" t="s">
        <v>16</v>
      </c>
      <c r="I100" t="s">
        <v>351</v>
      </c>
      <c r="J100" t="s">
        <v>352</v>
      </c>
      <c r="K100" t="s">
        <v>18</v>
      </c>
      <c r="L100" s="5">
        <v>-198265486</v>
      </c>
      <c r="M100" s="5">
        <v>198265486</v>
      </c>
      <c r="N100" s="4">
        <v>45247</v>
      </c>
      <c r="O100" s="4">
        <v>45596</v>
      </c>
      <c r="P100" t="str">
        <f t="shared" si="1"/>
        <v>2610808619826548645247</v>
      </c>
      <c r="Q100" t="e">
        <f>VLOOKUP(P100,Feuil2!A:S,9,FALSE)</f>
        <v>#N/A</v>
      </c>
      <c r="R100" t="e">
        <f>VLOOKUP(P100,Feuil2!A:S,8,FALSE)</f>
        <v>#N/A</v>
      </c>
      <c r="S100" t="e">
        <f>VLOOKUP(I100,Feuil5!A:D,3,FALSE)</f>
        <v>#N/A</v>
      </c>
      <c r="T100" t="e">
        <f>VLOOKUP(H100,Feuil5!D:F,3,FALSE)</f>
        <v>#N/A</v>
      </c>
      <c r="U100" t="e">
        <f>VLOOKUP(H100,Feuil5!D:F,2,FALSE)</f>
        <v>#N/A</v>
      </c>
    </row>
    <row r="101" spans="1:21" x14ac:dyDescent="0.35">
      <c r="A101" t="s">
        <v>53</v>
      </c>
      <c r="B101" t="s">
        <v>54</v>
      </c>
      <c r="D101" t="s">
        <v>341</v>
      </c>
      <c r="E101" s="1">
        <v>99900</v>
      </c>
      <c r="F101" t="s">
        <v>342</v>
      </c>
      <c r="G101" t="s">
        <v>31</v>
      </c>
      <c r="H101" t="s">
        <v>141</v>
      </c>
      <c r="I101" t="s">
        <v>142</v>
      </c>
      <c r="J101" t="s">
        <v>353</v>
      </c>
      <c r="K101" t="s">
        <v>18</v>
      </c>
      <c r="L101" s="5">
        <v>-101833789</v>
      </c>
      <c r="M101" s="5">
        <v>196700000</v>
      </c>
      <c r="N101" s="4">
        <v>45092</v>
      </c>
      <c r="O101" s="4">
        <v>45443</v>
      </c>
      <c r="P101" t="str">
        <f t="shared" si="1"/>
        <v>9990019670000045092</v>
      </c>
      <c r="Q101" t="e">
        <f>VLOOKUP(P101,Feuil2!A:S,9,FALSE)</f>
        <v>#N/A</v>
      </c>
      <c r="R101" t="e">
        <f>VLOOKUP(P101,Feuil2!A:S,8,FALSE)</f>
        <v>#N/A</v>
      </c>
      <c r="S101" t="str">
        <f>VLOOKUP(I101,Feuil5!A:D,3,FALSE)</f>
        <v>CLICOM CMT EQUIPEMENT</v>
      </c>
      <c r="T101" t="str">
        <f>VLOOKUP(H101,Feuil5!D:F,3,FALSE)</f>
        <v>CLICOM CMT EQUIPEMENT</v>
      </c>
      <c r="U101" t="str">
        <f>VLOOKUP(H101,Feuil5!D:F,2,FALSE)</f>
        <v>220</v>
      </c>
    </row>
    <row r="102" spans="1:21" x14ac:dyDescent="0.35">
      <c r="A102" t="s">
        <v>73</v>
      </c>
      <c r="B102" t="s">
        <v>74</v>
      </c>
      <c r="D102" t="s">
        <v>325</v>
      </c>
      <c r="E102" s="1">
        <v>15625005</v>
      </c>
      <c r="F102" t="s">
        <v>326</v>
      </c>
      <c r="G102" t="s">
        <v>92</v>
      </c>
      <c r="H102" t="s">
        <v>52</v>
      </c>
      <c r="I102" t="s">
        <v>36</v>
      </c>
      <c r="J102" t="s">
        <v>354</v>
      </c>
      <c r="K102" t="s">
        <v>18</v>
      </c>
      <c r="L102" s="5">
        <v>-115189824</v>
      </c>
      <c r="M102" s="5">
        <v>191861359</v>
      </c>
      <c r="N102" s="4">
        <v>44903</v>
      </c>
      <c r="O102" s="4">
        <v>46006</v>
      </c>
      <c r="P102" t="str">
        <f t="shared" si="1"/>
        <v>1562500519186135944903</v>
      </c>
      <c r="Q102" t="e">
        <f>VLOOKUP(P102,Feuil2!A:S,9,FALSE)</f>
        <v>#N/A</v>
      </c>
      <c r="R102" t="e">
        <f>VLOOKUP(P102,Feuil2!A:S,8,FALSE)</f>
        <v>#N/A</v>
      </c>
      <c r="S102" t="str">
        <f>VLOOKUP(I102,Feuil5!A:D,3,FALSE)</f>
        <v xml:space="preserve">CLICOM CMT CONSTRUCTION       </v>
      </c>
      <c r="T102" t="str">
        <f>VLOOKUP(H102,Feuil5!D:F,3,FALSE)</f>
        <v xml:space="preserve">CLICOM CMT TRESORERIE         </v>
      </c>
      <c r="U102" t="str">
        <f>VLOOKUP(H102,Feuil5!D:F,2,FALSE)</f>
        <v>222</v>
      </c>
    </row>
    <row r="103" spans="1:21" x14ac:dyDescent="0.35">
      <c r="A103" t="s">
        <v>85</v>
      </c>
      <c r="B103" t="s">
        <v>86</v>
      </c>
      <c r="D103" t="s">
        <v>281</v>
      </c>
      <c r="E103" s="1">
        <v>15717705</v>
      </c>
      <c r="F103" t="s">
        <v>282</v>
      </c>
      <c r="G103" t="s">
        <v>65</v>
      </c>
      <c r="H103" t="s">
        <v>45</v>
      </c>
      <c r="I103" t="s">
        <v>45</v>
      </c>
      <c r="J103" t="s">
        <v>355</v>
      </c>
      <c r="K103" t="s">
        <v>18</v>
      </c>
      <c r="L103" s="5">
        <v>-72986744</v>
      </c>
      <c r="M103" s="5">
        <v>190000000</v>
      </c>
      <c r="N103" s="4">
        <v>45211</v>
      </c>
      <c r="O103" s="4">
        <v>45473</v>
      </c>
      <c r="P103" t="str">
        <f t="shared" si="1"/>
        <v>1571770519000000045211</v>
      </c>
      <c r="Q103" t="e">
        <f>VLOOKUP(P103,Feuil2!A:S,9,FALSE)</f>
        <v>#N/A</v>
      </c>
      <c r="R103" t="e">
        <f>VLOOKUP(P103,Feuil2!A:S,8,FALSE)</f>
        <v>#N/A</v>
      </c>
      <c r="S103" t="e">
        <f>VLOOKUP(I103,Feuil5!A:D,3,FALSE)</f>
        <v>#N/A</v>
      </c>
      <c r="T103" t="e">
        <f>VLOOKUP(H103,Feuil5!D:F,3,FALSE)</f>
        <v>#N/A</v>
      </c>
      <c r="U103" t="e">
        <f>VLOOKUP(H103,Feuil5!D:F,2,FALSE)</f>
        <v>#N/A</v>
      </c>
    </row>
    <row r="104" spans="1:21" x14ac:dyDescent="0.35">
      <c r="A104" t="s">
        <v>85</v>
      </c>
      <c r="B104" t="s">
        <v>86</v>
      </c>
      <c r="D104" t="s">
        <v>356</v>
      </c>
      <c r="E104" s="1">
        <v>15510605</v>
      </c>
      <c r="F104" t="s">
        <v>357</v>
      </c>
      <c r="G104" t="s">
        <v>255</v>
      </c>
      <c r="H104" t="s">
        <v>358</v>
      </c>
      <c r="I104" t="s">
        <v>22</v>
      </c>
      <c r="J104" t="s">
        <v>359</v>
      </c>
      <c r="K104" t="s">
        <v>18</v>
      </c>
      <c r="L104" s="5">
        <v>-38792903</v>
      </c>
      <c r="M104" s="5">
        <v>180000000</v>
      </c>
      <c r="N104" s="4">
        <v>44546</v>
      </c>
      <c r="O104" s="4">
        <v>45642</v>
      </c>
      <c r="P104" t="str">
        <f t="shared" si="1"/>
        <v>1551060518000000044546</v>
      </c>
      <c r="Q104" t="str">
        <f>VLOOKUP(P104,Feuil2!A:S,9,FALSE)</f>
        <v xml:space="preserve">CLICOM CMT TRESORERIE         </v>
      </c>
      <c r="R104" t="str">
        <f>VLOOKUP(P104,Feuil2!A:S,8,FALSE)</f>
        <v>222</v>
      </c>
      <c r="S104" t="str">
        <f>VLOOKUP(I104,Feuil5!A:D,3,FALSE)</f>
        <v xml:space="preserve">CLICOM CMT EQUIPEMENT         </v>
      </c>
      <c r="T104" t="str">
        <f>VLOOKUP(H104,Feuil5!D:F,3,FALSE)</f>
        <v xml:space="preserve">CLICOM CMT TRESORERIE         </v>
      </c>
      <c r="U104" t="str">
        <f>VLOOKUP(H104,Feuil5!D:F,2,FALSE)</f>
        <v>222</v>
      </c>
    </row>
    <row r="105" spans="1:21" x14ac:dyDescent="0.35">
      <c r="A105" t="s">
        <v>180</v>
      </c>
      <c r="B105" t="s">
        <v>181</v>
      </c>
      <c r="D105" t="s">
        <v>360</v>
      </c>
      <c r="E105" s="1">
        <v>998200</v>
      </c>
      <c r="F105" t="s">
        <v>361</v>
      </c>
      <c r="G105" t="s">
        <v>31</v>
      </c>
      <c r="H105" t="s">
        <v>68</v>
      </c>
      <c r="I105" t="s">
        <v>127</v>
      </c>
      <c r="J105" t="s">
        <v>362</v>
      </c>
      <c r="K105" t="s">
        <v>18</v>
      </c>
      <c r="L105" s="5">
        <v>-158696754</v>
      </c>
      <c r="M105" s="5">
        <v>175000000</v>
      </c>
      <c r="N105" s="4">
        <v>45425</v>
      </c>
      <c r="O105" s="4">
        <v>45747</v>
      </c>
      <c r="P105" t="str">
        <f t="shared" si="1"/>
        <v>99820017500000045425</v>
      </c>
      <c r="Q105" t="e">
        <f>VLOOKUP(P105,Feuil2!A:S,9,FALSE)</f>
        <v>#N/A</v>
      </c>
      <c r="R105" t="e">
        <f>VLOOKUP(P105,Feuil2!A:S,8,FALSE)</f>
        <v>#N/A</v>
      </c>
      <c r="S105" t="e">
        <f>VLOOKUP(I105,Feuil5!A:D,3,FALSE)</f>
        <v>#N/A</v>
      </c>
      <c r="T105" t="e">
        <f>VLOOKUP(H105,Feuil5!D:F,3,FALSE)</f>
        <v>#N/A</v>
      </c>
      <c r="U105" t="e">
        <f>VLOOKUP(H105,Feuil5!D:F,2,FALSE)</f>
        <v>#N/A</v>
      </c>
    </row>
    <row r="106" spans="1:21" x14ac:dyDescent="0.35">
      <c r="A106" t="s">
        <v>363</v>
      </c>
      <c r="B106" t="s">
        <v>364</v>
      </c>
      <c r="D106" t="s">
        <v>365</v>
      </c>
      <c r="E106" s="1">
        <v>15652405</v>
      </c>
      <c r="F106" t="s">
        <v>366</v>
      </c>
      <c r="G106" t="s">
        <v>109</v>
      </c>
      <c r="H106" t="s">
        <v>52</v>
      </c>
      <c r="I106" t="s">
        <v>36</v>
      </c>
      <c r="J106" t="s">
        <v>367</v>
      </c>
      <c r="K106" t="s">
        <v>18</v>
      </c>
      <c r="L106" s="5">
        <v>-76181763</v>
      </c>
      <c r="M106" s="5">
        <v>150000000</v>
      </c>
      <c r="N106" s="4">
        <v>44412</v>
      </c>
      <c r="O106" s="4">
        <v>46238</v>
      </c>
      <c r="P106" t="str">
        <f t="shared" si="1"/>
        <v>1565240515000000044412</v>
      </c>
      <c r="Q106" t="str">
        <f>VLOOKUP(P106,Feuil2!A:S,9,FALSE)</f>
        <v xml:space="preserve">CLICOM CMT TRESORERIE         </v>
      </c>
      <c r="R106" t="str">
        <f>VLOOKUP(P106,Feuil2!A:S,8,FALSE)</f>
        <v>222</v>
      </c>
      <c r="S106" t="str">
        <f>VLOOKUP(I106,Feuil5!A:D,3,FALSE)</f>
        <v xml:space="preserve">CLICOM CMT CONSTRUCTION       </v>
      </c>
      <c r="T106" t="str">
        <f>VLOOKUP(H106,Feuil5!D:F,3,FALSE)</f>
        <v xml:space="preserve">CLICOM CMT TRESORERIE         </v>
      </c>
      <c r="U106" t="str">
        <f>VLOOKUP(H106,Feuil5!D:F,2,FALSE)</f>
        <v>222</v>
      </c>
    </row>
    <row r="107" spans="1:21" x14ac:dyDescent="0.35">
      <c r="A107" t="s">
        <v>73</v>
      </c>
      <c r="B107" t="s">
        <v>74</v>
      </c>
      <c r="D107" t="s">
        <v>262</v>
      </c>
      <c r="E107" s="1">
        <v>52217061</v>
      </c>
      <c r="F107" t="s">
        <v>263</v>
      </c>
      <c r="G107" t="s">
        <v>31</v>
      </c>
      <c r="H107" t="s">
        <v>149</v>
      </c>
      <c r="I107" t="s">
        <v>203</v>
      </c>
      <c r="J107" t="s">
        <v>368</v>
      </c>
      <c r="K107" t="s">
        <v>18</v>
      </c>
      <c r="L107" s="5">
        <v>-150000000</v>
      </c>
      <c r="M107" s="5">
        <v>150000000</v>
      </c>
      <c r="N107" s="4">
        <v>45091</v>
      </c>
      <c r="O107" s="4">
        <v>45429</v>
      </c>
      <c r="P107" t="str">
        <f t="shared" si="1"/>
        <v>5221706115000000045091</v>
      </c>
      <c r="Q107" t="e">
        <f>VLOOKUP(P107,Feuil2!A:S,9,FALSE)</f>
        <v>#N/A</v>
      </c>
      <c r="R107" t="e">
        <f>VLOOKUP(P107,Feuil2!A:S,8,FALSE)</f>
        <v>#N/A</v>
      </c>
      <c r="S107" t="e">
        <f>VLOOKUP(I107,Feuil5!A:D,3,FALSE)</f>
        <v>#N/A</v>
      </c>
      <c r="T107" t="e">
        <f>VLOOKUP(H107,Feuil5!D:F,3,FALSE)</f>
        <v>#N/A</v>
      </c>
      <c r="U107" t="e">
        <f>VLOOKUP(H107,Feuil5!D:F,2,FALSE)</f>
        <v>#N/A</v>
      </c>
    </row>
    <row r="108" spans="1:21" x14ac:dyDescent="0.35">
      <c r="A108" t="s">
        <v>53</v>
      </c>
      <c r="B108" t="s">
        <v>54</v>
      </c>
      <c r="D108" t="s">
        <v>128</v>
      </c>
      <c r="E108" s="1">
        <v>26015351</v>
      </c>
      <c r="F108" t="s">
        <v>129</v>
      </c>
      <c r="G108" t="s">
        <v>31</v>
      </c>
      <c r="H108" t="s">
        <v>45</v>
      </c>
      <c r="I108" t="s">
        <v>81</v>
      </c>
      <c r="J108" t="s">
        <v>369</v>
      </c>
      <c r="K108" t="s">
        <v>18</v>
      </c>
      <c r="L108" s="5">
        <v>-149367952</v>
      </c>
      <c r="M108" s="5">
        <v>150000000</v>
      </c>
      <c r="N108" s="4">
        <v>45413</v>
      </c>
      <c r="O108" s="4">
        <v>45441</v>
      </c>
      <c r="P108" t="str">
        <f t="shared" si="1"/>
        <v>2601535115000000045413</v>
      </c>
      <c r="Q108" t="e">
        <f>VLOOKUP(P108,Feuil2!A:S,9,FALSE)</f>
        <v>#N/A</v>
      </c>
      <c r="R108" t="e">
        <f>VLOOKUP(P108,Feuil2!A:S,8,FALSE)</f>
        <v>#N/A</v>
      </c>
      <c r="S108" t="e">
        <f>VLOOKUP(I108,Feuil5!A:D,3,FALSE)</f>
        <v>#N/A</v>
      </c>
      <c r="T108" t="e">
        <f>VLOOKUP(H108,Feuil5!D:F,3,FALSE)</f>
        <v>#N/A</v>
      </c>
      <c r="U108" t="e">
        <f>VLOOKUP(H108,Feuil5!D:F,2,FALSE)</f>
        <v>#N/A</v>
      </c>
    </row>
    <row r="109" spans="1:21" x14ac:dyDescent="0.35">
      <c r="A109" t="s">
        <v>180</v>
      </c>
      <c r="B109" t="s">
        <v>181</v>
      </c>
      <c r="D109" t="s">
        <v>370</v>
      </c>
      <c r="E109" s="1">
        <v>15668005</v>
      </c>
      <c r="F109" t="s">
        <v>371</v>
      </c>
      <c r="G109" t="s">
        <v>31</v>
      </c>
      <c r="H109" t="s">
        <v>32</v>
      </c>
      <c r="I109" t="s">
        <v>32</v>
      </c>
      <c r="J109" t="s">
        <v>372</v>
      </c>
      <c r="K109" t="s">
        <v>18</v>
      </c>
      <c r="L109" s="5">
        <v>-20414488</v>
      </c>
      <c r="M109" s="5">
        <v>150000000</v>
      </c>
      <c r="N109" s="4">
        <v>44785</v>
      </c>
      <c r="O109" s="4">
        <v>45516</v>
      </c>
      <c r="P109" t="str">
        <f t="shared" si="1"/>
        <v>1566800515000000044785</v>
      </c>
      <c r="Q109" t="str">
        <f>VLOOKUP(P109,Feuil2!A:S,9,FALSE)</f>
        <v xml:space="preserve">CLICOM CCT TRESORERIE         </v>
      </c>
      <c r="R109" t="str">
        <f>VLOOKUP(P109,Feuil2!A:S,8,FALSE)</f>
        <v>128</v>
      </c>
      <c r="S109" t="str">
        <f>VLOOKUP(I109,Feuil5!A:D,3,FALSE)</f>
        <v xml:space="preserve">CLICOM CCT TRESORERIE         </v>
      </c>
      <c r="T109" t="str">
        <f>VLOOKUP(H109,Feuil5!D:F,3,FALSE)</f>
        <v xml:space="preserve">CLICOM CCT TRESORERIE         </v>
      </c>
      <c r="U109" t="str">
        <f>VLOOKUP(H109,Feuil5!D:F,2,FALSE)</f>
        <v>128</v>
      </c>
    </row>
    <row r="110" spans="1:21" x14ac:dyDescent="0.35">
      <c r="A110" t="s">
        <v>112</v>
      </c>
      <c r="B110" t="s">
        <v>113</v>
      </c>
      <c r="D110" t="s">
        <v>114</v>
      </c>
      <c r="E110" s="1">
        <v>8126815</v>
      </c>
      <c r="F110" t="s">
        <v>115</v>
      </c>
      <c r="G110" t="s">
        <v>116</v>
      </c>
      <c r="H110" t="s">
        <v>78</v>
      </c>
      <c r="I110" t="s">
        <v>295</v>
      </c>
      <c r="J110" t="s">
        <v>373</v>
      </c>
      <c r="K110" t="s">
        <v>18</v>
      </c>
      <c r="L110" s="5">
        <v>-80000000</v>
      </c>
      <c r="M110" s="5">
        <v>150000000</v>
      </c>
      <c r="N110" s="4">
        <v>45359</v>
      </c>
      <c r="O110" s="4">
        <v>45716</v>
      </c>
      <c r="P110" t="str">
        <f t="shared" si="1"/>
        <v>812681515000000045359</v>
      </c>
      <c r="Q110" t="e">
        <f>VLOOKUP(P110,Feuil2!A:S,9,FALSE)</f>
        <v>#N/A</v>
      </c>
      <c r="R110" t="e">
        <f>VLOOKUP(P110,Feuil2!A:S,8,FALSE)</f>
        <v>#N/A</v>
      </c>
      <c r="S110" t="e">
        <f>VLOOKUP(I110,Feuil5!A:D,3,FALSE)</f>
        <v>#N/A</v>
      </c>
      <c r="T110" t="e">
        <f>VLOOKUP(H110,Feuil5!D:F,3,FALSE)</f>
        <v>#N/A</v>
      </c>
      <c r="U110" t="e">
        <f>VLOOKUP(H110,Feuil5!D:F,2,FALSE)</f>
        <v>#N/A</v>
      </c>
    </row>
    <row r="111" spans="1:21" x14ac:dyDescent="0.35">
      <c r="A111" t="s">
        <v>94</v>
      </c>
      <c r="B111" t="s">
        <v>95</v>
      </c>
      <c r="D111" t="s">
        <v>374</v>
      </c>
      <c r="E111" s="1">
        <v>15608705</v>
      </c>
      <c r="F111" t="s">
        <v>375</v>
      </c>
      <c r="G111" t="s">
        <v>376</v>
      </c>
      <c r="H111" t="s">
        <v>68</v>
      </c>
      <c r="I111" t="s">
        <v>68</v>
      </c>
      <c r="J111" t="s">
        <v>377</v>
      </c>
      <c r="K111" t="s">
        <v>18</v>
      </c>
      <c r="L111" s="5">
        <v>-58941209</v>
      </c>
      <c r="M111" s="5">
        <v>150000000</v>
      </c>
      <c r="N111" s="4">
        <v>45349</v>
      </c>
      <c r="O111" s="4">
        <v>45716</v>
      </c>
      <c r="P111" t="str">
        <f t="shared" si="1"/>
        <v>1560870515000000045349</v>
      </c>
      <c r="Q111" t="e">
        <f>VLOOKUP(P111,Feuil2!A:S,9,FALSE)</f>
        <v>#N/A</v>
      </c>
      <c r="R111" t="e">
        <f>VLOOKUP(P111,Feuil2!A:S,8,FALSE)</f>
        <v>#N/A</v>
      </c>
      <c r="S111" t="e">
        <f>VLOOKUP(I111,Feuil5!A:D,3,FALSE)</f>
        <v>#N/A</v>
      </c>
      <c r="T111" t="e">
        <f>VLOOKUP(H111,Feuil5!D:F,3,FALSE)</f>
        <v>#N/A</v>
      </c>
      <c r="U111" t="e">
        <f>VLOOKUP(H111,Feuil5!D:F,2,FALSE)</f>
        <v>#N/A</v>
      </c>
    </row>
    <row r="112" spans="1:21" x14ac:dyDescent="0.35">
      <c r="A112" t="s">
        <v>180</v>
      </c>
      <c r="B112" t="s">
        <v>181</v>
      </c>
      <c r="D112" t="s">
        <v>360</v>
      </c>
      <c r="E112" s="1">
        <v>998200</v>
      </c>
      <c r="F112" t="s">
        <v>361</v>
      </c>
      <c r="G112" t="s">
        <v>31</v>
      </c>
      <c r="H112" t="s">
        <v>45</v>
      </c>
      <c r="I112" t="s">
        <v>259</v>
      </c>
      <c r="J112" t="s">
        <v>378</v>
      </c>
      <c r="K112" t="s">
        <v>18</v>
      </c>
      <c r="L112" s="5">
        <v>-148744583</v>
      </c>
      <c r="M112" s="5">
        <v>150000000</v>
      </c>
      <c r="N112" s="4">
        <v>45425</v>
      </c>
      <c r="O112" s="4">
        <v>45747</v>
      </c>
      <c r="P112" t="str">
        <f t="shared" si="1"/>
        <v>99820015000000045425</v>
      </c>
      <c r="Q112" t="e">
        <f>VLOOKUP(P112,Feuil2!A:S,9,FALSE)</f>
        <v>#N/A</v>
      </c>
      <c r="R112" t="e">
        <f>VLOOKUP(P112,Feuil2!A:S,8,FALSE)</f>
        <v>#N/A</v>
      </c>
      <c r="S112" t="e">
        <f>VLOOKUP(I112,Feuil5!A:D,3,FALSE)</f>
        <v>#N/A</v>
      </c>
      <c r="T112" t="e">
        <f>VLOOKUP(H112,Feuil5!D:F,3,FALSE)</f>
        <v>#N/A</v>
      </c>
      <c r="U112" t="e">
        <f>VLOOKUP(H112,Feuil5!D:F,2,FALSE)</f>
        <v>#N/A</v>
      </c>
    </row>
    <row r="113" spans="1:21" x14ac:dyDescent="0.35">
      <c r="A113" t="s">
        <v>112</v>
      </c>
      <c r="B113" t="s">
        <v>113</v>
      </c>
      <c r="D113" t="s">
        <v>379</v>
      </c>
      <c r="E113" s="1">
        <v>15687905</v>
      </c>
      <c r="F113" t="s">
        <v>380</v>
      </c>
      <c r="G113" t="s">
        <v>381</v>
      </c>
      <c r="H113" t="s">
        <v>90</v>
      </c>
      <c r="I113" t="s">
        <v>22</v>
      </c>
      <c r="J113" t="s">
        <v>382</v>
      </c>
      <c r="K113" t="s">
        <v>18</v>
      </c>
      <c r="L113" s="5">
        <v>-44504625</v>
      </c>
      <c r="M113" s="5">
        <v>150000000</v>
      </c>
      <c r="N113" s="4">
        <v>43903</v>
      </c>
      <c r="O113" s="4">
        <v>46094</v>
      </c>
      <c r="P113" t="str">
        <f t="shared" si="1"/>
        <v>1568790515000000043903</v>
      </c>
      <c r="Q113" t="e">
        <f>VLOOKUP(P113,Feuil2!A:S,9,FALSE)</f>
        <v>#N/A</v>
      </c>
      <c r="R113" t="e">
        <f>VLOOKUP(P113,Feuil2!A:S,8,FALSE)</f>
        <v>#N/A</v>
      </c>
      <c r="S113" t="str">
        <f>VLOOKUP(I113,Feuil5!A:D,3,FALSE)</f>
        <v xml:space="preserve">CLICOM CMT EQUIPEMENT         </v>
      </c>
      <c r="T113" t="str">
        <f>VLOOKUP(H113,Feuil5!D:F,3,FALSE)</f>
        <v xml:space="preserve">CLICOM CMT EQUIPEMENT         </v>
      </c>
      <c r="U113" t="str">
        <f>VLOOKUP(H113,Feuil5!D:F,2,FALSE)</f>
        <v>220</v>
      </c>
    </row>
    <row r="114" spans="1:21" x14ac:dyDescent="0.35">
      <c r="A114" t="s">
        <v>180</v>
      </c>
      <c r="B114" t="s">
        <v>181</v>
      </c>
      <c r="D114" t="s">
        <v>383</v>
      </c>
      <c r="E114" s="1">
        <v>26101422</v>
      </c>
      <c r="F114" t="s">
        <v>384</v>
      </c>
      <c r="G114" t="s">
        <v>31</v>
      </c>
      <c r="H114" t="s">
        <v>21</v>
      </c>
      <c r="I114" t="s">
        <v>22</v>
      </c>
      <c r="J114" t="s">
        <v>385</v>
      </c>
      <c r="K114" t="s">
        <v>18</v>
      </c>
      <c r="L114" s="5">
        <v>-133916858</v>
      </c>
      <c r="M114" s="5">
        <v>150000000</v>
      </c>
      <c r="N114" s="4">
        <v>45028</v>
      </c>
      <c r="O114" s="4">
        <v>46855</v>
      </c>
      <c r="P114" t="str">
        <f t="shared" si="1"/>
        <v>2610142215000000045028</v>
      </c>
      <c r="Q114" t="e">
        <f>VLOOKUP(P114,Feuil2!A:S,9,FALSE)</f>
        <v>#N/A</v>
      </c>
      <c r="R114" t="e">
        <f>VLOOKUP(P114,Feuil2!A:S,8,FALSE)</f>
        <v>#N/A</v>
      </c>
      <c r="S114" t="str">
        <f>VLOOKUP(I114,Feuil5!A:D,3,FALSE)</f>
        <v xml:space="preserve">CLICOM CMT EQUIPEMENT         </v>
      </c>
      <c r="T114" t="str">
        <f>VLOOKUP(H114,Feuil5!D:F,3,FALSE)</f>
        <v xml:space="preserve">CLICOM CMT EQUIPEMENT         </v>
      </c>
      <c r="U114" t="str">
        <f>VLOOKUP(H114,Feuil5!D:F,2,FALSE)</f>
        <v>220</v>
      </c>
    </row>
    <row r="115" spans="1:21" x14ac:dyDescent="0.35">
      <c r="A115" t="s">
        <v>158</v>
      </c>
      <c r="B115" t="s">
        <v>159</v>
      </c>
      <c r="D115" t="s">
        <v>291</v>
      </c>
      <c r="E115" s="1">
        <v>8161915</v>
      </c>
      <c r="F115" t="s">
        <v>292</v>
      </c>
      <c r="G115" t="s">
        <v>28</v>
      </c>
      <c r="H115" t="s">
        <v>45</v>
      </c>
      <c r="I115" t="s">
        <v>46</v>
      </c>
      <c r="J115" t="s">
        <v>386</v>
      </c>
      <c r="K115" t="s">
        <v>18</v>
      </c>
      <c r="L115" s="5">
        <v>-182672661</v>
      </c>
      <c r="M115" s="5">
        <v>150000000</v>
      </c>
      <c r="N115" s="4">
        <v>45177</v>
      </c>
      <c r="O115" s="4">
        <v>45504</v>
      </c>
      <c r="P115" t="str">
        <f t="shared" si="1"/>
        <v>816191515000000045177</v>
      </c>
      <c r="Q115" t="e">
        <f>VLOOKUP(P115,Feuil2!A:S,9,FALSE)</f>
        <v>#N/A</v>
      </c>
      <c r="R115" t="e">
        <f>VLOOKUP(P115,Feuil2!A:S,8,FALSE)</f>
        <v>#N/A</v>
      </c>
      <c r="S115" t="e">
        <f>VLOOKUP(I115,Feuil5!A:D,3,FALSE)</f>
        <v>#N/A</v>
      </c>
      <c r="T115" t="e">
        <f>VLOOKUP(H115,Feuil5!D:F,3,FALSE)</f>
        <v>#N/A</v>
      </c>
      <c r="U115" t="e">
        <f>VLOOKUP(H115,Feuil5!D:F,2,FALSE)</f>
        <v>#N/A</v>
      </c>
    </row>
    <row r="116" spans="1:21" x14ac:dyDescent="0.35">
      <c r="A116" t="s">
        <v>85</v>
      </c>
      <c r="B116" t="s">
        <v>86</v>
      </c>
      <c r="D116" t="s">
        <v>387</v>
      </c>
      <c r="E116" s="1">
        <v>8152115</v>
      </c>
      <c r="F116" t="s">
        <v>388</v>
      </c>
      <c r="G116" t="s">
        <v>389</v>
      </c>
      <c r="H116" t="s">
        <v>45</v>
      </c>
      <c r="I116" t="s">
        <v>46</v>
      </c>
      <c r="J116" t="s">
        <v>390</v>
      </c>
      <c r="K116" t="s">
        <v>18</v>
      </c>
      <c r="L116" s="5">
        <v>-140797994</v>
      </c>
      <c r="M116" s="5">
        <v>150000000</v>
      </c>
      <c r="N116" s="4">
        <v>45121</v>
      </c>
      <c r="O116" s="4">
        <v>45504</v>
      </c>
      <c r="P116" t="str">
        <f t="shared" si="1"/>
        <v>815211515000000045121</v>
      </c>
      <c r="Q116" t="e">
        <f>VLOOKUP(P116,Feuil2!A:S,9,FALSE)</f>
        <v>#N/A</v>
      </c>
      <c r="R116" t="e">
        <f>VLOOKUP(P116,Feuil2!A:S,8,FALSE)</f>
        <v>#N/A</v>
      </c>
      <c r="S116" t="e">
        <f>VLOOKUP(I116,Feuil5!A:D,3,FALSE)</f>
        <v>#N/A</v>
      </c>
      <c r="T116" t="e">
        <f>VLOOKUP(H116,Feuil5!D:F,3,FALSE)</f>
        <v>#N/A</v>
      </c>
      <c r="U116" t="e">
        <f>VLOOKUP(H116,Feuil5!D:F,2,FALSE)</f>
        <v>#N/A</v>
      </c>
    </row>
    <row r="117" spans="1:21" x14ac:dyDescent="0.35">
      <c r="A117" t="s">
        <v>180</v>
      </c>
      <c r="B117" t="s">
        <v>181</v>
      </c>
      <c r="D117" t="s">
        <v>391</v>
      </c>
      <c r="E117" s="1">
        <v>26068228</v>
      </c>
      <c r="F117" t="s">
        <v>392</v>
      </c>
      <c r="G117" t="s">
        <v>31</v>
      </c>
      <c r="H117" t="s">
        <v>32</v>
      </c>
      <c r="I117" t="s">
        <v>38</v>
      </c>
      <c r="J117" t="s">
        <v>393</v>
      </c>
      <c r="K117" t="s">
        <v>18</v>
      </c>
      <c r="L117" s="5">
        <v>-78276561</v>
      </c>
      <c r="M117" s="5">
        <v>150000000</v>
      </c>
      <c r="N117" s="4">
        <v>45056</v>
      </c>
      <c r="O117" s="4">
        <v>45787</v>
      </c>
      <c r="P117" t="str">
        <f t="shared" si="1"/>
        <v>2606822815000000045056</v>
      </c>
      <c r="Q117" t="str">
        <f>VLOOKUP(P117,Feuil2!A:S,9,FALSE)</f>
        <v xml:space="preserve">CLICOM CCT TRESORERIE         </v>
      </c>
      <c r="R117" t="str">
        <f>VLOOKUP(P117,Feuil2!A:S,8,FALSE)</f>
        <v>128</v>
      </c>
      <c r="S117" t="str">
        <f>VLOOKUP(I117,Feuil5!A:D,3,FALSE)</f>
        <v xml:space="preserve">CLICOM CCT TRESORERIE         </v>
      </c>
      <c r="T117" t="str">
        <f>VLOOKUP(H117,Feuil5!D:F,3,FALSE)</f>
        <v xml:space="preserve">CLICOM CCT TRESORERIE         </v>
      </c>
      <c r="U117" t="str">
        <f>VLOOKUP(H117,Feuil5!D:F,2,FALSE)</f>
        <v>128</v>
      </c>
    </row>
    <row r="118" spans="1:21" x14ac:dyDescent="0.35">
      <c r="A118" t="s">
        <v>73</v>
      </c>
      <c r="B118" t="s">
        <v>74</v>
      </c>
      <c r="D118" t="s">
        <v>394</v>
      </c>
      <c r="E118" s="1">
        <v>8120900</v>
      </c>
      <c r="F118" t="s">
        <v>395</v>
      </c>
      <c r="G118" t="s">
        <v>172</v>
      </c>
      <c r="H118" t="s">
        <v>45</v>
      </c>
      <c r="I118" t="s">
        <v>46</v>
      </c>
      <c r="J118" t="s">
        <v>396</v>
      </c>
      <c r="K118" t="s">
        <v>18</v>
      </c>
      <c r="L118" s="5">
        <v>-106739283</v>
      </c>
      <c r="M118" s="5">
        <v>140000000</v>
      </c>
      <c r="N118" s="4">
        <v>45273</v>
      </c>
      <c r="O118" s="4">
        <v>45565</v>
      </c>
      <c r="P118" t="str">
        <f t="shared" si="1"/>
        <v>812090014000000045273</v>
      </c>
      <c r="Q118" t="e">
        <f>VLOOKUP(P118,Feuil2!A:S,9,FALSE)</f>
        <v>#N/A</v>
      </c>
      <c r="R118" t="e">
        <f>VLOOKUP(P118,Feuil2!A:S,8,FALSE)</f>
        <v>#N/A</v>
      </c>
      <c r="S118" t="e">
        <f>VLOOKUP(I118,Feuil5!A:D,3,FALSE)</f>
        <v>#N/A</v>
      </c>
      <c r="T118" t="e">
        <f>VLOOKUP(H118,Feuil5!D:F,3,FALSE)</f>
        <v>#N/A</v>
      </c>
      <c r="U118" t="e">
        <f>VLOOKUP(H118,Feuil5!D:F,2,FALSE)</f>
        <v>#N/A</v>
      </c>
    </row>
    <row r="119" spans="1:21" x14ac:dyDescent="0.35">
      <c r="A119" t="s">
        <v>53</v>
      </c>
      <c r="B119" t="s">
        <v>54</v>
      </c>
      <c r="D119" t="s">
        <v>168</v>
      </c>
      <c r="E119" s="1">
        <v>26032670</v>
      </c>
      <c r="F119" t="s">
        <v>169</v>
      </c>
      <c r="G119" t="s">
        <v>50</v>
      </c>
      <c r="H119" t="s">
        <v>21</v>
      </c>
      <c r="I119" t="s">
        <v>22</v>
      </c>
      <c r="J119" t="s">
        <v>397</v>
      </c>
      <c r="K119" t="s">
        <v>18</v>
      </c>
      <c r="L119" s="5">
        <v>-54434505</v>
      </c>
      <c r="M119" s="5">
        <v>127000000</v>
      </c>
      <c r="N119" s="4">
        <v>44266</v>
      </c>
      <c r="O119" s="4">
        <v>46092</v>
      </c>
      <c r="P119" t="str">
        <f t="shared" si="1"/>
        <v>2603267012700000044266</v>
      </c>
      <c r="Q119" t="str">
        <f>VLOOKUP(P119,Feuil2!A:S,9,FALSE)</f>
        <v xml:space="preserve">CLICOM CMT EQUIPEMENT         </v>
      </c>
      <c r="R119" t="str">
        <f>VLOOKUP(P119,Feuil2!A:S,8,FALSE)</f>
        <v>220</v>
      </c>
      <c r="S119" t="str">
        <f>VLOOKUP(I119,Feuil5!A:D,3,FALSE)</f>
        <v xml:space="preserve">CLICOM CMT EQUIPEMENT         </v>
      </c>
      <c r="T119" t="str">
        <f>VLOOKUP(H119,Feuil5!D:F,3,FALSE)</f>
        <v xml:space="preserve">CLICOM CMT EQUIPEMENT         </v>
      </c>
      <c r="U119" t="str">
        <f>VLOOKUP(H119,Feuil5!D:F,2,FALSE)</f>
        <v>220</v>
      </c>
    </row>
    <row r="120" spans="1:21" x14ac:dyDescent="0.35">
      <c r="A120" t="s">
        <v>158</v>
      </c>
      <c r="B120" t="s">
        <v>159</v>
      </c>
      <c r="D120" t="s">
        <v>398</v>
      </c>
      <c r="E120" s="1">
        <v>768312</v>
      </c>
      <c r="F120" t="s">
        <v>399</v>
      </c>
      <c r="G120" t="s">
        <v>400</v>
      </c>
      <c r="H120" t="s">
        <v>16</v>
      </c>
      <c r="I120" t="s">
        <v>29</v>
      </c>
      <c r="J120" t="s">
        <v>401</v>
      </c>
      <c r="K120" t="s">
        <v>18</v>
      </c>
      <c r="L120" s="5">
        <v>-23310000</v>
      </c>
      <c r="M120" s="5">
        <v>125000000</v>
      </c>
      <c r="N120" s="4">
        <v>45373</v>
      </c>
      <c r="O120" s="4">
        <v>45716</v>
      </c>
      <c r="P120" t="str">
        <f t="shared" si="1"/>
        <v>76831212500000045373</v>
      </c>
      <c r="Q120" t="e">
        <f>VLOOKUP(P120,Feuil2!A:S,9,FALSE)</f>
        <v>#N/A</v>
      </c>
      <c r="R120" t="e">
        <f>VLOOKUP(P120,Feuil2!A:S,8,FALSE)</f>
        <v>#N/A</v>
      </c>
      <c r="S120" t="e">
        <f>VLOOKUP(I120,Feuil5!A:D,3,FALSE)</f>
        <v>#N/A</v>
      </c>
      <c r="T120" t="e">
        <f>VLOOKUP(H120,Feuil5!D:F,3,FALSE)</f>
        <v>#N/A</v>
      </c>
      <c r="U120" t="e">
        <f>VLOOKUP(H120,Feuil5!D:F,2,FALSE)</f>
        <v>#N/A</v>
      </c>
    </row>
    <row r="121" spans="1:21" x14ac:dyDescent="0.35">
      <c r="A121" t="s">
        <v>112</v>
      </c>
      <c r="B121" t="s">
        <v>113</v>
      </c>
      <c r="D121" t="s">
        <v>402</v>
      </c>
      <c r="E121" s="1">
        <v>33180320</v>
      </c>
      <c r="F121" t="s">
        <v>403</v>
      </c>
      <c r="G121" t="s">
        <v>116</v>
      </c>
      <c r="H121" t="s">
        <v>107</v>
      </c>
      <c r="I121" t="s">
        <v>107</v>
      </c>
      <c r="J121" t="s">
        <v>404</v>
      </c>
      <c r="K121" t="s">
        <v>18</v>
      </c>
      <c r="L121" s="5">
        <v>-120000000</v>
      </c>
      <c r="M121" s="5">
        <v>120000000</v>
      </c>
      <c r="N121" s="4">
        <v>45390</v>
      </c>
      <c r="O121" s="4">
        <v>45716</v>
      </c>
      <c r="P121" t="str">
        <f t="shared" si="1"/>
        <v>3318032012000000045390</v>
      </c>
      <c r="Q121" t="e">
        <f>VLOOKUP(P121,Feuil2!A:S,9,FALSE)</f>
        <v>#N/A</v>
      </c>
      <c r="R121" t="e">
        <f>VLOOKUP(P121,Feuil2!A:S,8,FALSE)</f>
        <v>#N/A</v>
      </c>
      <c r="S121" t="e">
        <f>VLOOKUP(I121,Feuil5!A:D,3,FALSE)</f>
        <v>#N/A</v>
      </c>
      <c r="T121" t="e">
        <f>VLOOKUP(H121,Feuil5!D:F,3,FALSE)</f>
        <v>#N/A</v>
      </c>
      <c r="U121" t="e">
        <f>VLOOKUP(H121,Feuil5!D:F,2,FALSE)</f>
        <v>#N/A</v>
      </c>
    </row>
    <row r="122" spans="1:21" x14ac:dyDescent="0.35">
      <c r="A122" t="s">
        <v>73</v>
      </c>
      <c r="B122" t="s">
        <v>74</v>
      </c>
      <c r="D122" t="s">
        <v>257</v>
      </c>
      <c r="E122" s="1">
        <v>15368205</v>
      </c>
      <c r="F122" t="s">
        <v>258</v>
      </c>
      <c r="G122" t="s">
        <v>84</v>
      </c>
      <c r="H122" t="s">
        <v>68</v>
      </c>
      <c r="I122" t="s">
        <v>127</v>
      </c>
      <c r="J122" t="s">
        <v>405</v>
      </c>
      <c r="K122" t="s">
        <v>18</v>
      </c>
      <c r="L122" s="5">
        <v>-34572255</v>
      </c>
      <c r="M122" s="5">
        <v>100000000</v>
      </c>
      <c r="N122" s="4">
        <v>45348</v>
      </c>
      <c r="O122" s="4">
        <v>45657</v>
      </c>
      <c r="P122" t="str">
        <f t="shared" si="1"/>
        <v>1536820510000000045348</v>
      </c>
      <c r="Q122" t="e">
        <f>VLOOKUP(P122,Feuil2!A:S,9,FALSE)</f>
        <v>#N/A</v>
      </c>
      <c r="R122" t="e">
        <f>VLOOKUP(P122,Feuil2!A:S,8,FALSE)</f>
        <v>#N/A</v>
      </c>
      <c r="S122" t="e">
        <f>VLOOKUP(I122,Feuil5!A:D,3,FALSE)</f>
        <v>#N/A</v>
      </c>
      <c r="T122" t="e">
        <f>VLOOKUP(H122,Feuil5!D:F,3,FALSE)</f>
        <v>#N/A</v>
      </c>
      <c r="U122" t="e">
        <f>VLOOKUP(H122,Feuil5!D:F,2,FALSE)</f>
        <v>#N/A</v>
      </c>
    </row>
    <row r="123" spans="1:21" x14ac:dyDescent="0.35">
      <c r="A123" t="s">
        <v>158</v>
      </c>
      <c r="B123" t="s">
        <v>159</v>
      </c>
      <c r="D123" t="s">
        <v>233</v>
      </c>
      <c r="E123" s="1">
        <v>8148715</v>
      </c>
      <c r="F123" t="s">
        <v>234</v>
      </c>
      <c r="G123" t="s">
        <v>191</v>
      </c>
      <c r="H123" t="s">
        <v>45</v>
      </c>
      <c r="I123" t="s">
        <v>46</v>
      </c>
      <c r="J123" t="s">
        <v>407</v>
      </c>
      <c r="K123" t="s">
        <v>18</v>
      </c>
      <c r="L123" s="5">
        <v>-66823234</v>
      </c>
      <c r="M123" s="5">
        <v>100000000</v>
      </c>
      <c r="N123" s="4">
        <v>45132</v>
      </c>
      <c r="O123" s="4">
        <v>45443</v>
      </c>
      <c r="P123" t="str">
        <f t="shared" si="1"/>
        <v>814871510000000045132</v>
      </c>
      <c r="Q123" t="e">
        <f>VLOOKUP(P123,Feuil2!A:S,9,FALSE)</f>
        <v>#N/A</v>
      </c>
      <c r="R123" t="e">
        <f>VLOOKUP(P123,Feuil2!A:S,8,FALSE)</f>
        <v>#N/A</v>
      </c>
      <c r="S123" t="e">
        <f>VLOOKUP(I123,Feuil5!A:D,3,FALSE)</f>
        <v>#N/A</v>
      </c>
      <c r="T123" t="e">
        <f>VLOOKUP(H123,Feuil5!D:F,3,FALSE)</f>
        <v>#N/A</v>
      </c>
      <c r="U123" t="e">
        <f>VLOOKUP(H123,Feuil5!D:F,2,FALSE)</f>
        <v>#N/A</v>
      </c>
    </row>
    <row r="124" spans="1:21" x14ac:dyDescent="0.35">
      <c r="A124" t="s">
        <v>73</v>
      </c>
      <c r="B124" t="s">
        <v>74</v>
      </c>
      <c r="D124" t="s">
        <v>325</v>
      </c>
      <c r="E124" s="1">
        <v>15625005</v>
      </c>
      <c r="F124" t="s">
        <v>326</v>
      </c>
      <c r="G124" t="s">
        <v>92</v>
      </c>
      <c r="H124" t="s">
        <v>32</v>
      </c>
      <c r="I124" t="s">
        <v>38</v>
      </c>
      <c r="J124" t="s">
        <v>408</v>
      </c>
      <c r="K124" t="s">
        <v>18</v>
      </c>
      <c r="L124" s="5">
        <v>-30871272</v>
      </c>
      <c r="M124" s="5">
        <v>100000000</v>
      </c>
      <c r="N124" s="4">
        <v>44908</v>
      </c>
      <c r="O124" s="4">
        <v>45639</v>
      </c>
      <c r="P124" t="str">
        <f t="shared" si="1"/>
        <v>1562500510000000044908</v>
      </c>
      <c r="Q124" t="str">
        <f>VLOOKUP(P124,Feuil2!A:S,9,FALSE)</f>
        <v xml:space="preserve">CLICOM CCT TRESORERIE         </v>
      </c>
      <c r="R124" t="str">
        <f>VLOOKUP(P124,Feuil2!A:S,8,FALSE)</f>
        <v>128</v>
      </c>
      <c r="S124" t="str">
        <f>VLOOKUP(I124,Feuil5!A:D,3,FALSE)</f>
        <v xml:space="preserve">CLICOM CCT TRESORERIE         </v>
      </c>
      <c r="T124" t="str">
        <f>VLOOKUP(H124,Feuil5!D:F,3,FALSE)</f>
        <v xml:space="preserve">CLICOM CCT TRESORERIE         </v>
      </c>
      <c r="U124" t="str">
        <f>VLOOKUP(H124,Feuil5!D:F,2,FALSE)</f>
        <v>128</v>
      </c>
    </row>
    <row r="125" spans="1:21" x14ac:dyDescent="0.35">
      <c r="A125" t="s">
        <v>85</v>
      </c>
      <c r="B125" t="s">
        <v>86</v>
      </c>
      <c r="C125" t="s">
        <v>410</v>
      </c>
      <c r="D125" t="s">
        <v>411</v>
      </c>
      <c r="E125" s="1">
        <v>15768705</v>
      </c>
      <c r="F125" t="s">
        <v>412</v>
      </c>
      <c r="G125" t="s">
        <v>413</v>
      </c>
      <c r="H125" t="s">
        <v>45</v>
      </c>
      <c r="I125" t="s">
        <v>45</v>
      </c>
      <c r="J125" t="s">
        <v>414</v>
      </c>
      <c r="K125" t="s">
        <v>18</v>
      </c>
      <c r="L125" s="5">
        <v>-70069157</v>
      </c>
      <c r="M125" s="5">
        <v>100000000</v>
      </c>
      <c r="N125" s="4">
        <v>45348</v>
      </c>
      <c r="O125" s="4">
        <v>45688</v>
      </c>
      <c r="P125" t="str">
        <f t="shared" si="1"/>
        <v>1576870510000000045348</v>
      </c>
      <c r="Q125" t="e">
        <f>VLOOKUP(P125,Feuil2!A:S,9,FALSE)</f>
        <v>#N/A</v>
      </c>
      <c r="R125" t="e">
        <f>VLOOKUP(P125,Feuil2!A:S,8,FALSE)</f>
        <v>#N/A</v>
      </c>
      <c r="S125" t="e">
        <f>VLOOKUP(I125,Feuil5!A:D,3,FALSE)</f>
        <v>#N/A</v>
      </c>
      <c r="T125" t="e">
        <f>VLOOKUP(H125,Feuil5!D:F,3,FALSE)</f>
        <v>#N/A</v>
      </c>
      <c r="U125" t="e">
        <f>VLOOKUP(H125,Feuil5!D:F,2,FALSE)</f>
        <v>#N/A</v>
      </c>
    </row>
    <row r="126" spans="1:21" x14ac:dyDescent="0.35">
      <c r="A126" t="s">
        <v>73</v>
      </c>
      <c r="B126" t="s">
        <v>74</v>
      </c>
      <c r="D126" t="s">
        <v>262</v>
      </c>
      <c r="E126" s="1">
        <v>52217061</v>
      </c>
      <c r="F126" t="s">
        <v>263</v>
      </c>
      <c r="G126" t="s">
        <v>31</v>
      </c>
      <c r="H126" t="s">
        <v>45</v>
      </c>
      <c r="I126" t="s">
        <v>259</v>
      </c>
      <c r="J126" t="s">
        <v>415</v>
      </c>
      <c r="K126" t="s">
        <v>18</v>
      </c>
      <c r="L126" s="5">
        <v>-98532578</v>
      </c>
      <c r="M126" s="5">
        <v>100000000</v>
      </c>
      <c r="N126" s="4">
        <v>45162</v>
      </c>
      <c r="O126" s="4">
        <v>45443</v>
      </c>
      <c r="P126" t="str">
        <f t="shared" si="1"/>
        <v>5221706110000000045162</v>
      </c>
      <c r="Q126" t="e">
        <f>VLOOKUP(P126,Feuil2!A:S,9,FALSE)</f>
        <v>#N/A</v>
      </c>
      <c r="R126" t="e">
        <f>VLOOKUP(P126,Feuil2!A:S,8,FALSE)</f>
        <v>#N/A</v>
      </c>
      <c r="S126" t="e">
        <f>VLOOKUP(I126,Feuil5!A:D,3,FALSE)</f>
        <v>#N/A</v>
      </c>
      <c r="T126" t="e">
        <f>VLOOKUP(H126,Feuil5!D:F,3,FALSE)</f>
        <v>#N/A</v>
      </c>
      <c r="U126" t="e">
        <f>VLOOKUP(H126,Feuil5!D:F,2,FALSE)</f>
        <v>#N/A</v>
      </c>
    </row>
    <row r="127" spans="1:21" x14ac:dyDescent="0.35">
      <c r="A127" t="s">
        <v>214</v>
      </c>
      <c r="B127" t="s">
        <v>215</v>
      </c>
      <c r="D127" t="s">
        <v>416</v>
      </c>
      <c r="E127" s="1">
        <v>555200</v>
      </c>
      <c r="F127" t="s">
        <v>417</v>
      </c>
      <c r="G127" t="s">
        <v>418</v>
      </c>
      <c r="H127" t="s">
        <v>78</v>
      </c>
      <c r="I127" t="s">
        <v>148</v>
      </c>
      <c r="J127" t="s">
        <v>419</v>
      </c>
      <c r="K127" t="s">
        <v>18</v>
      </c>
      <c r="L127" s="5">
        <v>-53889973</v>
      </c>
      <c r="M127" s="5">
        <v>100000000</v>
      </c>
      <c r="N127" s="4">
        <v>45114</v>
      </c>
      <c r="O127" s="4">
        <v>45473</v>
      </c>
      <c r="P127" t="str">
        <f t="shared" si="1"/>
        <v>55520010000000045114</v>
      </c>
      <c r="Q127" t="e">
        <f>VLOOKUP(P127,Feuil2!A:S,9,FALSE)</f>
        <v>#N/A</v>
      </c>
      <c r="R127" t="e">
        <f>VLOOKUP(P127,Feuil2!A:S,8,FALSE)</f>
        <v>#N/A</v>
      </c>
      <c r="S127" t="e">
        <f>VLOOKUP(I127,Feuil5!A:D,3,FALSE)</f>
        <v>#N/A</v>
      </c>
      <c r="T127" t="e">
        <f>VLOOKUP(H127,Feuil5!D:F,3,FALSE)</f>
        <v>#N/A</v>
      </c>
      <c r="U127" t="e">
        <f>VLOOKUP(H127,Feuil5!D:F,2,FALSE)</f>
        <v>#N/A</v>
      </c>
    </row>
    <row r="128" spans="1:21" x14ac:dyDescent="0.35">
      <c r="A128" t="s">
        <v>180</v>
      </c>
      <c r="B128" t="s">
        <v>181</v>
      </c>
      <c r="D128" t="s">
        <v>297</v>
      </c>
      <c r="E128" s="1">
        <v>15594805</v>
      </c>
      <c r="F128" t="s">
        <v>298</v>
      </c>
      <c r="G128" t="s">
        <v>31</v>
      </c>
      <c r="H128" t="s">
        <v>136</v>
      </c>
      <c r="I128" t="s">
        <v>137</v>
      </c>
      <c r="J128" t="s">
        <v>420</v>
      </c>
      <c r="K128" t="s">
        <v>18</v>
      </c>
      <c r="L128" s="5">
        <v>-92699138</v>
      </c>
      <c r="M128" s="5">
        <v>100000000</v>
      </c>
      <c r="N128" s="4">
        <v>45335</v>
      </c>
      <c r="O128" s="4">
        <v>45565</v>
      </c>
      <c r="P128" t="str">
        <f t="shared" si="1"/>
        <v>1559480510000000045335</v>
      </c>
      <c r="Q128" t="e">
        <f>VLOOKUP(P128,Feuil2!A:S,9,FALSE)</f>
        <v>#N/A</v>
      </c>
      <c r="R128" t="e">
        <f>VLOOKUP(P128,Feuil2!A:S,8,FALSE)</f>
        <v>#N/A</v>
      </c>
      <c r="S128" t="e">
        <f>VLOOKUP(I128,Feuil5!A:D,3,FALSE)</f>
        <v>#N/A</v>
      </c>
      <c r="T128" t="e">
        <f>VLOOKUP(H128,Feuil5!D:F,3,FALSE)</f>
        <v>#N/A</v>
      </c>
      <c r="U128" t="e">
        <f>VLOOKUP(H128,Feuil5!D:F,2,FALSE)</f>
        <v>#N/A</v>
      </c>
    </row>
    <row r="129" spans="1:21" x14ac:dyDescent="0.35">
      <c r="A129" t="s">
        <v>85</v>
      </c>
      <c r="B129" t="s">
        <v>86</v>
      </c>
      <c r="D129" t="s">
        <v>421</v>
      </c>
      <c r="E129" s="1">
        <v>15629505</v>
      </c>
      <c r="F129" t="s">
        <v>422</v>
      </c>
      <c r="G129" t="s">
        <v>65</v>
      </c>
      <c r="H129" t="s">
        <v>78</v>
      </c>
      <c r="I129" t="s">
        <v>423</v>
      </c>
      <c r="J129" t="s">
        <v>424</v>
      </c>
      <c r="K129" t="s">
        <v>18</v>
      </c>
      <c r="L129" s="5">
        <v>-95000000</v>
      </c>
      <c r="M129" s="5">
        <v>100000000</v>
      </c>
      <c r="N129" s="4">
        <v>45316</v>
      </c>
      <c r="O129" s="4">
        <v>45657</v>
      </c>
      <c r="P129" t="str">
        <f t="shared" si="1"/>
        <v>1562950510000000045316</v>
      </c>
      <c r="Q129" t="e">
        <f>VLOOKUP(P129,Feuil2!A:S,9,FALSE)</f>
        <v>#N/A</v>
      </c>
      <c r="R129" t="e">
        <f>VLOOKUP(P129,Feuil2!A:S,8,FALSE)</f>
        <v>#N/A</v>
      </c>
      <c r="S129" t="e">
        <f>VLOOKUP(I129,Feuil5!A:D,3,FALSE)</f>
        <v>#N/A</v>
      </c>
      <c r="T129" t="e">
        <f>VLOOKUP(H129,Feuil5!D:F,3,FALSE)</f>
        <v>#N/A</v>
      </c>
      <c r="U129" t="e">
        <f>VLOOKUP(H129,Feuil5!D:F,2,FALSE)</f>
        <v>#N/A</v>
      </c>
    </row>
    <row r="130" spans="1:21" x14ac:dyDescent="0.35">
      <c r="A130" t="s">
        <v>53</v>
      </c>
      <c r="B130" t="s">
        <v>54</v>
      </c>
      <c r="D130" t="s">
        <v>425</v>
      </c>
      <c r="E130" s="1">
        <v>33096020</v>
      </c>
      <c r="F130" t="s">
        <v>426</v>
      </c>
      <c r="G130" t="s">
        <v>57</v>
      </c>
      <c r="H130" t="s">
        <v>90</v>
      </c>
      <c r="I130" t="s">
        <v>22</v>
      </c>
      <c r="J130" t="s">
        <v>427</v>
      </c>
      <c r="K130" t="s">
        <v>18</v>
      </c>
      <c r="L130" s="5">
        <v>-39474791</v>
      </c>
      <c r="M130" s="5">
        <v>100000000</v>
      </c>
      <c r="N130" s="4">
        <v>44468</v>
      </c>
      <c r="O130" s="4">
        <v>45929</v>
      </c>
      <c r="P130" t="str">
        <f t="shared" si="1"/>
        <v>3309602010000000044468</v>
      </c>
      <c r="Q130" t="str">
        <f>VLOOKUP(P130,Feuil2!A:S,9,FALSE)</f>
        <v xml:space="preserve">CLICOM CMT EQUIPEMENT         </v>
      </c>
      <c r="R130" t="str">
        <f>VLOOKUP(P130,Feuil2!A:S,8,FALSE)</f>
        <v>220</v>
      </c>
      <c r="S130" t="str">
        <f>VLOOKUP(I130,Feuil5!A:D,3,FALSE)</f>
        <v xml:space="preserve">CLICOM CMT EQUIPEMENT         </v>
      </c>
      <c r="T130" t="str">
        <f>VLOOKUP(H130,Feuil5!D:F,3,FALSE)</f>
        <v xml:space="preserve">CLICOM CMT EQUIPEMENT         </v>
      </c>
      <c r="U130" t="str">
        <f>VLOOKUP(H130,Feuil5!D:F,2,FALSE)</f>
        <v>220</v>
      </c>
    </row>
    <row r="131" spans="1:21" x14ac:dyDescent="0.35">
      <c r="A131" t="s">
        <v>53</v>
      </c>
      <c r="B131" t="s">
        <v>54</v>
      </c>
      <c r="C131" t="s">
        <v>428</v>
      </c>
      <c r="D131" t="s">
        <v>429</v>
      </c>
      <c r="E131" s="1">
        <v>8021300</v>
      </c>
      <c r="F131" t="s">
        <v>430</v>
      </c>
      <c r="G131" t="s">
        <v>225</v>
      </c>
      <c r="H131" t="s">
        <v>32</v>
      </c>
      <c r="I131" t="s">
        <v>72</v>
      </c>
      <c r="J131" t="s">
        <v>431</v>
      </c>
      <c r="K131" t="s">
        <v>18</v>
      </c>
      <c r="L131" s="5">
        <v>-100000000</v>
      </c>
      <c r="M131" s="5">
        <v>100000000</v>
      </c>
      <c r="N131" s="4">
        <v>45167</v>
      </c>
      <c r="O131" s="4">
        <v>45504</v>
      </c>
      <c r="P131" t="str">
        <f t="shared" ref="P131:P179" si="2">_xlfn.CONCAT(E131,M131,N131)</f>
        <v>802130010000000045167</v>
      </c>
      <c r="Q131" t="e">
        <f>VLOOKUP(P131,Feuil2!A:S,9,FALSE)</f>
        <v>#N/A</v>
      </c>
      <c r="R131" t="e">
        <f>VLOOKUP(P131,Feuil2!A:S,8,FALSE)</f>
        <v>#N/A</v>
      </c>
      <c r="S131" t="e">
        <f>VLOOKUP(I131,Feuil5!A:D,3,FALSE)</f>
        <v>#N/A</v>
      </c>
      <c r="T131" t="str">
        <f>VLOOKUP(H131,Feuil5!D:F,3,FALSE)</f>
        <v xml:space="preserve">CLICOM CCT TRESORERIE         </v>
      </c>
      <c r="U131" t="str">
        <f>VLOOKUP(H131,Feuil5!D:F,2,FALSE)</f>
        <v>128</v>
      </c>
    </row>
    <row r="132" spans="1:21" x14ac:dyDescent="0.35">
      <c r="A132" t="s">
        <v>53</v>
      </c>
      <c r="B132" t="s">
        <v>54</v>
      </c>
      <c r="D132" t="s">
        <v>429</v>
      </c>
      <c r="E132" s="1">
        <v>8021300</v>
      </c>
      <c r="F132" t="s">
        <v>430</v>
      </c>
      <c r="G132" t="s">
        <v>225</v>
      </c>
      <c r="H132" t="s">
        <v>45</v>
      </c>
      <c r="I132" t="s">
        <v>46</v>
      </c>
      <c r="J132" t="s">
        <v>432</v>
      </c>
      <c r="K132" t="s">
        <v>18</v>
      </c>
      <c r="L132" s="5">
        <v>-88183075</v>
      </c>
      <c r="M132" s="5">
        <v>100000000</v>
      </c>
      <c r="N132" s="4">
        <v>45167</v>
      </c>
      <c r="O132" s="4">
        <v>45504</v>
      </c>
      <c r="P132" t="str">
        <f t="shared" si="2"/>
        <v>802130010000000045167</v>
      </c>
      <c r="Q132" t="e">
        <f>VLOOKUP(P132,Feuil2!A:S,9,FALSE)</f>
        <v>#N/A</v>
      </c>
      <c r="R132" t="e">
        <f>VLOOKUP(P132,Feuil2!A:S,8,FALSE)</f>
        <v>#N/A</v>
      </c>
      <c r="S132" t="e">
        <f>VLOOKUP(I132,Feuil5!A:D,3,FALSE)</f>
        <v>#N/A</v>
      </c>
      <c r="T132" t="e">
        <f>VLOOKUP(H132,Feuil5!D:F,3,FALSE)</f>
        <v>#N/A</v>
      </c>
      <c r="U132" t="e">
        <f>VLOOKUP(H132,Feuil5!D:F,2,FALSE)</f>
        <v>#N/A</v>
      </c>
    </row>
    <row r="133" spans="1:21" x14ac:dyDescent="0.35">
      <c r="A133" t="s">
        <v>73</v>
      </c>
      <c r="B133" t="s">
        <v>74</v>
      </c>
      <c r="D133" t="s">
        <v>75</v>
      </c>
      <c r="E133" s="1">
        <v>26010482</v>
      </c>
      <c r="F133" t="s">
        <v>76</v>
      </c>
      <c r="G133" t="s">
        <v>77</v>
      </c>
      <c r="H133" t="s">
        <v>45</v>
      </c>
      <c r="I133" t="s">
        <v>81</v>
      </c>
      <c r="J133" t="s">
        <v>433</v>
      </c>
      <c r="K133" t="s">
        <v>18</v>
      </c>
      <c r="L133" s="5">
        <v>-86601776</v>
      </c>
      <c r="M133" s="5">
        <v>100000000</v>
      </c>
      <c r="N133" s="4">
        <v>45419</v>
      </c>
      <c r="O133" s="4">
        <v>45443</v>
      </c>
      <c r="P133" t="str">
        <f t="shared" si="2"/>
        <v>2601048210000000045419</v>
      </c>
      <c r="Q133" t="e">
        <f>VLOOKUP(P133,Feuil2!A:S,9,FALSE)</f>
        <v>#N/A</v>
      </c>
      <c r="R133" t="e">
        <f>VLOOKUP(P133,Feuil2!A:S,8,FALSE)</f>
        <v>#N/A</v>
      </c>
      <c r="S133" t="e">
        <f>VLOOKUP(I133,Feuil5!A:D,3,FALSE)</f>
        <v>#N/A</v>
      </c>
      <c r="T133" t="e">
        <f>VLOOKUP(H133,Feuil5!D:F,3,FALSE)</f>
        <v>#N/A</v>
      </c>
      <c r="U133" t="e">
        <f>VLOOKUP(H133,Feuil5!D:F,2,FALSE)</f>
        <v>#N/A</v>
      </c>
    </row>
    <row r="134" spans="1:21" x14ac:dyDescent="0.35">
      <c r="A134" t="s">
        <v>85</v>
      </c>
      <c r="B134" t="s">
        <v>86</v>
      </c>
      <c r="D134" t="s">
        <v>281</v>
      </c>
      <c r="E134" s="1">
        <v>15717705</v>
      </c>
      <c r="F134" t="s">
        <v>282</v>
      </c>
      <c r="G134" t="s">
        <v>65</v>
      </c>
      <c r="H134" t="s">
        <v>16</v>
      </c>
      <c r="I134" t="s">
        <v>204</v>
      </c>
      <c r="J134" t="s">
        <v>434</v>
      </c>
      <c r="K134" t="s">
        <v>18</v>
      </c>
      <c r="L134" s="5">
        <v>-14359761</v>
      </c>
      <c r="M134" s="5">
        <v>100000000</v>
      </c>
      <c r="N134" s="4">
        <v>45211</v>
      </c>
      <c r="O134" s="4">
        <v>45473</v>
      </c>
      <c r="P134" t="str">
        <f t="shared" si="2"/>
        <v>1571770510000000045211</v>
      </c>
      <c r="Q134" t="e">
        <f>VLOOKUP(P134,Feuil2!A:S,9,FALSE)</f>
        <v>#N/A</v>
      </c>
      <c r="R134" t="e">
        <f>VLOOKUP(P134,Feuil2!A:S,8,FALSE)</f>
        <v>#N/A</v>
      </c>
      <c r="S134" t="e">
        <f>VLOOKUP(I134,Feuil5!A:D,3,FALSE)</f>
        <v>#N/A</v>
      </c>
      <c r="T134" t="e">
        <f>VLOOKUP(H134,Feuil5!D:F,3,FALSE)</f>
        <v>#N/A</v>
      </c>
      <c r="U134" t="e">
        <f>VLOOKUP(H134,Feuil5!D:F,2,FALSE)</f>
        <v>#N/A</v>
      </c>
    </row>
    <row r="135" spans="1:21" x14ac:dyDescent="0.35">
      <c r="A135" t="s">
        <v>85</v>
      </c>
      <c r="B135" t="s">
        <v>86</v>
      </c>
      <c r="D135" t="s">
        <v>281</v>
      </c>
      <c r="E135" s="1">
        <v>15717705</v>
      </c>
      <c r="F135" t="s">
        <v>282</v>
      </c>
      <c r="G135" t="s">
        <v>65</v>
      </c>
      <c r="H135" t="s">
        <v>141</v>
      </c>
      <c r="I135" t="s">
        <v>142</v>
      </c>
      <c r="J135" t="s">
        <v>435</v>
      </c>
      <c r="K135" t="s">
        <v>18</v>
      </c>
      <c r="L135" s="5">
        <v>-66288246</v>
      </c>
      <c r="M135" s="5">
        <v>100000000</v>
      </c>
      <c r="N135" s="4">
        <v>45211</v>
      </c>
      <c r="O135" s="4">
        <v>45473</v>
      </c>
      <c r="P135" t="str">
        <f t="shared" si="2"/>
        <v>1571770510000000045211</v>
      </c>
      <c r="Q135" t="e">
        <f>VLOOKUP(P135,Feuil2!A:S,9,FALSE)</f>
        <v>#N/A</v>
      </c>
      <c r="R135" t="e">
        <f>VLOOKUP(P135,Feuil2!A:S,8,FALSE)</f>
        <v>#N/A</v>
      </c>
      <c r="S135" t="str">
        <f>VLOOKUP(I135,Feuil5!A:D,3,FALSE)</f>
        <v>CLICOM CMT EQUIPEMENT</v>
      </c>
      <c r="T135" t="str">
        <f>VLOOKUP(H135,Feuil5!D:F,3,FALSE)</f>
        <v>CLICOM CMT EQUIPEMENT</v>
      </c>
      <c r="U135" t="str">
        <f>VLOOKUP(H135,Feuil5!D:F,2,FALSE)</f>
        <v>220</v>
      </c>
    </row>
    <row r="136" spans="1:21" x14ac:dyDescent="0.35">
      <c r="A136" t="s">
        <v>158</v>
      </c>
      <c r="B136" t="s">
        <v>159</v>
      </c>
      <c r="D136" t="s">
        <v>160</v>
      </c>
      <c r="E136" s="1">
        <v>9512140</v>
      </c>
      <c r="F136" t="s">
        <v>161</v>
      </c>
      <c r="G136" t="s">
        <v>28</v>
      </c>
      <c r="H136" t="s">
        <v>149</v>
      </c>
      <c r="I136" t="s">
        <v>203</v>
      </c>
      <c r="J136" t="s">
        <v>436</v>
      </c>
      <c r="K136" t="s">
        <v>18</v>
      </c>
      <c r="L136" s="5">
        <v>-70000000</v>
      </c>
      <c r="M136" s="5">
        <v>100000000</v>
      </c>
      <c r="N136" s="4">
        <v>45163</v>
      </c>
      <c r="O136" s="4">
        <v>45535</v>
      </c>
      <c r="P136" t="str">
        <f t="shared" si="2"/>
        <v>951214010000000045163</v>
      </c>
      <c r="Q136" t="e">
        <f>VLOOKUP(P136,Feuil2!A:S,9,FALSE)</f>
        <v>#N/A</v>
      </c>
      <c r="R136" t="e">
        <f>VLOOKUP(P136,Feuil2!A:S,8,FALSE)</f>
        <v>#N/A</v>
      </c>
      <c r="S136" t="e">
        <f>VLOOKUP(I136,Feuil5!A:D,3,FALSE)</f>
        <v>#N/A</v>
      </c>
      <c r="T136" t="e">
        <f>VLOOKUP(H136,Feuil5!D:F,3,FALSE)</f>
        <v>#N/A</v>
      </c>
      <c r="U136" t="e">
        <f>VLOOKUP(H136,Feuil5!D:F,2,FALSE)</f>
        <v>#N/A</v>
      </c>
    </row>
    <row r="137" spans="1:21" x14ac:dyDescent="0.35">
      <c r="A137" t="s">
        <v>158</v>
      </c>
      <c r="B137" t="s">
        <v>159</v>
      </c>
      <c r="D137" t="s">
        <v>398</v>
      </c>
      <c r="E137" s="1">
        <v>768312</v>
      </c>
      <c r="F137" t="s">
        <v>399</v>
      </c>
      <c r="G137" t="s">
        <v>400</v>
      </c>
      <c r="H137" t="s">
        <v>21</v>
      </c>
      <c r="I137" t="s">
        <v>21</v>
      </c>
      <c r="J137" t="s">
        <v>437</v>
      </c>
      <c r="K137" t="s">
        <v>18</v>
      </c>
      <c r="L137" s="5">
        <v>-52518657</v>
      </c>
      <c r="M137" s="5">
        <v>97000000</v>
      </c>
      <c r="N137" s="4">
        <v>44462</v>
      </c>
      <c r="O137" s="4">
        <v>46288</v>
      </c>
      <c r="P137" t="str">
        <f t="shared" si="2"/>
        <v>7683129700000044462</v>
      </c>
      <c r="Q137" t="str">
        <f>VLOOKUP(P137,Feuil2!A:S,9,FALSE)</f>
        <v xml:space="preserve">CLICOM CMT EQUIPEMENT         </v>
      </c>
      <c r="R137" t="str">
        <f>VLOOKUP(P137,Feuil2!A:S,8,FALSE)</f>
        <v>220</v>
      </c>
      <c r="S137" t="str">
        <f>VLOOKUP(I137,Feuil5!A:D,3,FALSE)</f>
        <v xml:space="preserve">CLICOM CMT EQUIPEMENT         </v>
      </c>
      <c r="T137" t="str">
        <f>VLOOKUP(H137,Feuil5!D:F,3,FALSE)</f>
        <v xml:space="preserve">CLICOM CMT EQUIPEMENT         </v>
      </c>
      <c r="U137" t="str">
        <f>VLOOKUP(H137,Feuil5!D:F,2,FALSE)</f>
        <v>220</v>
      </c>
    </row>
    <row r="138" spans="1:21" x14ac:dyDescent="0.35">
      <c r="A138" t="s">
        <v>73</v>
      </c>
      <c r="B138" t="s">
        <v>74</v>
      </c>
      <c r="D138" t="s">
        <v>438</v>
      </c>
      <c r="E138" s="1">
        <v>27515460</v>
      </c>
      <c r="F138" t="s">
        <v>439</v>
      </c>
      <c r="G138" t="s">
        <v>31</v>
      </c>
      <c r="H138" t="s">
        <v>21</v>
      </c>
      <c r="I138" t="s">
        <v>42</v>
      </c>
      <c r="J138" t="s">
        <v>440</v>
      </c>
      <c r="K138" t="s">
        <v>18</v>
      </c>
      <c r="L138" s="5">
        <v>-19574494</v>
      </c>
      <c r="M138" s="5">
        <v>88000000</v>
      </c>
      <c r="N138" s="4">
        <v>44529</v>
      </c>
      <c r="O138" s="4">
        <v>45625</v>
      </c>
      <c r="P138" t="str">
        <f t="shared" si="2"/>
        <v>275154608800000044529</v>
      </c>
      <c r="Q138" t="str">
        <f>VLOOKUP(P138,Feuil2!A:S,9,FALSE)</f>
        <v xml:space="preserve">CLIPRO CMT EQUIPEMENT         </v>
      </c>
      <c r="R138" t="str">
        <f>VLOOKUP(P138,Feuil2!A:S,8,FALSE)</f>
        <v>257</v>
      </c>
      <c r="S138" t="str">
        <f>VLOOKUP(I138,Feuil5!A:D,3,FALSE)</f>
        <v xml:space="preserve">CLICOM CMT CONSTRUCTION       </v>
      </c>
      <c r="T138" t="str">
        <f>VLOOKUP(H138,Feuil5!D:F,3,FALSE)</f>
        <v xml:space="preserve">CLICOM CMT EQUIPEMENT         </v>
      </c>
      <c r="U138" t="str">
        <f>VLOOKUP(H138,Feuil5!D:F,2,FALSE)</f>
        <v>220</v>
      </c>
    </row>
    <row r="139" spans="1:21" x14ac:dyDescent="0.35">
      <c r="A139" t="s">
        <v>363</v>
      </c>
      <c r="B139" t="s">
        <v>364</v>
      </c>
      <c r="D139" t="s">
        <v>441</v>
      </c>
      <c r="E139" s="1">
        <v>26051188</v>
      </c>
      <c r="F139" t="s">
        <v>442</v>
      </c>
      <c r="G139" t="s">
        <v>51</v>
      </c>
      <c r="H139" t="s">
        <v>443</v>
      </c>
      <c r="I139" t="s">
        <v>17</v>
      </c>
      <c r="J139" t="s">
        <v>444</v>
      </c>
      <c r="K139" t="s">
        <v>18</v>
      </c>
      <c r="L139" s="5">
        <v>-87000000</v>
      </c>
      <c r="M139" s="5">
        <v>87000000</v>
      </c>
      <c r="N139" s="4">
        <v>45314</v>
      </c>
      <c r="O139" s="4">
        <v>45688</v>
      </c>
      <c r="P139" t="str">
        <f t="shared" si="2"/>
        <v>260511888700000045314</v>
      </c>
      <c r="Q139" t="e">
        <f>VLOOKUP(P139,Feuil2!A:S,9,FALSE)</f>
        <v>#N/A</v>
      </c>
      <c r="R139" t="e">
        <f>VLOOKUP(P139,Feuil2!A:S,8,FALSE)</f>
        <v>#N/A</v>
      </c>
      <c r="S139" t="e">
        <f>VLOOKUP(I139,Feuil5!A:D,3,FALSE)</f>
        <v>#N/A</v>
      </c>
      <c r="T139" t="e">
        <f>VLOOKUP(H139,Feuil5!D:F,3,FALSE)</f>
        <v>#N/A</v>
      </c>
      <c r="U139" t="e">
        <f>VLOOKUP(H139,Feuil5!D:F,2,FALSE)</f>
        <v>#N/A</v>
      </c>
    </row>
    <row r="140" spans="1:21" x14ac:dyDescent="0.35">
      <c r="A140" t="s">
        <v>53</v>
      </c>
      <c r="B140" t="s">
        <v>54</v>
      </c>
      <c r="D140" t="s">
        <v>287</v>
      </c>
      <c r="E140" s="1">
        <v>40762935</v>
      </c>
      <c r="F140" t="s">
        <v>288</v>
      </c>
      <c r="G140" t="s">
        <v>31</v>
      </c>
      <c r="H140" t="s">
        <v>32</v>
      </c>
      <c r="I140" t="s">
        <v>72</v>
      </c>
      <c r="J140" t="s">
        <v>289</v>
      </c>
      <c r="K140" t="s">
        <v>18</v>
      </c>
      <c r="L140" s="5">
        <v>-280000000</v>
      </c>
      <c r="M140" s="5">
        <v>80000000</v>
      </c>
      <c r="N140" s="4">
        <v>45196</v>
      </c>
      <c r="O140" s="4">
        <v>45443</v>
      </c>
      <c r="P140" t="str">
        <f t="shared" si="2"/>
        <v>407629358000000045196</v>
      </c>
      <c r="Q140" t="e">
        <f>VLOOKUP(P140,Feuil2!A:S,9,FALSE)</f>
        <v>#N/A</v>
      </c>
      <c r="R140" t="e">
        <f>VLOOKUP(P140,Feuil2!A:S,8,FALSE)</f>
        <v>#N/A</v>
      </c>
      <c r="S140" t="e">
        <f>VLOOKUP(I140,Feuil5!A:D,3,FALSE)</f>
        <v>#N/A</v>
      </c>
      <c r="T140" t="str">
        <f>VLOOKUP(H140,Feuil5!D:F,3,FALSE)</f>
        <v xml:space="preserve">CLICOM CCT TRESORERIE         </v>
      </c>
      <c r="U140" t="str">
        <f>VLOOKUP(H140,Feuil5!D:F,2,FALSE)</f>
        <v>128</v>
      </c>
    </row>
    <row r="141" spans="1:21" x14ac:dyDescent="0.35">
      <c r="A141" t="s">
        <v>53</v>
      </c>
      <c r="B141" t="s">
        <v>54</v>
      </c>
      <c r="D141" t="s">
        <v>425</v>
      </c>
      <c r="E141" s="1">
        <v>33096020</v>
      </c>
      <c r="F141" t="s">
        <v>426</v>
      </c>
      <c r="G141" t="s">
        <v>57</v>
      </c>
      <c r="H141" t="s">
        <v>90</v>
      </c>
      <c r="I141" t="s">
        <v>46</v>
      </c>
      <c r="J141" t="s">
        <v>445</v>
      </c>
      <c r="K141" t="s">
        <v>18</v>
      </c>
      <c r="L141" s="5">
        <v>-79674925</v>
      </c>
      <c r="M141" s="5">
        <v>80000000</v>
      </c>
      <c r="N141" s="4">
        <v>45337</v>
      </c>
      <c r="O141" s="4">
        <v>45688</v>
      </c>
      <c r="P141" t="str">
        <f t="shared" si="2"/>
        <v>330960208000000045337</v>
      </c>
      <c r="Q141" t="e">
        <f>VLOOKUP(P141,Feuil2!A:S,9,FALSE)</f>
        <v>#N/A</v>
      </c>
      <c r="R141" t="e">
        <f>VLOOKUP(P141,Feuil2!A:S,8,FALSE)</f>
        <v>#N/A</v>
      </c>
      <c r="S141" t="e">
        <f>VLOOKUP(I141,Feuil5!A:D,3,FALSE)</f>
        <v>#N/A</v>
      </c>
      <c r="T141" t="str">
        <f>VLOOKUP(H141,Feuil5!D:F,3,FALSE)</f>
        <v xml:space="preserve">CLICOM CMT EQUIPEMENT         </v>
      </c>
      <c r="U141" t="str">
        <f>VLOOKUP(H141,Feuil5!D:F,2,FALSE)</f>
        <v>220</v>
      </c>
    </row>
    <row r="142" spans="1:21" x14ac:dyDescent="0.35">
      <c r="A142" t="s">
        <v>214</v>
      </c>
      <c r="B142" t="s">
        <v>215</v>
      </c>
      <c r="D142" t="s">
        <v>416</v>
      </c>
      <c r="E142" s="1">
        <v>555200</v>
      </c>
      <c r="F142" t="s">
        <v>417</v>
      </c>
      <c r="G142" t="s">
        <v>418</v>
      </c>
      <c r="H142" t="s">
        <v>45</v>
      </c>
      <c r="I142" t="s">
        <v>46</v>
      </c>
      <c r="J142" t="s">
        <v>446</v>
      </c>
      <c r="K142" t="s">
        <v>18</v>
      </c>
      <c r="L142" s="5">
        <v>-106269144</v>
      </c>
      <c r="M142" s="5">
        <v>75000000</v>
      </c>
      <c r="N142" s="4">
        <v>45114</v>
      </c>
      <c r="O142" s="4">
        <v>45473</v>
      </c>
      <c r="P142" t="str">
        <f t="shared" si="2"/>
        <v>5552007500000045114</v>
      </c>
      <c r="Q142" t="e">
        <f>VLOOKUP(P142,Feuil2!A:S,9,FALSE)</f>
        <v>#N/A</v>
      </c>
      <c r="R142" t="e">
        <f>VLOOKUP(P142,Feuil2!A:S,8,FALSE)</f>
        <v>#N/A</v>
      </c>
      <c r="S142" t="e">
        <f>VLOOKUP(I142,Feuil5!A:D,3,FALSE)</f>
        <v>#N/A</v>
      </c>
      <c r="T142" t="e">
        <f>VLOOKUP(H142,Feuil5!D:F,3,FALSE)</f>
        <v>#N/A</v>
      </c>
      <c r="U142" t="e">
        <f>VLOOKUP(H142,Feuil5!D:F,2,FALSE)</f>
        <v>#N/A</v>
      </c>
    </row>
    <row r="143" spans="1:21" x14ac:dyDescent="0.35">
      <c r="A143" t="s">
        <v>85</v>
      </c>
      <c r="B143" t="s">
        <v>86</v>
      </c>
      <c r="D143" t="s">
        <v>447</v>
      </c>
      <c r="E143" s="1">
        <v>64046218</v>
      </c>
      <c r="F143" t="s">
        <v>448</v>
      </c>
      <c r="G143" t="s">
        <v>449</v>
      </c>
      <c r="H143" t="s">
        <v>111</v>
      </c>
      <c r="I143" t="s">
        <v>111</v>
      </c>
      <c r="J143" t="s">
        <v>450</v>
      </c>
      <c r="K143" t="s">
        <v>18</v>
      </c>
      <c r="L143" s="5">
        <v>-59267448</v>
      </c>
      <c r="M143" s="5">
        <v>75000000</v>
      </c>
      <c r="N143" s="4">
        <v>45288</v>
      </c>
      <c r="O143" s="4">
        <v>45657</v>
      </c>
      <c r="P143" t="str">
        <f t="shared" si="2"/>
        <v>640462187500000045288</v>
      </c>
      <c r="Q143" t="e">
        <f>VLOOKUP(P143,Feuil2!A:S,9,FALSE)</f>
        <v>#N/A</v>
      </c>
      <c r="R143" t="e">
        <f>VLOOKUP(P143,Feuil2!A:S,8,FALSE)</f>
        <v>#N/A</v>
      </c>
      <c r="S143" t="e">
        <f>VLOOKUP(I143,Feuil5!A:D,3,FALSE)</f>
        <v>#N/A</v>
      </c>
      <c r="T143" t="e">
        <f>VLOOKUP(H143,Feuil5!D:F,3,FALSE)</f>
        <v>#N/A</v>
      </c>
      <c r="U143" t="e">
        <f>VLOOKUP(H143,Feuil5!D:F,2,FALSE)</f>
        <v>#N/A</v>
      </c>
    </row>
    <row r="144" spans="1:21" x14ac:dyDescent="0.35">
      <c r="A144" t="s">
        <v>94</v>
      </c>
      <c r="B144" t="s">
        <v>95</v>
      </c>
      <c r="D144" t="s">
        <v>451</v>
      </c>
      <c r="E144" s="1">
        <v>8123015</v>
      </c>
      <c r="F144" t="s">
        <v>452</v>
      </c>
      <c r="G144" t="s">
        <v>31</v>
      </c>
      <c r="H144" t="s">
        <v>45</v>
      </c>
      <c r="I144" t="s">
        <v>46</v>
      </c>
      <c r="J144" t="s">
        <v>453</v>
      </c>
      <c r="K144" t="s">
        <v>18</v>
      </c>
      <c r="L144" s="5">
        <v>-9696680</v>
      </c>
      <c r="M144" s="5">
        <v>70000000</v>
      </c>
      <c r="N144" s="4">
        <v>45289</v>
      </c>
      <c r="O144" s="4">
        <v>45641</v>
      </c>
      <c r="P144" t="str">
        <f t="shared" si="2"/>
        <v>81230157000000045289</v>
      </c>
      <c r="Q144" t="e">
        <f>VLOOKUP(P144,Feuil2!A:S,9,FALSE)</f>
        <v>#N/A</v>
      </c>
      <c r="R144" t="e">
        <f>VLOOKUP(P144,Feuil2!A:S,8,FALSE)</f>
        <v>#N/A</v>
      </c>
      <c r="S144" t="e">
        <f>VLOOKUP(I144,Feuil5!A:D,3,FALSE)</f>
        <v>#N/A</v>
      </c>
      <c r="T144" t="e">
        <f>VLOOKUP(H144,Feuil5!D:F,3,FALSE)</f>
        <v>#N/A</v>
      </c>
      <c r="U144" t="e">
        <f>VLOOKUP(H144,Feuil5!D:F,2,FALSE)</f>
        <v>#N/A</v>
      </c>
    </row>
    <row r="145" spans="1:21" x14ac:dyDescent="0.35">
      <c r="A145" t="s">
        <v>180</v>
      </c>
      <c r="B145" t="s">
        <v>181</v>
      </c>
      <c r="D145" t="s">
        <v>454</v>
      </c>
      <c r="E145" s="1">
        <v>15767405</v>
      </c>
      <c r="F145" t="s">
        <v>455</v>
      </c>
      <c r="G145" t="s">
        <v>44</v>
      </c>
      <c r="H145" t="s">
        <v>45</v>
      </c>
      <c r="I145" t="s">
        <v>45</v>
      </c>
      <c r="J145" t="s">
        <v>456</v>
      </c>
      <c r="K145" t="s">
        <v>18</v>
      </c>
      <c r="L145" s="5">
        <v>-43707351</v>
      </c>
      <c r="M145" s="5">
        <v>65000000</v>
      </c>
      <c r="N145" s="4">
        <v>45391</v>
      </c>
      <c r="O145" s="4">
        <v>45716</v>
      </c>
      <c r="P145" t="str">
        <f t="shared" si="2"/>
        <v>157674056500000045391</v>
      </c>
      <c r="Q145" t="e">
        <f>VLOOKUP(P145,Feuil2!A:S,9,FALSE)</f>
        <v>#N/A</v>
      </c>
      <c r="R145" t="e">
        <f>VLOOKUP(P145,Feuil2!A:S,8,FALSE)</f>
        <v>#N/A</v>
      </c>
      <c r="S145" t="e">
        <f>VLOOKUP(I145,Feuil5!A:D,3,FALSE)</f>
        <v>#N/A</v>
      </c>
      <c r="T145" t="e">
        <f>VLOOKUP(H145,Feuil5!D:F,3,FALSE)</f>
        <v>#N/A</v>
      </c>
      <c r="U145" t="e">
        <f>VLOOKUP(H145,Feuil5!D:F,2,FALSE)</f>
        <v>#N/A</v>
      </c>
    </row>
    <row r="146" spans="1:21" x14ac:dyDescent="0.35">
      <c r="A146" t="s">
        <v>158</v>
      </c>
      <c r="B146" t="s">
        <v>159</v>
      </c>
      <c r="D146" t="s">
        <v>233</v>
      </c>
      <c r="E146" s="1">
        <v>8148715</v>
      </c>
      <c r="F146" t="s">
        <v>234</v>
      </c>
      <c r="G146" t="s">
        <v>191</v>
      </c>
      <c r="H146" t="s">
        <v>16</v>
      </c>
      <c r="I146" t="s">
        <v>16</v>
      </c>
      <c r="J146" t="s">
        <v>457</v>
      </c>
      <c r="K146" t="s">
        <v>18</v>
      </c>
      <c r="L146" s="5">
        <v>-62725232</v>
      </c>
      <c r="M146" s="5">
        <v>63000000</v>
      </c>
      <c r="N146" s="4">
        <v>45138</v>
      </c>
      <c r="O146" s="4">
        <v>45443</v>
      </c>
      <c r="P146" t="str">
        <f t="shared" si="2"/>
        <v>81487156300000045138</v>
      </c>
      <c r="Q146" t="e">
        <f>VLOOKUP(P146,Feuil2!A:S,9,FALSE)</f>
        <v>#N/A</v>
      </c>
      <c r="R146" t="e">
        <f>VLOOKUP(P146,Feuil2!A:S,8,FALSE)</f>
        <v>#N/A</v>
      </c>
      <c r="S146" t="e">
        <f>VLOOKUP(I146,Feuil5!A:D,3,FALSE)</f>
        <v>#N/A</v>
      </c>
      <c r="T146" t="e">
        <f>VLOOKUP(H146,Feuil5!D:F,3,FALSE)</f>
        <v>#N/A</v>
      </c>
      <c r="U146" t="e">
        <f>VLOOKUP(H146,Feuil5!D:F,2,FALSE)</f>
        <v>#N/A</v>
      </c>
    </row>
    <row r="147" spans="1:21" x14ac:dyDescent="0.35">
      <c r="A147" t="s">
        <v>73</v>
      </c>
      <c r="B147" t="s">
        <v>74</v>
      </c>
      <c r="D147" t="s">
        <v>394</v>
      </c>
      <c r="E147" s="1">
        <v>8120900</v>
      </c>
      <c r="F147" t="s">
        <v>395</v>
      </c>
      <c r="G147" t="s">
        <v>172</v>
      </c>
      <c r="H147" t="s">
        <v>68</v>
      </c>
      <c r="I147" t="s">
        <v>127</v>
      </c>
      <c r="J147" t="s">
        <v>458</v>
      </c>
      <c r="K147" t="s">
        <v>18</v>
      </c>
      <c r="L147" s="5">
        <v>-15577200</v>
      </c>
      <c r="M147" s="5">
        <v>60000000</v>
      </c>
      <c r="N147" s="4">
        <v>45273</v>
      </c>
      <c r="O147" s="4">
        <v>45565</v>
      </c>
      <c r="P147" t="str">
        <f t="shared" si="2"/>
        <v>81209006000000045273</v>
      </c>
      <c r="Q147" t="e">
        <f>VLOOKUP(P147,Feuil2!A:S,9,FALSE)</f>
        <v>#N/A</v>
      </c>
      <c r="R147" t="e">
        <f>VLOOKUP(P147,Feuil2!A:S,8,FALSE)</f>
        <v>#N/A</v>
      </c>
      <c r="S147" t="e">
        <f>VLOOKUP(I147,Feuil5!A:D,3,FALSE)</f>
        <v>#N/A</v>
      </c>
      <c r="T147" t="e">
        <f>VLOOKUP(H147,Feuil5!D:F,3,FALSE)</f>
        <v>#N/A</v>
      </c>
      <c r="U147" t="e">
        <f>VLOOKUP(H147,Feuil5!D:F,2,FALSE)</f>
        <v>#N/A</v>
      </c>
    </row>
    <row r="148" spans="1:21" x14ac:dyDescent="0.35">
      <c r="A148" t="s">
        <v>180</v>
      </c>
      <c r="B148" t="s">
        <v>181</v>
      </c>
      <c r="D148" t="s">
        <v>459</v>
      </c>
      <c r="E148" s="1">
        <v>15053900</v>
      </c>
      <c r="F148" t="s">
        <v>460</v>
      </c>
      <c r="G148" t="s">
        <v>31</v>
      </c>
      <c r="H148" t="s">
        <v>45</v>
      </c>
      <c r="I148" t="s">
        <v>46</v>
      </c>
      <c r="J148" t="s">
        <v>461</v>
      </c>
      <c r="K148" t="s">
        <v>18</v>
      </c>
      <c r="L148" s="5">
        <v>-26600202</v>
      </c>
      <c r="M148" s="5">
        <v>60000000</v>
      </c>
      <c r="N148" s="4">
        <v>45240</v>
      </c>
      <c r="O148" s="4">
        <v>45596</v>
      </c>
      <c r="P148" t="str">
        <f t="shared" si="2"/>
        <v>150539006000000045240</v>
      </c>
      <c r="Q148" t="e">
        <f>VLOOKUP(P148,Feuil2!A:S,9,FALSE)</f>
        <v>#N/A</v>
      </c>
      <c r="R148" t="e">
        <f>VLOOKUP(P148,Feuil2!A:S,8,FALSE)</f>
        <v>#N/A</v>
      </c>
      <c r="S148" t="e">
        <f>VLOOKUP(I148,Feuil5!A:D,3,FALSE)</f>
        <v>#N/A</v>
      </c>
      <c r="T148" t="e">
        <f>VLOOKUP(H148,Feuil5!D:F,3,FALSE)</f>
        <v>#N/A</v>
      </c>
      <c r="U148" t="e">
        <f>VLOOKUP(H148,Feuil5!D:F,2,FALSE)</f>
        <v>#N/A</v>
      </c>
    </row>
    <row r="149" spans="1:21" x14ac:dyDescent="0.35">
      <c r="A149" t="s">
        <v>112</v>
      </c>
      <c r="B149" t="s">
        <v>113</v>
      </c>
      <c r="D149" t="s">
        <v>462</v>
      </c>
      <c r="E149" s="1">
        <v>8079900</v>
      </c>
      <c r="F149" t="s">
        <v>463</v>
      </c>
      <c r="G149" t="s">
        <v>50</v>
      </c>
      <c r="H149" t="s">
        <v>107</v>
      </c>
      <c r="I149" t="s">
        <v>107</v>
      </c>
      <c r="J149" t="s">
        <v>464</v>
      </c>
      <c r="K149" t="s">
        <v>18</v>
      </c>
      <c r="L149" s="5">
        <v>-60000000</v>
      </c>
      <c r="M149" s="5">
        <v>60000000</v>
      </c>
      <c r="N149" s="4">
        <v>45366</v>
      </c>
      <c r="O149" s="4">
        <v>45716</v>
      </c>
      <c r="P149" t="str">
        <f t="shared" si="2"/>
        <v>80799006000000045366</v>
      </c>
      <c r="Q149" t="e">
        <f>VLOOKUP(P149,Feuil2!A:S,9,FALSE)</f>
        <v>#N/A</v>
      </c>
      <c r="R149" t="e">
        <f>VLOOKUP(P149,Feuil2!A:S,8,FALSE)</f>
        <v>#N/A</v>
      </c>
      <c r="S149" t="e">
        <f>VLOOKUP(I149,Feuil5!A:D,3,FALSE)</f>
        <v>#N/A</v>
      </c>
      <c r="T149" t="e">
        <f>VLOOKUP(H149,Feuil5!D:F,3,FALSE)</f>
        <v>#N/A</v>
      </c>
      <c r="U149" t="e">
        <f>VLOOKUP(H149,Feuil5!D:F,2,FALSE)</f>
        <v>#N/A</v>
      </c>
    </row>
    <row r="150" spans="1:21" x14ac:dyDescent="0.35">
      <c r="A150" t="s">
        <v>94</v>
      </c>
      <c r="B150" t="s">
        <v>95</v>
      </c>
      <c r="D150" t="s">
        <v>96</v>
      </c>
      <c r="E150" s="1">
        <v>26039915</v>
      </c>
      <c r="F150" t="s">
        <v>97</v>
      </c>
      <c r="G150" t="s">
        <v>57</v>
      </c>
      <c r="H150" t="s">
        <v>107</v>
      </c>
      <c r="I150" t="s">
        <v>107</v>
      </c>
      <c r="J150" t="s">
        <v>465</v>
      </c>
      <c r="K150" t="s">
        <v>18</v>
      </c>
      <c r="L150" s="5">
        <v>-60000000</v>
      </c>
      <c r="M150" s="5">
        <v>60000000</v>
      </c>
      <c r="N150" s="4">
        <v>45415</v>
      </c>
      <c r="O150" s="4">
        <v>45441</v>
      </c>
      <c r="P150" t="str">
        <f t="shared" si="2"/>
        <v>260399156000000045415</v>
      </c>
      <c r="Q150" t="e">
        <f>VLOOKUP(P150,Feuil2!A:S,9,FALSE)</f>
        <v>#N/A</v>
      </c>
      <c r="R150" t="e">
        <f>VLOOKUP(P150,Feuil2!A:S,8,FALSE)</f>
        <v>#N/A</v>
      </c>
      <c r="S150" t="e">
        <f>VLOOKUP(I150,Feuil5!A:D,3,FALSE)</f>
        <v>#N/A</v>
      </c>
      <c r="T150" t="e">
        <f>VLOOKUP(H150,Feuil5!D:F,3,FALSE)</f>
        <v>#N/A</v>
      </c>
      <c r="U150" t="e">
        <f>VLOOKUP(H150,Feuil5!D:F,2,FALSE)</f>
        <v>#N/A</v>
      </c>
    </row>
    <row r="151" spans="1:21" x14ac:dyDescent="0.35">
      <c r="A151" t="s">
        <v>158</v>
      </c>
      <c r="B151" t="s">
        <v>159</v>
      </c>
      <c r="D151" t="s">
        <v>466</v>
      </c>
      <c r="E151" s="1">
        <v>26052661</v>
      </c>
      <c r="F151" t="s">
        <v>467</v>
      </c>
      <c r="G151" t="s">
        <v>468</v>
      </c>
      <c r="H151" t="s">
        <v>78</v>
      </c>
      <c r="I151" t="s">
        <v>148</v>
      </c>
      <c r="J151" t="s">
        <v>469</v>
      </c>
      <c r="K151" t="s">
        <v>18</v>
      </c>
      <c r="L151" s="5">
        <v>-58600000</v>
      </c>
      <c r="M151" s="5">
        <v>58600000</v>
      </c>
      <c r="N151" s="4">
        <v>45343</v>
      </c>
      <c r="O151" s="4">
        <v>45443</v>
      </c>
      <c r="P151" t="str">
        <f t="shared" si="2"/>
        <v>260526615860000045343</v>
      </c>
      <c r="Q151" t="e">
        <f>VLOOKUP(P151,Feuil2!A:S,9,FALSE)</f>
        <v>#N/A</v>
      </c>
      <c r="R151" t="e">
        <f>VLOOKUP(P151,Feuil2!A:S,8,FALSE)</f>
        <v>#N/A</v>
      </c>
      <c r="S151" t="e">
        <f>VLOOKUP(I151,Feuil5!A:D,3,FALSE)</f>
        <v>#N/A</v>
      </c>
      <c r="T151" t="e">
        <f>VLOOKUP(H151,Feuil5!D:F,3,FALSE)</f>
        <v>#N/A</v>
      </c>
      <c r="U151" t="e">
        <f>VLOOKUP(H151,Feuil5!D:F,2,FALSE)</f>
        <v>#N/A</v>
      </c>
    </row>
    <row r="152" spans="1:21" x14ac:dyDescent="0.35">
      <c r="A152" t="s">
        <v>214</v>
      </c>
      <c r="B152" t="s">
        <v>215</v>
      </c>
      <c r="C152" t="s">
        <v>470</v>
      </c>
      <c r="D152" t="s">
        <v>320</v>
      </c>
      <c r="E152" s="1">
        <v>15680105</v>
      </c>
      <c r="F152" t="s">
        <v>321</v>
      </c>
      <c r="G152" t="s">
        <v>322</v>
      </c>
      <c r="H152" t="s">
        <v>45</v>
      </c>
      <c r="I152" t="s">
        <v>45</v>
      </c>
      <c r="J152" t="s">
        <v>471</v>
      </c>
      <c r="K152" t="s">
        <v>18</v>
      </c>
      <c r="L152" s="5">
        <v>-36360141</v>
      </c>
      <c r="M152" s="5">
        <v>50000000</v>
      </c>
      <c r="N152" s="4">
        <v>45412</v>
      </c>
      <c r="O152" s="4">
        <v>45441</v>
      </c>
      <c r="P152" t="str">
        <f t="shared" si="2"/>
        <v>156801055000000045412</v>
      </c>
      <c r="Q152" t="e">
        <f>VLOOKUP(P152,Feuil2!A:S,9,FALSE)</f>
        <v>#N/A</v>
      </c>
      <c r="R152" t="e">
        <f>VLOOKUP(P152,Feuil2!A:S,8,FALSE)</f>
        <v>#N/A</v>
      </c>
      <c r="S152" t="e">
        <f>VLOOKUP(I152,Feuil5!A:D,3,FALSE)</f>
        <v>#N/A</v>
      </c>
      <c r="T152" t="e">
        <f>VLOOKUP(H152,Feuil5!D:F,3,FALSE)</f>
        <v>#N/A</v>
      </c>
      <c r="U152" t="e">
        <f>VLOOKUP(H152,Feuil5!D:F,2,FALSE)</f>
        <v>#N/A</v>
      </c>
    </row>
    <row r="153" spans="1:21" x14ac:dyDescent="0.35">
      <c r="A153" t="s">
        <v>73</v>
      </c>
      <c r="B153" t="s">
        <v>74</v>
      </c>
      <c r="D153" t="s">
        <v>262</v>
      </c>
      <c r="E153" s="1">
        <v>52217061</v>
      </c>
      <c r="F153" t="s">
        <v>263</v>
      </c>
      <c r="G153" t="s">
        <v>31</v>
      </c>
      <c r="H153" t="s">
        <v>45</v>
      </c>
      <c r="I153" t="s">
        <v>259</v>
      </c>
      <c r="J153" t="s">
        <v>415</v>
      </c>
      <c r="K153" t="s">
        <v>18</v>
      </c>
      <c r="L153" s="5">
        <v>-98532578</v>
      </c>
      <c r="M153" s="5">
        <v>50000000</v>
      </c>
      <c r="N153" s="4">
        <v>45091</v>
      </c>
      <c r="O153" s="4">
        <v>45429</v>
      </c>
      <c r="P153" t="str">
        <f t="shared" si="2"/>
        <v>522170615000000045091</v>
      </c>
      <c r="Q153" t="e">
        <f>VLOOKUP(P153,Feuil2!A:S,9,FALSE)</f>
        <v>#N/A</v>
      </c>
      <c r="R153" t="e">
        <f>VLOOKUP(P153,Feuil2!A:S,8,FALSE)</f>
        <v>#N/A</v>
      </c>
      <c r="S153" t="e">
        <f>VLOOKUP(I153,Feuil5!A:D,3,FALSE)</f>
        <v>#N/A</v>
      </c>
      <c r="T153" t="e">
        <f>VLOOKUP(H153,Feuil5!D:F,3,FALSE)</f>
        <v>#N/A</v>
      </c>
      <c r="U153" t="e">
        <f>VLOOKUP(H153,Feuil5!D:F,2,FALSE)</f>
        <v>#N/A</v>
      </c>
    </row>
    <row r="154" spans="1:21" x14ac:dyDescent="0.35">
      <c r="A154" t="s">
        <v>214</v>
      </c>
      <c r="B154" t="s">
        <v>215</v>
      </c>
      <c r="D154" t="s">
        <v>477</v>
      </c>
      <c r="E154" s="1">
        <v>25987827</v>
      </c>
      <c r="F154" t="s">
        <v>478</v>
      </c>
      <c r="G154" t="s">
        <v>65</v>
      </c>
      <c r="H154" t="s">
        <v>78</v>
      </c>
      <c r="I154" t="s">
        <v>148</v>
      </c>
      <c r="J154" t="s">
        <v>479</v>
      </c>
      <c r="K154" t="s">
        <v>18</v>
      </c>
      <c r="L154" s="5">
        <v>-50000000</v>
      </c>
      <c r="M154" s="5">
        <v>50000000</v>
      </c>
      <c r="N154" s="4">
        <v>45148</v>
      </c>
      <c r="O154" s="4">
        <v>45473</v>
      </c>
      <c r="P154" t="str">
        <f t="shared" si="2"/>
        <v>259878275000000045148</v>
      </c>
      <c r="Q154" t="e">
        <f>VLOOKUP(P154,Feuil2!A:S,9,FALSE)</f>
        <v>#N/A</v>
      </c>
      <c r="R154" t="e">
        <f>VLOOKUP(P154,Feuil2!A:S,8,FALSE)</f>
        <v>#N/A</v>
      </c>
      <c r="S154" t="e">
        <f>VLOOKUP(I154,Feuil5!A:D,3,FALSE)</f>
        <v>#N/A</v>
      </c>
      <c r="T154" t="e">
        <f>VLOOKUP(H154,Feuil5!D:F,3,FALSE)</f>
        <v>#N/A</v>
      </c>
      <c r="U154" t="e">
        <f>VLOOKUP(H154,Feuil5!D:F,2,FALSE)</f>
        <v>#N/A</v>
      </c>
    </row>
    <row r="155" spans="1:21" x14ac:dyDescent="0.35">
      <c r="A155" t="s">
        <v>214</v>
      </c>
      <c r="B155" t="s">
        <v>215</v>
      </c>
      <c r="D155" t="s">
        <v>477</v>
      </c>
      <c r="E155" s="1">
        <v>25987827</v>
      </c>
      <c r="F155" t="s">
        <v>478</v>
      </c>
      <c r="G155" t="s">
        <v>65</v>
      </c>
      <c r="H155" t="s">
        <v>45</v>
      </c>
      <c r="I155" t="s">
        <v>81</v>
      </c>
      <c r="J155" t="s">
        <v>480</v>
      </c>
      <c r="K155" t="s">
        <v>18</v>
      </c>
      <c r="L155" s="5">
        <v>-44507222</v>
      </c>
      <c r="M155" s="5">
        <v>50000000</v>
      </c>
      <c r="N155" s="4">
        <v>45148</v>
      </c>
      <c r="O155" s="4">
        <v>45473</v>
      </c>
      <c r="P155" t="str">
        <f t="shared" si="2"/>
        <v>259878275000000045148</v>
      </c>
      <c r="Q155" t="e">
        <f>VLOOKUP(P155,Feuil2!A:S,9,FALSE)</f>
        <v>#N/A</v>
      </c>
      <c r="R155" t="e">
        <f>VLOOKUP(P155,Feuil2!A:S,8,FALSE)</f>
        <v>#N/A</v>
      </c>
      <c r="S155" t="e">
        <f>VLOOKUP(I155,Feuil5!A:D,3,FALSE)</f>
        <v>#N/A</v>
      </c>
      <c r="T155" t="e">
        <f>VLOOKUP(H155,Feuil5!D:F,3,FALSE)</f>
        <v>#N/A</v>
      </c>
      <c r="U155" t="e">
        <f>VLOOKUP(H155,Feuil5!D:F,2,FALSE)</f>
        <v>#N/A</v>
      </c>
    </row>
    <row r="156" spans="1:21" x14ac:dyDescent="0.35">
      <c r="A156" t="s">
        <v>94</v>
      </c>
      <c r="B156" t="s">
        <v>95</v>
      </c>
      <c r="D156" t="s">
        <v>481</v>
      </c>
      <c r="E156" s="1">
        <v>25999578</v>
      </c>
      <c r="F156" t="s">
        <v>482</v>
      </c>
      <c r="G156" t="s">
        <v>31</v>
      </c>
      <c r="H156" t="s">
        <v>111</v>
      </c>
      <c r="I156" t="s">
        <v>483</v>
      </c>
      <c r="J156" t="s">
        <v>484</v>
      </c>
      <c r="K156" t="s">
        <v>18</v>
      </c>
      <c r="L156" s="5">
        <v>-48795329</v>
      </c>
      <c r="M156" s="5">
        <v>50000000</v>
      </c>
      <c r="N156" s="4">
        <v>45183</v>
      </c>
      <c r="O156" s="4">
        <v>45535</v>
      </c>
      <c r="P156" t="str">
        <f t="shared" si="2"/>
        <v>259995785000000045183</v>
      </c>
      <c r="Q156" t="e">
        <f>VLOOKUP(P156,Feuil2!A:S,9,FALSE)</f>
        <v>#N/A</v>
      </c>
      <c r="R156" t="e">
        <f>VLOOKUP(P156,Feuil2!A:S,8,FALSE)</f>
        <v>#N/A</v>
      </c>
      <c r="S156" t="e">
        <f>VLOOKUP(I156,Feuil5!A:D,3,FALSE)</f>
        <v>#N/A</v>
      </c>
      <c r="T156" t="e">
        <f>VLOOKUP(H156,Feuil5!D:F,3,FALSE)</f>
        <v>#N/A</v>
      </c>
      <c r="U156" t="e">
        <f>VLOOKUP(H156,Feuil5!D:F,2,FALSE)</f>
        <v>#N/A</v>
      </c>
    </row>
    <row r="157" spans="1:21" x14ac:dyDescent="0.35">
      <c r="A157" t="s">
        <v>180</v>
      </c>
      <c r="B157" t="s">
        <v>181</v>
      </c>
      <c r="D157" t="s">
        <v>370</v>
      </c>
      <c r="E157" s="1">
        <v>15668005</v>
      </c>
      <c r="F157" t="s">
        <v>371</v>
      </c>
      <c r="G157" t="s">
        <v>31</v>
      </c>
      <c r="H157" t="s">
        <v>45</v>
      </c>
      <c r="I157" t="s">
        <v>45</v>
      </c>
      <c r="J157" t="s">
        <v>486</v>
      </c>
      <c r="K157" t="s">
        <v>18</v>
      </c>
      <c r="L157" s="5">
        <v>-42477702</v>
      </c>
      <c r="M157" s="5">
        <v>50000000</v>
      </c>
      <c r="N157" s="4">
        <v>45268</v>
      </c>
      <c r="O157" s="4">
        <v>45626</v>
      </c>
      <c r="P157" t="str">
        <f t="shared" si="2"/>
        <v>156680055000000045268</v>
      </c>
      <c r="Q157" t="e">
        <f>VLOOKUP(P157,Feuil2!A:S,9,FALSE)</f>
        <v>#N/A</v>
      </c>
      <c r="R157" t="e">
        <f>VLOOKUP(P157,Feuil2!A:S,8,FALSE)</f>
        <v>#N/A</v>
      </c>
      <c r="S157" t="e">
        <f>VLOOKUP(I157,Feuil5!A:D,3,FALSE)</f>
        <v>#N/A</v>
      </c>
      <c r="T157" t="e">
        <f>VLOOKUP(H157,Feuil5!D:F,3,FALSE)</f>
        <v>#N/A</v>
      </c>
      <c r="U157" t="e">
        <f>VLOOKUP(H157,Feuil5!D:F,2,FALSE)</f>
        <v>#N/A</v>
      </c>
    </row>
    <row r="158" spans="1:21" x14ac:dyDescent="0.35">
      <c r="A158" t="s">
        <v>180</v>
      </c>
      <c r="B158" t="s">
        <v>181</v>
      </c>
      <c r="D158" t="s">
        <v>454</v>
      </c>
      <c r="E158" s="1">
        <v>15767405</v>
      </c>
      <c r="F158" t="s">
        <v>455</v>
      </c>
      <c r="G158" t="s">
        <v>44</v>
      </c>
      <c r="H158" t="s">
        <v>32</v>
      </c>
      <c r="I158" t="s">
        <v>72</v>
      </c>
      <c r="J158" t="s">
        <v>487</v>
      </c>
      <c r="K158" t="s">
        <v>18</v>
      </c>
      <c r="L158" s="5">
        <v>-50000000</v>
      </c>
      <c r="M158" s="5">
        <v>50000000</v>
      </c>
      <c r="N158" s="4">
        <v>45391</v>
      </c>
      <c r="O158" s="4">
        <v>45716</v>
      </c>
      <c r="P158" t="str">
        <f t="shared" si="2"/>
        <v>157674055000000045391</v>
      </c>
      <c r="Q158" t="e">
        <f>VLOOKUP(P158,Feuil2!A:S,9,FALSE)</f>
        <v>#N/A</v>
      </c>
      <c r="R158" t="e">
        <f>VLOOKUP(P158,Feuil2!A:S,8,FALSE)</f>
        <v>#N/A</v>
      </c>
      <c r="S158" t="e">
        <f>VLOOKUP(I158,Feuil5!A:D,3,FALSE)</f>
        <v>#N/A</v>
      </c>
      <c r="T158" t="str">
        <f>VLOOKUP(H158,Feuil5!D:F,3,FALSE)</f>
        <v xml:space="preserve">CLICOM CCT TRESORERIE         </v>
      </c>
      <c r="U158" t="str">
        <f>VLOOKUP(H158,Feuil5!D:F,2,FALSE)</f>
        <v>128</v>
      </c>
    </row>
    <row r="159" spans="1:21" x14ac:dyDescent="0.35">
      <c r="A159" t="s">
        <v>85</v>
      </c>
      <c r="B159" t="s">
        <v>86</v>
      </c>
      <c r="D159" t="s">
        <v>488</v>
      </c>
      <c r="E159" s="1">
        <v>33153020</v>
      </c>
      <c r="F159" t="s">
        <v>489</v>
      </c>
      <c r="G159" t="s">
        <v>116</v>
      </c>
      <c r="H159" t="s">
        <v>45</v>
      </c>
      <c r="I159" t="s">
        <v>45</v>
      </c>
      <c r="J159" t="s">
        <v>490</v>
      </c>
      <c r="K159" t="s">
        <v>18</v>
      </c>
      <c r="L159" s="5">
        <v>-49860238</v>
      </c>
      <c r="M159" s="5">
        <v>50000000</v>
      </c>
      <c r="N159" s="4">
        <v>45384</v>
      </c>
      <c r="O159" s="4">
        <v>45747</v>
      </c>
      <c r="P159" t="str">
        <f t="shared" si="2"/>
        <v>331530205000000045384</v>
      </c>
      <c r="Q159" t="e">
        <f>VLOOKUP(P159,Feuil2!A:S,9,FALSE)</f>
        <v>#N/A</v>
      </c>
      <c r="R159" t="e">
        <f>VLOOKUP(P159,Feuil2!A:S,8,FALSE)</f>
        <v>#N/A</v>
      </c>
      <c r="S159" t="e">
        <f>VLOOKUP(I159,Feuil5!A:D,3,FALSE)</f>
        <v>#N/A</v>
      </c>
      <c r="T159" t="e">
        <f>VLOOKUP(H159,Feuil5!D:F,3,FALSE)</f>
        <v>#N/A</v>
      </c>
      <c r="U159" t="e">
        <f>VLOOKUP(H159,Feuil5!D:F,2,FALSE)</f>
        <v>#N/A</v>
      </c>
    </row>
    <row r="160" spans="1:21" x14ac:dyDescent="0.35">
      <c r="A160" t="s">
        <v>94</v>
      </c>
      <c r="B160" t="s">
        <v>95</v>
      </c>
      <c r="D160" t="s">
        <v>244</v>
      </c>
      <c r="E160" s="1">
        <v>8122915</v>
      </c>
      <c r="F160" t="s">
        <v>245</v>
      </c>
      <c r="G160" t="s">
        <v>105</v>
      </c>
      <c r="H160" t="s">
        <v>68</v>
      </c>
      <c r="I160" t="s">
        <v>127</v>
      </c>
      <c r="J160" t="s">
        <v>491</v>
      </c>
      <c r="K160" t="s">
        <v>18</v>
      </c>
      <c r="L160" s="5">
        <v>-35675000</v>
      </c>
      <c r="M160" s="5">
        <v>50000000</v>
      </c>
      <c r="N160" s="4">
        <v>45422</v>
      </c>
      <c r="O160" s="4">
        <v>45441</v>
      </c>
      <c r="P160" t="str">
        <f t="shared" si="2"/>
        <v>81229155000000045422</v>
      </c>
      <c r="Q160" t="e">
        <f>VLOOKUP(P160,Feuil2!A:S,9,FALSE)</f>
        <v>#N/A</v>
      </c>
      <c r="R160" t="e">
        <f>VLOOKUP(P160,Feuil2!A:S,8,FALSE)</f>
        <v>#N/A</v>
      </c>
      <c r="S160" t="e">
        <f>VLOOKUP(I160,Feuil5!A:D,3,FALSE)</f>
        <v>#N/A</v>
      </c>
      <c r="T160" t="e">
        <f>VLOOKUP(H160,Feuil5!D:F,3,FALSE)</f>
        <v>#N/A</v>
      </c>
      <c r="U160" t="e">
        <f>VLOOKUP(H160,Feuil5!D:F,2,FALSE)</f>
        <v>#N/A</v>
      </c>
    </row>
    <row r="161" spans="1:21" x14ac:dyDescent="0.35">
      <c r="A161" t="s">
        <v>180</v>
      </c>
      <c r="B161" t="s">
        <v>181</v>
      </c>
      <c r="D161" t="s">
        <v>492</v>
      </c>
      <c r="E161" s="1">
        <v>15416605</v>
      </c>
      <c r="F161" t="s">
        <v>493</v>
      </c>
      <c r="G161" t="s">
        <v>31</v>
      </c>
      <c r="H161" t="s">
        <v>45</v>
      </c>
      <c r="I161" t="s">
        <v>46</v>
      </c>
      <c r="J161" t="s">
        <v>494</v>
      </c>
      <c r="K161" t="s">
        <v>18</v>
      </c>
      <c r="L161" s="5">
        <v>-38433811</v>
      </c>
      <c r="M161" s="5">
        <v>50000000</v>
      </c>
      <c r="N161" s="4">
        <v>45190</v>
      </c>
      <c r="O161" s="4">
        <v>45504</v>
      </c>
      <c r="P161" t="str">
        <f t="shared" si="2"/>
        <v>154166055000000045190</v>
      </c>
      <c r="Q161" t="e">
        <f>VLOOKUP(P161,Feuil2!A:S,9,FALSE)</f>
        <v>#N/A</v>
      </c>
      <c r="R161" t="e">
        <f>VLOOKUP(P161,Feuil2!A:S,8,FALSE)</f>
        <v>#N/A</v>
      </c>
      <c r="S161" t="e">
        <f>VLOOKUP(I161,Feuil5!A:D,3,FALSE)</f>
        <v>#N/A</v>
      </c>
      <c r="T161" t="e">
        <f>VLOOKUP(H161,Feuil5!D:F,3,FALSE)</f>
        <v>#N/A</v>
      </c>
      <c r="U161" t="e">
        <f>VLOOKUP(H161,Feuil5!D:F,2,FALSE)</f>
        <v>#N/A</v>
      </c>
    </row>
    <row r="162" spans="1:21" x14ac:dyDescent="0.35">
      <c r="A162" t="s">
        <v>180</v>
      </c>
      <c r="B162" t="s">
        <v>181</v>
      </c>
      <c r="D162" t="s">
        <v>383</v>
      </c>
      <c r="E162" s="1">
        <v>26101422</v>
      </c>
      <c r="F162" t="s">
        <v>384</v>
      </c>
      <c r="G162" t="s">
        <v>31</v>
      </c>
      <c r="H162" t="s">
        <v>32</v>
      </c>
      <c r="I162" t="s">
        <v>38</v>
      </c>
      <c r="J162" t="s">
        <v>495</v>
      </c>
      <c r="K162" t="s">
        <v>18</v>
      </c>
      <c r="L162" s="5">
        <v>-24125367</v>
      </c>
      <c r="M162" s="5">
        <v>46500000</v>
      </c>
      <c r="N162" s="4">
        <v>45028</v>
      </c>
      <c r="O162" s="4">
        <v>45759</v>
      </c>
      <c r="P162" t="str">
        <f t="shared" si="2"/>
        <v>261014224650000045028</v>
      </c>
      <c r="Q162" t="e">
        <f>VLOOKUP(P162,Feuil2!A:S,9,FALSE)</f>
        <v>#N/A</v>
      </c>
      <c r="R162" t="e">
        <f>VLOOKUP(P162,Feuil2!A:S,8,FALSE)</f>
        <v>#N/A</v>
      </c>
      <c r="S162" t="str">
        <f>VLOOKUP(I162,Feuil5!A:D,3,FALSE)</f>
        <v xml:space="preserve">CLICOM CCT TRESORERIE         </v>
      </c>
      <c r="T162" t="str">
        <f>VLOOKUP(H162,Feuil5!D:F,3,FALSE)</f>
        <v xml:space="preserve">CLICOM CCT TRESORERIE         </v>
      </c>
      <c r="U162" t="str">
        <f>VLOOKUP(H162,Feuil5!D:F,2,FALSE)</f>
        <v>128</v>
      </c>
    </row>
    <row r="163" spans="1:21" x14ac:dyDescent="0.35">
      <c r="A163" t="s">
        <v>158</v>
      </c>
      <c r="B163" t="s">
        <v>159</v>
      </c>
      <c r="D163" t="s">
        <v>252</v>
      </c>
      <c r="E163" s="1">
        <v>25958783</v>
      </c>
      <c r="F163" t="s">
        <v>253</v>
      </c>
      <c r="G163" t="s">
        <v>15</v>
      </c>
      <c r="H163" t="s">
        <v>16</v>
      </c>
      <c r="I163" t="s">
        <v>496</v>
      </c>
      <c r="J163" t="s">
        <v>497</v>
      </c>
      <c r="K163" t="s">
        <v>18</v>
      </c>
      <c r="L163" s="5">
        <v>-43500210</v>
      </c>
      <c r="M163" s="5">
        <v>43500210</v>
      </c>
      <c r="N163" s="4">
        <v>45238</v>
      </c>
      <c r="O163" s="4">
        <v>45596</v>
      </c>
      <c r="P163" t="str">
        <f t="shared" si="2"/>
        <v>259587834350021045238</v>
      </c>
      <c r="Q163" t="e">
        <f>VLOOKUP(P163,Feuil2!A:S,9,FALSE)</f>
        <v>#N/A</v>
      </c>
      <c r="R163" t="e">
        <f>VLOOKUP(P163,Feuil2!A:S,8,FALSE)</f>
        <v>#N/A</v>
      </c>
      <c r="S163" t="e">
        <f>VLOOKUP(I163,Feuil5!A:D,3,FALSE)</f>
        <v>#N/A</v>
      </c>
      <c r="T163" t="e">
        <f>VLOOKUP(H163,Feuil5!D:F,3,FALSE)</f>
        <v>#N/A</v>
      </c>
      <c r="U163" t="e">
        <f>VLOOKUP(H163,Feuil5!D:F,2,FALSE)</f>
        <v>#N/A</v>
      </c>
    </row>
    <row r="164" spans="1:21" x14ac:dyDescent="0.35">
      <c r="A164" t="s">
        <v>180</v>
      </c>
      <c r="B164" t="s">
        <v>181</v>
      </c>
      <c r="D164" t="s">
        <v>459</v>
      </c>
      <c r="E164" s="1">
        <v>15053900</v>
      </c>
      <c r="F164" t="s">
        <v>460</v>
      </c>
      <c r="G164" t="s">
        <v>31</v>
      </c>
      <c r="H164" t="s">
        <v>141</v>
      </c>
      <c r="I164" t="s">
        <v>142</v>
      </c>
      <c r="J164" t="s">
        <v>498</v>
      </c>
      <c r="K164" t="s">
        <v>18</v>
      </c>
      <c r="L164" s="5">
        <v>-20390463</v>
      </c>
      <c r="M164" s="5">
        <v>40000000</v>
      </c>
      <c r="N164" s="4">
        <v>45244</v>
      </c>
      <c r="O164" s="4">
        <v>45443</v>
      </c>
      <c r="P164" t="str">
        <f t="shared" si="2"/>
        <v>150539004000000045244</v>
      </c>
      <c r="Q164" t="e">
        <f>VLOOKUP(P164,Feuil2!A:S,9,FALSE)</f>
        <v>#N/A</v>
      </c>
      <c r="R164" t="e">
        <f>VLOOKUP(P164,Feuil2!A:S,8,FALSE)</f>
        <v>#N/A</v>
      </c>
      <c r="S164" t="str">
        <f>VLOOKUP(I164,Feuil5!A:D,3,FALSE)</f>
        <v>CLICOM CMT EQUIPEMENT</v>
      </c>
      <c r="T164" t="str">
        <f>VLOOKUP(H164,Feuil5!D:F,3,FALSE)</f>
        <v>CLICOM CMT EQUIPEMENT</v>
      </c>
      <c r="U164" t="str">
        <f>VLOOKUP(H164,Feuil5!D:F,2,FALSE)</f>
        <v>220</v>
      </c>
    </row>
    <row r="165" spans="1:21" x14ac:dyDescent="0.35">
      <c r="A165" t="s">
        <v>158</v>
      </c>
      <c r="B165" t="s">
        <v>159</v>
      </c>
      <c r="D165" t="s">
        <v>398</v>
      </c>
      <c r="E165" s="1">
        <v>768312</v>
      </c>
      <c r="F165" t="s">
        <v>399</v>
      </c>
      <c r="G165" t="s">
        <v>400</v>
      </c>
      <c r="H165" t="s">
        <v>45</v>
      </c>
      <c r="I165" t="s">
        <v>46</v>
      </c>
      <c r="J165" t="s">
        <v>499</v>
      </c>
      <c r="K165" t="s">
        <v>18</v>
      </c>
      <c r="L165" s="5">
        <v>-20608634</v>
      </c>
      <c r="M165" s="5">
        <v>30000000</v>
      </c>
      <c r="N165" s="4">
        <v>45372</v>
      </c>
      <c r="O165" s="4">
        <v>45716</v>
      </c>
      <c r="P165" t="str">
        <f t="shared" si="2"/>
        <v>7683123000000045372</v>
      </c>
      <c r="Q165" t="e">
        <f>VLOOKUP(P165,Feuil2!A:S,9,FALSE)</f>
        <v>#N/A</v>
      </c>
      <c r="R165" t="e">
        <f>VLOOKUP(P165,Feuil2!A:S,8,FALSE)</f>
        <v>#N/A</v>
      </c>
      <c r="S165" t="e">
        <f>VLOOKUP(I165,Feuil5!A:D,3,FALSE)</f>
        <v>#N/A</v>
      </c>
      <c r="T165" t="e">
        <f>VLOOKUP(H165,Feuil5!D:F,3,FALSE)</f>
        <v>#N/A</v>
      </c>
      <c r="U165" t="e">
        <f>VLOOKUP(H165,Feuil5!D:F,2,FALSE)</f>
        <v>#N/A</v>
      </c>
    </row>
    <row r="166" spans="1:21" x14ac:dyDescent="0.35">
      <c r="A166" t="s">
        <v>363</v>
      </c>
      <c r="B166" t="s">
        <v>364</v>
      </c>
      <c r="C166" t="s">
        <v>500</v>
      </c>
      <c r="D166" t="s">
        <v>365</v>
      </c>
      <c r="E166" s="1">
        <v>15652405</v>
      </c>
      <c r="F166" t="s">
        <v>366</v>
      </c>
      <c r="G166" t="s">
        <v>109</v>
      </c>
      <c r="H166" t="s">
        <v>45</v>
      </c>
      <c r="I166" t="s">
        <v>45</v>
      </c>
      <c r="J166" t="s">
        <v>501</v>
      </c>
      <c r="K166" t="s">
        <v>18</v>
      </c>
      <c r="L166" s="5">
        <v>-17178728</v>
      </c>
      <c r="M166" s="5">
        <v>25000000</v>
      </c>
      <c r="N166" s="4">
        <v>45096</v>
      </c>
      <c r="O166" s="4">
        <v>45443</v>
      </c>
      <c r="P166" t="str">
        <f t="shared" si="2"/>
        <v>156524052500000045096</v>
      </c>
      <c r="Q166" t="e">
        <f>VLOOKUP(P166,Feuil2!A:S,9,FALSE)</f>
        <v>#N/A</v>
      </c>
      <c r="R166" t="e">
        <f>VLOOKUP(P166,Feuil2!A:S,8,FALSE)</f>
        <v>#N/A</v>
      </c>
      <c r="S166" t="e">
        <f>VLOOKUP(I166,Feuil5!A:D,3,FALSE)</f>
        <v>#N/A</v>
      </c>
      <c r="T166" t="e">
        <f>VLOOKUP(H166,Feuil5!D:F,3,FALSE)</f>
        <v>#N/A</v>
      </c>
      <c r="U166" t="e">
        <f>VLOOKUP(H166,Feuil5!D:F,2,FALSE)</f>
        <v>#N/A</v>
      </c>
    </row>
    <row r="167" spans="1:21" x14ac:dyDescent="0.35">
      <c r="A167" t="s">
        <v>85</v>
      </c>
      <c r="B167" t="s">
        <v>86</v>
      </c>
      <c r="D167" t="s">
        <v>488</v>
      </c>
      <c r="E167" s="1">
        <v>33153020</v>
      </c>
      <c r="F167" t="s">
        <v>489</v>
      </c>
      <c r="G167" t="s">
        <v>116</v>
      </c>
      <c r="H167" t="s">
        <v>78</v>
      </c>
      <c r="I167" t="s">
        <v>295</v>
      </c>
      <c r="J167" t="s">
        <v>502</v>
      </c>
      <c r="K167" t="s">
        <v>18</v>
      </c>
      <c r="L167" s="5">
        <v>-24000000</v>
      </c>
      <c r="M167" s="5">
        <v>25000000</v>
      </c>
      <c r="N167" s="4">
        <v>45384</v>
      </c>
      <c r="O167" s="4">
        <v>45747</v>
      </c>
      <c r="P167" t="str">
        <f t="shared" si="2"/>
        <v>331530202500000045384</v>
      </c>
      <c r="Q167" t="e">
        <f>VLOOKUP(P167,Feuil2!A:S,9,FALSE)</f>
        <v>#N/A</v>
      </c>
      <c r="R167" t="e">
        <f>VLOOKUP(P167,Feuil2!A:S,8,FALSE)</f>
        <v>#N/A</v>
      </c>
      <c r="S167" t="e">
        <f>VLOOKUP(I167,Feuil5!A:D,3,FALSE)</f>
        <v>#N/A</v>
      </c>
      <c r="T167" t="e">
        <f>VLOOKUP(H167,Feuil5!D:F,3,FALSE)</f>
        <v>#N/A</v>
      </c>
      <c r="U167" t="e">
        <f>VLOOKUP(H167,Feuil5!D:F,2,FALSE)</f>
        <v>#N/A</v>
      </c>
    </row>
    <row r="168" spans="1:21" x14ac:dyDescent="0.35">
      <c r="A168" t="s">
        <v>180</v>
      </c>
      <c r="B168" t="s">
        <v>181</v>
      </c>
      <c r="D168" t="s">
        <v>391</v>
      </c>
      <c r="E168" s="1">
        <v>26068228</v>
      </c>
      <c r="F168" t="s">
        <v>392</v>
      </c>
      <c r="G168" t="s">
        <v>31</v>
      </c>
      <c r="H168" t="s">
        <v>45</v>
      </c>
      <c r="I168" t="s">
        <v>81</v>
      </c>
      <c r="J168" t="s">
        <v>503</v>
      </c>
      <c r="K168" t="s">
        <v>18</v>
      </c>
      <c r="L168" s="5">
        <v>-623544</v>
      </c>
      <c r="M168" s="5">
        <v>20000000</v>
      </c>
      <c r="N168" s="4">
        <v>45415</v>
      </c>
      <c r="O168" s="4">
        <v>45441</v>
      </c>
      <c r="P168" t="str">
        <f t="shared" si="2"/>
        <v>260682282000000045415</v>
      </c>
      <c r="Q168" t="e">
        <f>VLOOKUP(P168,Feuil2!A:S,9,FALSE)</f>
        <v>#N/A</v>
      </c>
      <c r="R168" t="e">
        <f>VLOOKUP(P168,Feuil2!A:S,8,FALSE)</f>
        <v>#N/A</v>
      </c>
      <c r="S168" t="e">
        <f>VLOOKUP(I168,Feuil5!A:D,3,FALSE)</f>
        <v>#N/A</v>
      </c>
      <c r="T168" t="e">
        <f>VLOOKUP(H168,Feuil5!D:F,3,FALSE)</f>
        <v>#N/A</v>
      </c>
      <c r="U168" t="e">
        <f>VLOOKUP(H168,Feuil5!D:F,2,FALSE)</f>
        <v>#N/A</v>
      </c>
    </row>
    <row r="169" spans="1:21" x14ac:dyDescent="0.35">
      <c r="A169" t="s">
        <v>85</v>
      </c>
      <c r="B169" t="s">
        <v>86</v>
      </c>
      <c r="D169" t="s">
        <v>387</v>
      </c>
      <c r="E169" s="1">
        <v>8152115</v>
      </c>
      <c r="F169" t="s">
        <v>388</v>
      </c>
      <c r="G169" t="s">
        <v>389</v>
      </c>
      <c r="H169" t="s">
        <v>149</v>
      </c>
      <c r="I169" t="s">
        <v>203</v>
      </c>
      <c r="J169" t="s">
        <v>504</v>
      </c>
      <c r="K169" t="s">
        <v>18</v>
      </c>
      <c r="L169" s="5">
        <v>-20000000</v>
      </c>
      <c r="M169" s="5">
        <v>20000000</v>
      </c>
      <c r="N169" s="4">
        <v>45330</v>
      </c>
      <c r="O169" s="4">
        <v>45688</v>
      </c>
      <c r="P169" t="str">
        <f t="shared" si="2"/>
        <v>81521152000000045330</v>
      </c>
      <c r="Q169" t="e">
        <f>VLOOKUP(P169,Feuil2!A:S,9,FALSE)</f>
        <v>#N/A</v>
      </c>
      <c r="R169" t="e">
        <f>VLOOKUP(P169,Feuil2!A:S,8,FALSE)</f>
        <v>#N/A</v>
      </c>
      <c r="S169" t="e">
        <f>VLOOKUP(I169,Feuil5!A:D,3,FALSE)</f>
        <v>#N/A</v>
      </c>
      <c r="T169" t="e">
        <f>VLOOKUP(H169,Feuil5!D:F,3,FALSE)</f>
        <v>#N/A</v>
      </c>
      <c r="U169" t="e">
        <f>VLOOKUP(H169,Feuil5!D:F,2,FALSE)</f>
        <v>#N/A</v>
      </c>
    </row>
    <row r="170" spans="1:21" x14ac:dyDescent="0.35">
      <c r="A170" t="s">
        <v>180</v>
      </c>
      <c r="B170" t="s">
        <v>181</v>
      </c>
      <c r="D170" t="s">
        <v>505</v>
      </c>
      <c r="E170" s="1">
        <v>26115965</v>
      </c>
      <c r="F170" t="s">
        <v>506</v>
      </c>
      <c r="G170" t="s">
        <v>77</v>
      </c>
      <c r="H170" t="s">
        <v>78</v>
      </c>
      <c r="I170" t="s">
        <v>507</v>
      </c>
      <c r="J170" t="s">
        <v>508</v>
      </c>
      <c r="K170" t="s">
        <v>18</v>
      </c>
      <c r="L170" s="5">
        <v>-19261660</v>
      </c>
      <c r="M170" s="5">
        <v>19261660</v>
      </c>
      <c r="N170" s="4">
        <v>45418</v>
      </c>
      <c r="O170" s="4">
        <v>45510</v>
      </c>
      <c r="P170" t="str">
        <f t="shared" si="2"/>
        <v>261159651926166045418</v>
      </c>
      <c r="Q170" t="e">
        <f>VLOOKUP(P170,Feuil2!A:S,9,FALSE)</f>
        <v>#N/A</v>
      </c>
      <c r="R170" t="e">
        <f>VLOOKUP(P170,Feuil2!A:S,8,FALSE)</f>
        <v>#N/A</v>
      </c>
      <c r="S170" t="e">
        <f>VLOOKUP(I170,Feuil5!A:D,3,FALSE)</f>
        <v>#N/A</v>
      </c>
      <c r="T170" t="e">
        <f>VLOOKUP(H170,Feuil5!D:F,3,FALSE)</f>
        <v>#N/A</v>
      </c>
      <c r="U170" t="e">
        <f>VLOOKUP(H170,Feuil5!D:F,2,FALSE)</f>
        <v>#N/A</v>
      </c>
    </row>
    <row r="171" spans="1:21" x14ac:dyDescent="0.35">
      <c r="A171" t="s">
        <v>94</v>
      </c>
      <c r="B171" t="s">
        <v>95</v>
      </c>
      <c r="D171" t="s">
        <v>374</v>
      </c>
      <c r="E171" s="1">
        <v>15608705</v>
      </c>
      <c r="F171" t="s">
        <v>375</v>
      </c>
      <c r="G171" t="s">
        <v>376</v>
      </c>
      <c r="H171" t="s">
        <v>279</v>
      </c>
      <c r="I171" t="s">
        <v>204</v>
      </c>
      <c r="J171" t="s">
        <v>509</v>
      </c>
      <c r="K171" t="s">
        <v>18</v>
      </c>
      <c r="L171" s="5">
        <v>-3000000</v>
      </c>
      <c r="M171" s="5">
        <v>10000000</v>
      </c>
      <c r="N171" s="4">
        <v>45372</v>
      </c>
      <c r="O171" s="4">
        <v>45716</v>
      </c>
      <c r="P171" t="str">
        <f t="shared" si="2"/>
        <v>156087051000000045372</v>
      </c>
      <c r="Q171" t="e">
        <f>VLOOKUP(P171,Feuil2!A:S,9,FALSE)</f>
        <v>#N/A</v>
      </c>
      <c r="R171" t="e">
        <f>VLOOKUP(P171,Feuil2!A:S,8,FALSE)</f>
        <v>#N/A</v>
      </c>
      <c r="S171" t="e">
        <f>VLOOKUP(I171,Feuil5!A:D,3,FALSE)</f>
        <v>#N/A</v>
      </c>
      <c r="T171" t="e">
        <f>VLOOKUP(H171,Feuil5!D:F,3,FALSE)</f>
        <v>#N/A</v>
      </c>
      <c r="U171" t="e">
        <f>VLOOKUP(H171,Feuil5!D:F,2,FALSE)</f>
        <v>#N/A</v>
      </c>
    </row>
    <row r="172" spans="1:21" x14ac:dyDescent="0.35">
      <c r="A172" t="s">
        <v>112</v>
      </c>
      <c r="B172" t="s">
        <v>113</v>
      </c>
      <c r="D172" t="s">
        <v>205</v>
      </c>
      <c r="E172" s="1">
        <v>15528605</v>
      </c>
      <c r="F172" t="s">
        <v>206</v>
      </c>
      <c r="G172" t="s">
        <v>116</v>
      </c>
      <c r="H172" t="s">
        <v>149</v>
      </c>
      <c r="I172" t="s">
        <v>203</v>
      </c>
      <c r="J172" t="s">
        <v>515</v>
      </c>
      <c r="K172" t="s">
        <v>18</v>
      </c>
      <c r="L172" s="5">
        <v>-5000000</v>
      </c>
      <c r="M172" s="5">
        <v>5000000</v>
      </c>
      <c r="N172" s="4">
        <v>45408</v>
      </c>
      <c r="O172" s="4">
        <v>45441</v>
      </c>
      <c r="P172" t="str">
        <f t="shared" si="2"/>
        <v>15528605500000045408</v>
      </c>
      <c r="Q172" t="e">
        <f>VLOOKUP(P172,Feuil2!A:S,9,FALSE)</f>
        <v>#N/A</v>
      </c>
      <c r="R172" t="e">
        <f>VLOOKUP(P172,Feuil2!A:S,8,FALSE)</f>
        <v>#N/A</v>
      </c>
      <c r="S172" t="e">
        <f>VLOOKUP(I172,Feuil5!A:D,3,FALSE)</f>
        <v>#N/A</v>
      </c>
      <c r="T172" t="e">
        <f>VLOOKUP(H172,Feuil5!D:F,3,FALSE)</f>
        <v>#N/A</v>
      </c>
      <c r="U172" t="e">
        <f>VLOOKUP(H172,Feuil5!D:F,2,FALSE)</f>
        <v>#N/A</v>
      </c>
    </row>
    <row r="173" spans="1:21" x14ac:dyDescent="0.35">
      <c r="A173" t="s">
        <v>85</v>
      </c>
      <c r="B173" t="s">
        <v>86</v>
      </c>
      <c r="D173" t="s">
        <v>516</v>
      </c>
      <c r="E173" s="1">
        <v>15633705</v>
      </c>
      <c r="F173" t="s">
        <v>517</v>
      </c>
      <c r="G173" t="s">
        <v>116</v>
      </c>
      <c r="H173" t="s">
        <v>149</v>
      </c>
      <c r="I173" t="s">
        <v>203</v>
      </c>
      <c r="J173" t="s">
        <v>518</v>
      </c>
      <c r="K173" t="s">
        <v>18</v>
      </c>
      <c r="L173" s="5">
        <v>-5000000</v>
      </c>
      <c r="M173" s="5">
        <v>5000000</v>
      </c>
      <c r="N173" s="4">
        <v>45253</v>
      </c>
      <c r="O173" s="4">
        <v>45626</v>
      </c>
      <c r="P173" t="str">
        <f t="shared" si="2"/>
        <v>15633705500000045253</v>
      </c>
      <c r="Q173" t="e">
        <f>VLOOKUP(P173,Feuil2!A:S,9,FALSE)</f>
        <v>#N/A</v>
      </c>
      <c r="R173" t="e">
        <f>VLOOKUP(P173,Feuil2!A:S,8,FALSE)</f>
        <v>#N/A</v>
      </c>
      <c r="S173" t="e">
        <f>VLOOKUP(I173,Feuil5!A:D,3,FALSE)</f>
        <v>#N/A</v>
      </c>
      <c r="T173" t="e">
        <f>VLOOKUP(H173,Feuil5!D:F,3,FALSE)</f>
        <v>#N/A</v>
      </c>
      <c r="U173" t="e">
        <f>VLOOKUP(H173,Feuil5!D:F,2,FALSE)</f>
        <v>#N/A</v>
      </c>
    </row>
    <row r="174" spans="1:21" x14ac:dyDescent="0.35">
      <c r="A174" t="s">
        <v>73</v>
      </c>
      <c r="B174" t="s">
        <v>74</v>
      </c>
      <c r="D174" t="s">
        <v>394</v>
      </c>
      <c r="E174" s="1">
        <v>8120900</v>
      </c>
      <c r="F174" t="s">
        <v>395</v>
      </c>
      <c r="G174" t="s">
        <v>172</v>
      </c>
      <c r="H174" t="s">
        <v>149</v>
      </c>
      <c r="I174" t="s">
        <v>150</v>
      </c>
      <c r="J174" t="s">
        <v>520</v>
      </c>
      <c r="K174" t="s">
        <v>18</v>
      </c>
      <c r="L174" s="5">
        <v>-2049318</v>
      </c>
      <c r="M174" s="5">
        <v>3000000</v>
      </c>
      <c r="N174" s="4">
        <v>45273</v>
      </c>
      <c r="O174" s="4">
        <v>45565</v>
      </c>
      <c r="P174" t="str">
        <f t="shared" si="2"/>
        <v>8120900300000045273</v>
      </c>
      <c r="Q174" t="e">
        <f>VLOOKUP(P174,Feuil2!A:S,9,FALSE)</f>
        <v>#N/A</v>
      </c>
      <c r="R174" t="e">
        <f>VLOOKUP(P174,Feuil2!A:S,8,FALSE)</f>
        <v>#N/A</v>
      </c>
      <c r="S174" t="e">
        <f>VLOOKUP(I174,Feuil5!A:D,3,FALSE)</f>
        <v>#N/A</v>
      </c>
      <c r="T174" t="e">
        <f>VLOOKUP(H174,Feuil5!D:F,3,FALSE)</f>
        <v>#N/A</v>
      </c>
      <c r="U174" t="e">
        <f>VLOOKUP(H174,Feuil5!D:F,2,FALSE)</f>
        <v>#N/A</v>
      </c>
    </row>
    <row r="175" spans="1:21" x14ac:dyDescent="0.35">
      <c r="A175" t="s">
        <v>180</v>
      </c>
      <c r="B175" t="s">
        <v>181</v>
      </c>
      <c r="D175" t="s">
        <v>182</v>
      </c>
      <c r="E175" s="1">
        <v>15689405</v>
      </c>
      <c r="F175" t="s">
        <v>183</v>
      </c>
      <c r="G175" t="s">
        <v>31</v>
      </c>
      <c r="H175" t="s">
        <v>443</v>
      </c>
      <c r="I175" t="s">
        <v>510</v>
      </c>
      <c r="J175" t="s">
        <v>522</v>
      </c>
      <c r="K175" t="s">
        <v>512</v>
      </c>
      <c r="L175" s="5">
        <v>-184.2</v>
      </c>
      <c r="M175" s="5">
        <v>2286738</v>
      </c>
      <c r="N175" s="4">
        <v>45299</v>
      </c>
      <c r="O175" s="4">
        <v>45503</v>
      </c>
      <c r="P175" t="str">
        <f t="shared" si="2"/>
        <v>15689405228673845299</v>
      </c>
      <c r="Q175" t="e">
        <f>VLOOKUP(P175,Feuil2!A:S,9,FALSE)</f>
        <v>#N/A</v>
      </c>
      <c r="R175" t="e">
        <f>VLOOKUP(P175,Feuil2!A:S,8,FALSE)</f>
        <v>#N/A</v>
      </c>
      <c r="S175" t="e">
        <f>VLOOKUP(I175,Feuil5!A:D,3,FALSE)</f>
        <v>#N/A</v>
      </c>
      <c r="T175" t="e">
        <f>VLOOKUP(H175,Feuil5!D:F,3,FALSE)</f>
        <v>#N/A</v>
      </c>
      <c r="U175" t="e">
        <f>VLOOKUP(H175,Feuil5!D:F,2,FALSE)</f>
        <v>#N/A</v>
      </c>
    </row>
    <row r="176" spans="1:21" x14ac:dyDescent="0.35">
      <c r="A176" t="s">
        <v>53</v>
      </c>
      <c r="B176" t="s">
        <v>54</v>
      </c>
      <c r="C176" t="s">
        <v>523</v>
      </c>
      <c r="D176" t="s">
        <v>524</v>
      </c>
      <c r="E176" s="1">
        <v>40158835</v>
      </c>
      <c r="F176" t="s">
        <v>525</v>
      </c>
      <c r="G176" t="s">
        <v>57</v>
      </c>
      <c r="H176" t="s">
        <v>510</v>
      </c>
      <c r="I176" t="s">
        <v>519</v>
      </c>
      <c r="J176" t="s">
        <v>526</v>
      </c>
      <c r="K176" t="s">
        <v>512</v>
      </c>
      <c r="L176" s="5">
        <v>-579670.98</v>
      </c>
      <c r="M176" s="5">
        <v>1000000</v>
      </c>
      <c r="N176" s="4">
        <v>45330</v>
      </c>
      <c r="O176" s="4">
        <v>45443</v>
      </c>
      <c r="P176" t="str">
        <f t="shared" si="2"/>
        <v>40158835100000045330</v>
      </c>
      <c r="Q176" t="e">
        <f>VLOOKUP(P176,Feuil2!A:S,9,FALSE)</f>
        <v>#N/A</v>
      </c>
      <c r="R176" t="e">
        <f>VLOOKUP(P176,Feuil2!A:S,8,FALSE)</f>
        <v>#N/A</v>
      </c>
      <c r="S176" t="e">
        <f>VLOOKUP(I176,Feuil5!A:D,3,FALSE)</f>
        <v>#N/A</v>
      </c>
      <c r="T176" t="e">
        <f>VLOOKUP(H176,Feuil5!D:F,3,FALSE)</f>
        <v>#N/A</v>
      </c>
      <c r="U176" t="e">
        <f>VLOOKUP(H176,Feuil5!D:F,2,FALSE)</f>
        <v>#N/A</v>
      </c>
    </row>
    <row r="177" spans="1:21" x14ac:dyDescent="0.35">
      <c r="A177" t="s">
        <v>180</v>
      </c>
      <c r="B177" t="s">
        <v>181</v>
      </c>
      <c r="D177" t="s">
        <v>297</v>
      </c>
      <c r="E177" s="1">
        <v>15594805</v>
      </c>
      <c r="F177" t="s">
        <v>298</v>
      </c>
      <c r="G177" t="s">
        <v>31</v>
      </c>
      <c r="H177" t="s">
        <v>510</v>
      </c>
      <c r="I177" t="s">
        <v>510</v>
      </c>
      <c r="J177" t="s">
        <v>527</v>
      </c>
      <c r="K177" t="s">
        <v>512</v>
      </c>
      <c r="L177" s="5">
        <v>-266117.05</v>
      </c>
      <c r="M177" s="5">
        <v>403351</v>
      </c>
      <c r="N177" s="4">
        <v>45335</v>
      </c>
      <c r="O177" s="4">
        <v>45565</v>
      </c>
      <c r="P177" t="str">
        <f t="shared" si="2"/>
        <v>1559480540335145335</v>
      </c>
      <c r="Q177" t="e">
        <f>VLOOKUP(P177,Feuil2!A:S,9,FALSE)</f>
        <v>#N/A</v>
      </c>
      <c r="R177" t="e">
        <f>VLOOKUP(P177,Feuil2!A:S,8,FALSE)</f>
        <v>#N/A</v>
      </c>
      <c r="S177" t="e">
        <f>VLOOKUP(I177,Feuil5!A:D,3,FALSE)</f>
        <v>#N/A</v>
      </c>
      <c r="T177" t="e">
        <f>VLOOKUP(H177,Feuil5!D:F,3,FALSE)</f>
        <v>#N/A</v>
      </c>
      <c r="U177" t="e">
        <f>VLOOKUP(H177,Feuil5!D:F,2,FALSE)</f>
        <v>#N/A</v>
      </c>
    </row>
    <row r="178" spans="1:21" x14ac:dyDescent="0.35">
      <c r="A178" t="s">
        <v>180</v>
      </c>
      <c r="B178" t="s">
        <v>181</v>
      </c>
      <c r="D178" t="s">
        <v>297</v>
      </c>
      <c r="E178" s="1">
        <v>15594805</v>
      </c>
      <c r="F178" t="s">
        <v>298</v>
      </c>
      <c r="G178" t="s">
        <v>31</v>
      </c>
      <c r="H178" t="s">
        <v>510</v>
      </c>
      <c r="I178" t="s">
        <v>510</v>
      </c>
      <c r="J178" t="s">
        <v>528</v>
      </c>
      <c r="K178" t="s">
        <v>521</v>
      </c>
      <c r="L178" s="5">
        <v>-82120</v>
      </c>
      <c r="M178" s="5">
        <v>222550</v>
      </c>
      <c r="N178" s="4">
        <v>45335</v>
      </c>
      <c r="O178" s="4">
        <v>45565</v>
      </c>
      <c r="P178" t="str">
        <f t="shared" si="2"/>
        <v>1559480522255045335</v>
      </c>
      <c r="Q178" t="e">
        <f>VLOOKUP(P178,Feuil2!A:S,9,FALSE)</f>
        <v>#N/A</v>
      </c>
      <c r="R178" t="e">
        <f>VLOOKUP(P178,Feuil2!A:S,8,FALSE)</f>
        <v>#N/A</v>
      </c>
      <c r="S178" t="e">
        <f>VLOOKUP(I178,Feuil5!A:D,3,FALSE)</f>
        <v>#N/A</v>
      </c>
      <c r="T178" t="e">
        <f>VLOOKUP(H178,Feuil5!D:F,3,FALSE)</f>
        <v>#N/A</v>
      </c>
      <c r="U178" t="e">
        <f>VLOOKUP(H178,Feuil5!D:F,2,FALSE)</f>
        <v>#N/A</v>
      </c>
    </row>
    <row r="179" spans="1:21" x14ac:dyDescent="0.35">
      <c r="A179" t="s">
        <v>53</v>
      </c>
      <c r="B179" t="s">
        <v>54</v>
      </c>
      <c r="D179" t="s">
        <v>529</v>
      </c>
      <c r="E179" s="1">
        <v>8087400</v>
      </c>
      <c r="F179" t="s">
        <v>530</v>
      </c>
      <c r="G179" t="s">
        <v>225</v>
      </c>
      <c r="H179" t="s">
        <v>90</v>
      </c>
      <c r="I179" t="s">
        <v>46</v>
      </c>
      <c r="J179" t="s">
        <v>531</v>
      </c>
      <c r="K179" t="s">
        <v>18</v>
      </c>
      <c r="L179" s="5">
        <v>-415643</v>
      </c>
      <c r="M179" s="5">
        <v>1</v>
      </c>
      <c r="N179" s="4">
        <v>42711</v>
      </c>
      <c r="O179" s="4">
        <v>73050</v>
      </c>
      <c r="P179" t="str">
        <f t="shared" si="2"/>
        <v>8087400142711</v>
      </c>
      <c r="Q179" t="e">
        <f>VLOOKUP(P179,Feuil2!A:S,9,FALSE)</f>
        <v>#N/A</v>
      </c>
      <c r="R179" t="e">
        <f>VLOOKUP(P179,Feuil2!A:S,8,FALSE)</f>
        <v>#N/A</v>
      </c>
      <c r="S179" t="e">
        <f>VLOOKUP(I179,Feuil5!A:D,3,FALSE)</f>
        <v>#N/A</v>
      </c>
      <c r="T179" t="str">
        <f>VLOOKUP(H179,Feuil5!D:F,3,FALSE)</f>
        <v xml:space="preserve">CLICOM CMT EQUIPEMENT         </v>
      </c>
      <c r="U179" t="str">
        <f>VLOOKUP(H179,Feuil5!D:F,2,FALSE)</f>
        <v>220</v>
      </c>
    </row>
  </sheetData>
  <autoFilter ref="A1:U179" xr:uid="{3C8B47AA-8189-4D00-9CBC-53233ADC7EF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5847-78A6-4C54-BA7B-A7B54E6C3647}">
  <dimension ref="A1:X260"/>
  <sheetViews>
    <sheetView tabSelected="1" topLeftCell="C1" workbookViewId="0">
      <selection activeCell="G186" sqref="G186"/>
    </sheetView>
  </sheetViews>
  <sheetFormatPr baseColWidth="10" defaultRowHeight="14.5" x14ac:dyDescent="0.35"/>
  <cols>
    <col min="1" max="1" width="24" bestFit="1" customWidth="1"/>
    <col min="7" max="7" width="10.90625" style="4"/>
    <col min="11" max="11" width="15.7265625" style="5" bestFit="1" customWidth="1"/>
    <col min="15" max="16" width="10.90625" style="4"/>
  </cols>
  <sheetData>
    <row r="1" spans="1:24" x14ac:dyDescent="0.35">
      <c r="A1" t="s">
        <v>618</v>
      </c>
      <c r="B1" t="s">
        <v>619</v>
      </c>
      <c r="C1" t="s">
        <v>620</v>
      </c>
      <c r="D1" t="s">
        <v>621</v>
      </c>
      <c r="E1" t="s">
        <v>622</v>
      </c>
      <c r="F1" t="s">
        <v>623</v>
      </c>
      <c r="G1" s="4" t="s">
        <v>624</v>
      </c>
      <c r="H1" t="s">
        <v>625</v>
      </c>
      <c r="I1" t="s">
        <v>626</v>
      </c>
      <c r="J1" t="s">
        <v>627</v>
      </c>
      <c r="K1" s="5" t="s">
        <v>628</v>
      </c>
      <c r="L1" t="s">
        <v>629</v>
      </c>
      <c r="M1" t="s">
        <v>630</v>
      </c>
      <c r="N1" t="s">
        <v>631</v>
      </c>
      <c r="O1" s="4" t="s">
        <v>632</v>
      </c>
      <c r="P1" s="4" t="s">
        <v>633</v>
      </c>
      <c r="Q1" t="s">
        <v>634</v>
      </c>
      <c r="R1" t="s">
        <v>635</v>
      </c>
      <c r="S1" t="s">
        <v>636</v>
      </c>
      <c r="T1">
        <v>2024</v>
      </c>
      <c r="U1">
        <v>2023</v>
      </c>
      <c r="V1">
        <v>2022</v>
      </c>
      <c r="W1">
        <v>2021</v>
      </c>
      <c r="X1" t="s">
        <v>637</v>
      </c>
    </row>
    <row r="2" spans="1:24" x14ac:dyDescent="0.35">
      <c r="A2" t="str">
        <f>_xlfn.CONCAT(C2,K2,G2)</f>
        <v>26087571200000000044944</v>
      </c>
      <c r="B2" t="s">
        <v>638</v>
      </c>
      <c r="C2" s="1">
        <v>26087571</v>
      </c>
      <c r="D2" t="s">
        <v>120</v>
      </c>
      <c r="E2" t="s">
        <v>639</v>
      </c>
      <c r="F2" t="s">
        <v>640</v>
      </c>
      <c r="G2" s="4">
        <v>44944</v>
      </c>
      <c r="H2" t="s">
        <v>641</v>
      </c>
      <c r="I2" t="s">
        <v>642</v>
      </c>
      <c r="J2">
        <v>96</v>
      </c>
      <c r="K2" s="5">
        <v>2000000000</v>
      </c>
      <c r="L2">
        <v>18910013</v>
      </c>
      <c r="M2">
        <v>7</v>
      </c>
      <c r="N2" t="s">
        <v>643</v>
      </c>
      <c r="O2" s="4">
        <v>45706</v>
      </c>
      <c r="P2" s="4">
        <v>48597</v>
      </c>
      <c r="R2" t="s">
        <v>644</v>
      </c>
      <c r="S2" t="s">
        <v>61</v>
      </c>
      <c r="T2">
        <v>0</v>
      </c>
      <c r="U2">
        <v>0</v>
      </c>
      <c r="V2">
        <v>0</v>
      </c>
      <c r="W2">
        <v>0</v>
      </c>
      <c r="X2" t="s">
        <v>1351</v>
      </c>
    </row>
    <row r="3" spans="1:24" x14ac:dyDescent="0.35">
      <c r="A3" t="str">
        <f t="shared" ref="A3:A66" si="0">_xlfn.CONCAT(C3,K3,G3)</f>
        <v>26039915243700000044826</v>
      </c>
      <c r="B3" t="s">
        <v>638</v>
      </c>
      <c r="C3" s="1">
        <v>26039915</v>
      </c>
      <c r="D3" t="s">
        <v>645</v>
      </c>
      <c r="E3" t="s">
        <v>646</v>
      </c>
      <c r="F3" t="s">
        <v>647</v>
      </c>
      <c r="G3" s="4">
        <v>44826</v>
      </c>
      <c r="H3" t="s">
        <v>648</v>
      </c>
      <c r="I3" t="s">
        <v>649</v>
      </c>
      <c r="J3">
        <v>60</v>
      </c>
      <c r="K3" s="5">
        <v>2437000000</v>
      </c>
      <c r="L3">
        <v>49635469</v>
      </c>
      <c r="M3">
        <v>7</v>
      </c>
      <c r="N3" t="s">
        <v>643</v>
      </c>
      <c r="O3" s="4">
        <v>44856</v>
      </c>
      <c r="P3" s="4">
        <v>46652</v>
      </c>
      <c r="R3" t="s">
        <v>644</v>
      </c>
      <c r="S3" t="s">
        <v>95</v>
      </c>
      <c r="T3">
        <v>51095766.666666672</v>
      </c>
      <c r="U3">
        <v>67667366.666666672</v>
      </c>
      <c r="V3">
        <v>40048033.333333336</v>
      </c>
      <c r="W3">
        <v>0</v>
      </c>
      <c r="X3" t="s">
        <v>1351</v>
      </c>
    </row>
    <row r="4" spans="1:24" x14ac:dyDescent="0.35">
      <c r="A4" t="str">
        <f t="shared" si="0"/>
        <v>8126815200000000044911</v>
      </c>
      <c r="B4" t="s">
        <v>650</v>
      </c>
      <c r="C4" s="1">
        <v>8126815</v>
      </c>
      <c r="D4" t="s">
        <v>651</v>
      </c>
      <c r="E4" t="s">
        <v>274</v>
      </c>
      <c r="F4" t="s">
        <v>652</v>
      </c>
      <c r="G4" s="4">
        <v>44911</v>
      </c>
      <c r="H4" t="s">
        <v>648</v>
      </c>
      <c r="I4" t="s">
        <v>649</v>
      </c>
      <c r="J4">
        <v>60</v>
      </c>
      <c r="K4" s="5">
        <v>2000000000</v>
      </c>
      <c r="L4">
        <v>41298652</v>
      </c>
      <c r="M4">
        <v>7.5</v>
      </c>
      <c r="N4" t="s">
        <v>643</v>
      </c>
      <c r="O4" s="4">
        <v>45093</v>
      </c>
      <c r="P4" s="4">
        <v>46889</v>
      </c>
      <c r="R4" t="s">
        <v>644</v>
      </c>
      <c r="S4" t="s">
        <v>113</v>
      </c>
      <c r="T4">
        <v>51000000</v>
      </c>
      <c r="U4">
        <v>64600000.000000007</v>
      </c>
      <c r="V4">
        <v>0</v>
      </c>
      <c r="W4">
        <v>0</v>
      </c>
      <c r="X4" t="s">
        <v>1351</v>
      </c>
    </row>
    <row r="5" spans="1:24" x14ac:dyDescent="0.35">
      <c r="A5" t="str">
        <f t="shared" si="0"/>
        <v>25956400160000000045104</v>
      </c>
      <c r="B5" t="s">
        <v>638</v>
      </c>
      <c r="C5" s="1">
        <v>25956400</v>
      </c>
      <c r="D5" t="s">
        <v>653</v>
      </c>
      <c r="E5" t="s">
        <v>582</v>
      </c>
      <c r="F5" t="s">
        <v>654</v>
      </c>
      <c r="G5" s="4">
        <v>45104</v>
      </c>
      <c r="H5" t="s">
        <v>648</v>
      </c>
      <c r="I5" t="s">
        <v>649</v>
      </c>
      <c r="J5">
        <v>60</v>
      </c>
      <c r="K5" s="5">
        <v>1600000000</v>
      </c>
      <c r="L5">
        <v>0</v>
      </c>
      <c r="M5">
        <v>7</v>
      </c>
      <c r="N5" t="s">
        <v>643</v>
      </c>
      <c r="O5" s="4">
        <v>45134</v>
      </c>
      <c r="P5" s="4">
        <v>46931</v>
      </c>
      <c r="R5" t="s">
        <v>644</v>
      </c>
      <c r="S5" t="s">
        <v>54</v>
      </c>
      <c r="T5">
        <v>41706666.666666672</v>
      </c>
      <c r="U5">
        <v>24933333.333333336</v>
      </c>
      <c r="V5">
        <v>0</v>
      </c>
      <c r="W5">
        <v>0</v>
      </c>
      <c r="X5" t="s">
        <v>1351</v>
      </c>
    </row>
    <row r="6" spans="1:24" x14ac:dyDescent="0.35">
      <c r="A6" t="str">
        <f t="shared" si="0"/>
        <v>8186915135000000045274</v>
      </c>
      <c r="B6" t="s">
        <v>650</v>
      </c>
      <c r="C6" s="1">
        <v>8186915</v>
      </c>
      <c r="D6" t="s">
        <v>655</v>
      </c>
      <c r="E6" t="s">
        <v>616</v>
      </c>
      <c r="F6" t="s">
        <v>656</v>
      </c>
      <c r="G6" s="4">
        <v>45274</v>
      </c>
      <c r="H6" t="s">
        <v>648</v>
      </c>
      <c r="I6" t="s">
        <v>649</v>
      </c>
      <c r="J6">
        <v>72</v>
      </c>
      <c r="K6" s="5">
        <v>1350000000</v>
      </c>
      <c r="L6">
        <v>7463304</v>
      </c>
      <c r="M6">
        <v>7.25</v>
      </c>
      <c r="N6" t="s">
        <v>643</v>
      </c>
      <c r="O6" s="4">
        <v>45671</v>
      </c>
      <c r="P6" s="4">
        <v>47831</v>
      </c>
      <c r="R6" t="s">
        <v>644</v>
      </c>
      <c r="S6" t="s">
        <v>47</v>
      </c>
      <c r="T6">
        <v>0</v>
      </c>
      <c r="U6">
        <v>0</v>
      </c>
      <c r="V6">
        <v>0</v>
      </c>
      <c r="W6">
        <v>0</v>
      </c>
      <c r="X6" t="s">
        <v>1351</v>
      </c>
    </row>
    <row r="7" spans="1:24" x14ac:dyDescent="0.35">
      <c r="A7" t="str">
        <f t="shared" si="0"/>
        <v>25983840155026261344841</v>
      </c>
      <c r="B7" t="s">
        <v>638</v>
      </c>
      <c r="C7" s="1">
        <v>25983840</v>
      </c>
      <c r="D7" t="s">
        <v>657</v>
      </c>
      <c r="E7" t="s">
        <v>595</v>
      </c>
      <c r="F7" t="s">
        <v>658</v>
      </c>
      <c r="G7" s="4">
        <v>44841</v>
      </c>
      <c r="H7" t="s">
        <v>659</v>
      </c>
      <c r="I7" t="s">
        <v>660</v>
      </c>
      <c r="J7">
        <v>60</v>
      </c>
      <c r="K7" s="5">
        <v>1550262613</v>
      </c>
      <c r="L7">
        <v>32011878</v>
      </c>
      <c r="M7">
        <v>7.5</v>
      </c>
      <c r="N7" t="s">
        <v>643</v>
      </c>
      <c r="O7" s="4">
        <v>45206</v>
      </c>
      <c r="P7" s="4">
        <v>47003</v>
      </c>
      <c r="R7" t="s">
        <v>644</v>
      </c>
      <c r="S7" t="s">
        <v>74</v>
      </c>
      <c r="T7">
        <v>43045625.220966667</v>
      </c>
      <c r="U7">
        <v>25475982.273633335</v>
      </c>
      <c r="V7">
        <v>0</v>
      </c>
      <c r="W7">
        <v>0</v>
      </c>
      <c r="X7" t="s">
        <v>1351</v>
      </c>
    </row>
    <row r="8" spans="1:24" x14ac:dyDescent="0.35">
      <c r="A8" t="str">
        <f t="shared" si="0"/>
        <v>25983840150000000044889</v>
      </c>
      <c r="B8" t="s">
        <v>638</v>
      </c>
      <c r="C8" s="1">
        <v>25983840</v>
      </c>
      <c r="D8" t="s">
        <v>657</v>
      </c>
      <c r="E8" t="s">
        <v>595</v>
      </c>
      <c r="F8" t="s">
        <v>661</v>
      </c>
      <c r="G8" s="4">
        <v>44889</v>
      </c>
      <c r="H8" t="s">
        <v>648</v>
      </c>
      <c r="I8" t="s">
        <v>649</v>
      </c>
      <c r="J8">
        <v>60</v>
      </c>
      <c r="K8" s="5">
        <v>1500000000</v>
      </c>
      <c r="L8">
        <v>30973989</v>
      </c>
      <c r="M8">
        <v>7.5</v>
      </c>
      <c r="N8" t="s">
        <v>643</v>
      </c>
      <c r="O8" s="4">
        <v>44919</v>
      </c>
      <c r="P8" s="4">
        <v>46715</v>
      </c>
      <c r="R8" t="s">
        <v>644</v>
      </c>
      <c r="S8" t="s">
        <v>74</v>
      </c>
      <c r="T8">
        <v>33150000.000000004</v>
      </c>
      <c r="U8">
        <v>43350000</v>
      </c>
      <c r="V8">
        <v>25500000</v>
      </c>
      <c r="W8">
        <v>0</v>
      </c>
      <c r="X8" t="s">
        <v>1351</v>
      </c>
    </row>
    <row r="9" spans="1:24" x14ac:dyDescent="0.35">
      <c r="A9" t="str">
        <f t="shared" si="0"/>
        <v>15652105126000000044673</v>
      </c>
      <c r="B9" t="s">
        <v>638</v>
      </c>
      <c r="C9" s="1">
        <v>15652105</v>
      </c>
      <c r="D9" t="s">
        <v>662</v>
      </c>
      <c r="E9" t="s">
        <v>663</v>
      </c>
      <c r="F9" t="s">
        <v>664</v>
      </c>
      <c r="G9" s="4">
        <v>44673</v>
      </c>
      <c r="H9" t="s">
        <v>665</v>
      </c>
      <c r="I9" t="s">
        <v>666</v>
      </c>
      <c r="J9">
        <v>84</v>
      </c>
      <c r="K9" s="5">
        <v>1260000000</v>
      </c>
      <c r="L9">
        <v>19942885</v>
      </c>
      <c r="M9">
        <v>7.25</v>
      </c>
      <c r="N9" t="s">
        <v>643</v>
      </c>
      <c r="O9" s="4">
        <v>45068</v>
      </c>
      <c r="P9" s="4">
        <v>47595</v>
      </c>
      <c r="R9" t="s">
        <v>644</v>
      </c>
      <c r="S9" t="s">
        <v>74</v>
      </c>
      <c r="T9">
        <v>34680000</v>
      </c>
      <c r="U9">
        <v>40800000</v>
      </c>
      <c r="V9">
        <v>0</v>
      </c>
      <c r="W9">
        <v>0</v>
      </c>
      <c r="X9" t="s">
        <v>1351</v>
      </c>
    </row>
    <row r="10" spans="1:24" x14ac:dyDescent="0.35">
      <c r="A10" t="str">
        <f t="shared" si="0"/>
        <v>52318361100000000045265</v>
      </c>
      <c r="B10" t="s">
        <v>667</v>
      </c>
      <c r="C10" s="1">
        <v>52318361</v>
      </c>
      <c r="D10" t="s">
        <v>668</v>
      </c>
      <c r="E10" t="s">
        <v>669</v>
      </c>
      <c r="F10" t="s">
        <v>670</v>
      </c>
      <c r="G10" s="4">
        <v>45265</v>
      </c>
      <c r="H10" t="s">
        <v>659</v>
      </c>
      <c r="I10" t="s">
        <v>660</v>
      </c>
      <c r="J10">
        <v>48</v>
      </c>
      <c r="K10" s="5">
        <v>1000000000</v>
      </c>
      <c r="L10">
        <v>16681300</v>
      </c>
      <c r="M10">
        <v>6.75</v>
      </c>
      <c r="N10" t="s">
        <v>643</v>
      </c>
      <c r="O10" s="4">
        <v>45631</v>
      </c>
      <c r="P10" s="4">
        <v>47062</v>
      </c>
      <c r="R10" t="s">
        <v>644</v>
      </c>
      <c r="S10" t="s">
        <v>47</v>
      </c>
      <c r="T10">
        <v>17000000</v>
      </c>
      <c r="U10">
        <v>0</v>
      </c>
      <c r="V10">
        <v>0</v>
      </c>
      <c r="W10">
        <v>0</v>
      </c>
      <c r="X10" t="s">
        <v>1351</v>
      </c>
    </row>
    <row r="11" spans="1:24" x14ac:dyDescent="0.35">
      <c r="A11" t="str">
        <f t="shared" si="0"/>
        <v>8186915120000000044742</v>
      </c>
      <c r="B11" t="s">
        <v>650</v>
      </c>
      <c r="C11" s="1">
        <v>8186915</v>
      </c>
      <c r="D11" t="s">
        <v>655</v>
      </c>
      <c r="E11" t="s">
        <v>616</v>
      </c>
      <c r="F11" t="s">
        <v>671</v>
      </c>
      <c r="G11" s="4">
        <v>44742</v>
      </c>
      <c r="H11" t="s">
        <v>648</v>
      </c>
      <c r="I11" t="s">
        <v>649</v>
      </c>
      <c r="J11">
        <v>78</v>
      </c>
      <c r="K11" s="5">
        <v>1200000000</v>
      </c>
      <c r="L11">
        <v>19892463</v>
      </c>
      <c r="M11">
        <v>7</v>
      </c>
      <c r="N11" t="s">
        <v>643</v>
      </c>
      <c r="O11" s="4">
        <v>44956</v>
      </c>
      <c r="P11" s="4">
        <v>47299</v>
      </c>
      <c r="R11" t="s">
        <v>644</v>
      </c>
      <c r="S11" t="s">
        <v>47</v>
      </c>
      <c r="T11">
        <v>30338461.53846154</v>
      </c>
      <c r="U11">
        <v>36615384.615384616</v>
      </c>
      <c r="V11">
        <v>0</v>
      </c>
      <c r="W11">
        <v>0</v>
      </c>
      <c r="X11" t="s">
        <v>1351</v>
      </c>
    </row>
    <row r="12" spans="1:24" x14ac:dyDescent="0.35">
      <c r="A12" t="str">
        <f t="shared" si="0"/>
        <v>2594944290000000045254</v>
      </c>
      <c r="B12" t="s">
        <v>672</v>
      </c>
      <c r="C12" s="1">
        <v>25949442</v>
      </c>
      <c r="D12" t="s">
        <v>673</v>
      </c>
      <c r="E12" t="s">
        <v>230</v>
      </c>
      <c r="F12" t="s">
        <v>674</v>
      </c>
      <c r="G12" s="4">
        <v>45254</v>
      </c>
      <c r="H12" t="s">
        <v>659</v>
      </c>
      <c r="I12" t="s">
        <v>660</v>
      </c>
      <c r="J12">
        <v>48</v>
      </c>
      <c r="K12" s="5">
        <v>900000000</v>
      </c>
      <c r="L12">
        <v>21928353</v>
      </c>
      <c r="M12">
        <v>6.75</v>
      </c>
      <c r="N12" t="s">
        <v>643</v>
      </c>
      <c r="O12" s="4">
        <v>45284</v>
      </c>
      <c r="P12" s="4">
        <v>46715</v>
      </c>
      <c r="R12" t="s">
        <v>644</v>
      </c>
      <c r="S12" t="s">
        <v>54</v>
      </c>
      <c r="T12">
        <v>24862500</v>
      </c>
      <c r="U12">
        <v>15300000.000000002</v>
      </c>
      <c r="V12">
        <v>0</v>
      </c>
      <c r="W12">
        <v>0</v>
      </c>
      <c r="X12" t="s">
        <v>1351</v>
      </c>
    </row>
    <row r="13" spans="1:24" x14ac:dyDescent="0.35">
      <c r="A13" t="str">
        <f t="shared" si="0"/>
        <v>8028300100000000045083</v>
      </c>
      <c r="B13" t="s">
        <v>650</v>
      </c>
      <c r="C13" s="1">
        <v>8028300</v>
      </c>
      <c r="D13" t="s">
        <v>675</v>
      </c>
      <c r="E13" t="s">
        <v>198</v>
      </c>
      <c r="F13" t="s">
        <v>676</v>
      </c>
      <c r="G13" s="4">
        <v>45083</v>
      </c>
      <c r="H13" t="s">
        <v>648</v>
      </c>
      <c r="I13" t="s">
        <v>649</v>
      </c>
      <c r="J13">
        <v>48</v>
      </c>
      <c r="K13" s="5">
        <v>1000000000</v>
      </c>
      <c r="L13">
        <v>24227933</v>
      </c>
      <c r="M13">
        <v>6.5</v>
      </c>
      <c r="N13" t="s">
        <v>643</v>
      </c>
      <c r="O13" s="4">
        <v>45113</v>
      </c>
      <c r="P13" s="4">
        <v>46544</v>
      </c>
      <c r="R13" t="s">
        <v>644</v>
      </c>
      <c r="S13" t="s">
        <v>83</v>
      </c>
      <c r="T13">
        <v>24083333.333333336</v>
      </c>
      <c r="U13">
        <v>15229166.666666668</v>
      </c>
      <c r="V13">
        <v>0</v>
      </c>
      <c r="W13">
        <v>0</v>
      </c>
      <c r="X13" t="s">
        <v>1351</v>
      </c>
    </row>
    <row r="14" spans="1:24" x14ac:dyDescent="0.35">
      <c r="A14" t="str">
        <f t="shared" si="0"/>
        <v>8116000120000000045065</v>
      </c>
      <c r="B14" t="s">
        <v>650</v>
      </c>
      <c r="C14" s="1">
        <v>8116000</v>
      </c>
      <c r="D14" t="s">
        <v>677</v>
      </c>
      <c r="E14" t="s">
        <v>678</v>
      </c>
      <c r="F14" t="s">
        <v>679</v>
      </c>
      <c r="G14" s="4">
        <v>45065</v>
      </c>
      <c r="H14" t="s">
        <v>648</v>
      </c>
      <c r="I14" t="s">
        <v>649</v>
      </c>
      <c r="J14">
        <v>36</v>
      </c>
      <c r="K14" s="5">
        <v>1200000000</v>
      </c>
      <c r="L14">
        <v>37385357</v>
      </c>
      <c r="M14">
        <v>6.5</v>
      </c>
      <c r="N14" t="s">
        <v>643</v>
      </c>
      <c r="O14" s="4">
        <v>45096</v>
      </c>
      <c r="P14" s="4">
        <v>46161</v>
      </c>
      <c r="R14" t="s">
        <v>644</v>
      </c>
      <c r="S14" t="s">
        <v>113</v>
      </c>
      <c r="T14">
        <v>23800000</v>
      </c>
      <c r="U14">
        <v>37400000</v>
      </c>
      <c r="V14">
        <v>0</v>
      </c>
      <c r="W14">
        <v>0</v>
      </c>
      <c r="X14" t="s">
        <v>1351</v>
      </c>
    </row>
    <row r="15" spans="1:24" x14ac:dyDescent="0.35">
      <c r="A15" t="str">
        <f t="shared" si="0"/>
        <v>8186915110000000044742</v>
      </c>
      <c r="B15" t="s">
        <v>650</v>
      </c>
      <c r="C15" s="1">
        <v>8186915</v>
      </c>
      <c r="D15" t="s">
        <v>655</v>
      </c>
      <c r="E15" t="s">
        <v>616</v>
      </c>
      <c r="F15" t="s">
        <v>680</v>
      </c>
      <c r="G15" s="4">
        <v>44742</v>
      </c>
      <c r="H15" t="s">
        <v>648</v>
      </c>
      <c r="I15" t="s">
        <v>649</v>
      </c>
      <c r="J15">
        <v>60</v>
      </c>
      <c r="K15" s="5">
        <v>1100000000</v>
      </c>
      <c r="L15">
        <v>22250112</v>
      </c>
      <c r="M15">
        <v>6.75</v>
      </c>
      <c r="N15" t="s">
        <v>643</v>
      </c>
      <c r="O15" s="4">
        <v>44772</v>
      </c>
      <c r="P15" s="4">
        <v>46568</v>
      </c>
      <c r="R15" t="s">
        <v>644</v>
      </c>
      <c r="S15" t="s">
        <v>47</v>
      </c>
      <c r="T15">
        <v>21193333.333333336</v>
      </c>
      <c r="U15">
        <v>28673333.333333336</v>
      </c>
      <c r="V15">
        <v>17141666.666666668</v>
      </c>
      <c r="W15">
        <v>0</v>
      </c>
      <c r="X15" t="s">
        <v>1351</v>
      </c>
    </row>
    <row r="16" spans="1:24" x14ac:dyDescent="0.35">
      <c r="A16" t="str">
        <f t="shared" si="0"/>
        <v>8116000120000000044873</v>
      </c>
      <c r="B16" t="s">
        <v>650</v>
      </c>
      <c r="C16" s="1">
        <v>8116000</v>
      </c>
      <c r="D16" t="s">
        <v>677</v>
      </c>
      <c r="E16" t="s">
        <v>678</v>
      </c>
      <c r="F16" t="s">
        <v>681</v>
      </c>
      <c r="G16" s="4">
        <v>44873</v>
      </c>
      <c r="H16" t="s">
        <v>648</v>
      </c>
      <c r="I16" t="s">
        <v>649</v>
      </c>
      <c r="J16">
        <v>36</v>
      </c>
      <c r="K16" s="5">
        <v>1200000000</v>
      </c>
      <c r="L16">
        <v>37385357</v>
      </c>
      <c r="M16">
        <v>6.5</v>
      </c>
      <c r="N16" t="s">
        <v>643</v>
      </c>
      <c r="O16" s="4">
        <v>44903</v>
      </c>
      <c r="P16" s="4">
        <v>45969</v>
      </c>
      <c r="R16" t="s">
        <v>644</v>
      </c>
      <c r="S16" t="s">
        <v>113</v>
      </c>
      <c r="T16">
        <v>17000000</v>
      </c>
      <c r="U16">
        <v>30600000.000000004</v>
      </c>
      <c r="V16">
        <v>20400000</v>
      </c>
      <c r="W16">
        <v>0</v>
      </c>
      <c r="X16" t="s">
        <v>1351</v>
      </c>
    </row>
    <row r="17" spans="1:24" x14ac:dyDescent="0.35">
      <c r="A17" t="str">
        <f t="shared" si="0"/>
        <v>2594944250000000045184</v>
      </c>
      <c r="B17" t="s">
        <v>672</v>
      </c>
      <c r="C17" s="1">
        <v>25949442</v>
      </c>
      <c r="D17" t="s">
        <v>673</v>
      </c>
      <c r="E17" t="s">
        <v>230</v>
      </c>
      <c r="F17" t="s">
        <v>682</v>
      </c>
      <c r="G17" s="4">
        <v>45184</v>
      </c>
      <c r="H17" t="s">
        <v>659</v>
      </c>
      <c r="I17" t="s">
        <v>660</v>
      </c>
      <c r="J17">
        <v>60</v>
      </c>
      <c r="K17" s="5">
        <v>500000000</v>
      </c>
      <c r="L17">
        <v>9835441</v>
      </c>
      <c r="M17">
        <v>7</v>
      </c>
      <c r="N17" t="s">
        <v>643</v>
      </c>
      <c r="O17" s="4">
        <v>45580</v>
      </c>
      <c r="P17" s="4">
        <v>47376</v>
      </c>
      <c r="R17" t="s">
        <v>644</v>
      </c>
      <c r="S17" t="s">
        <v>54</v>
      </c>
      <c r="T17">
        <v>8216666.666666667</v>
      </c>
      <c r="U17">
        <v>0</v>
      </c>
      <c r="V17">
        <v>0</v>
      </c>
      <c r="W17">
        <v>0</v>
      </c>
      <c r="X17" t="s">
        <v>1351</v>
      </c>
    </row>
    <row r="18" spans="1:24" x14ac:dyDescent="0.35">
      <c r="A18" t="str">
        <f t="shared" si="0"/>
        <v>5500926439600000045253</v>
      </c>
      <c r="B18" t="s">
        <v>683</v>
      </c>
      <c r="C18" s="1">
        <v>55009264</v>
      </c>
      <c r="D18" t="s">
        <v>684</v>
      </c>
      <c r="E18" t="s">
        <v>685</v>
      </c>
      <c r="F18" t="s">
        <v>686</v>
      </c>
      <c r="G18" s="4">
        <v>45253</v>
      </c>
      <c r="H18" t="s">
        <v>659</v>
      </c>
      <c r="I18" t="s">
        <v>660</v>
      </c>
      <c r="J18">
        <v>120</v>
      </c>
      <c r="K18" s="5">
        <v>396000000</v>
      </c>
      <c r="L18">
        <v>4458400</v>
      </c>
      <c r="M18">
        <v>9</v>
      </c>
      <c r="N18" t="s">
        <v>643</v>
      </c>
      <c r="O18" s="4">
        <v>45649</v>
      </c>
      <c r="P18" s="4">
        <v>49271</v>
      </c>
      <c r="R18" t="s">
        <v>644</v>
      </c>
      <c r="S18" t="s">
        <v>687</v>
      </c>
      <c r="T18">
        <v>6732000.0000000009</v>
      </c>
      <c r="U18">
        <v>0</v>
      </c>
      <c r="V18">
        <v>0</v>
      </c>
      <c r="W18">
        <v>0</v>
      </c>
      <c r="X18" t="s">
        <v>1351</v>
      </c>
    </row>
    <row r="19" spans="1:24" x14ac:dyDescent="0.35">
      <c r="A19" t="str">
        <f t="shared" si="0"/>
        <v>26037024673900000044925</v>
      </c>
      <c r="B19" t="s">
        <v>638</v>
      </c>
      <c r="C19" s="1">
        <v>26037024</v>
      </c>
      <c r="D19" t="s">
        <v>688</v>
      </c>
      <c r="E19" t="s">
        <v>689</v>
      </c>
      <c r="F19" t="s">
        <v>690</v>
      </c>
      <c r="G19" s="4">
        <v>44925</v>
      </c>
      <c r="H19" t="s">
        <v>648</v>
      </c>
      <c r="I19" t="s">
        <v>649</v>
      </c>
      <c r="J19">
        <v>20</v>
      </c>
      <c r="K19" s="5">
        <v>6739000000</v>
      </c>
      <c r="L19">
        <v>405617238</v>
      </c>
      <c r="M19">
        <v>6.65</v>
      </c>
      <c r="N19" t="s">
        <v>643</v>
      </c>
      <c r="O19" s="4">
        <v>45381</v>
      </c>
      <c r="P19" s="4">
        <v>47117</v>
      </c>
      <c r="R19" t="s">
        <v>644</v>
      </c>
      <c r="S19" t="s">
        <v>62</v>
      </c>
      <c r="T19">
        <v>160388200</v>
      </c>
      <c r="U19">
        <v>0</v>
      </c>
      <c r="V19">
        <v>0</v>
      </c>
      <c r="W19">
        <v>0</v>
      </c>
      <c r="X19" t="s">
        <v>1351</v>
      </c>
    </row>
    <row r="20" spans="1:24" x14ac:dyDescent="0.35">
      <c r="A20" t="str">
        <f t="shared" si="0"/>
        <v>815161550000000044834</v>
      </c>
      <c r="B20" t="s">
        <v>650</v>
      </c>
      <c r="C20" s="1">
        <v>8151615</v>
      </c>
      <c r="D20" t="s">
        <v>691</v>
      </c>
      <c r="E20" t="s">
        <v>211</v>
      </c>
      <c r="F20" t="s">
        <v>692</v>
      </c>
      <c r="G20" s="4">
        <v>44834</v>
      </c>
      <c r="H20" t="s">
        <v>648</v>
      </c>
      <c r="I20" t="s">
        <v>649</v>
      </c>
      <c r="J20">
        <v>60</v>
      </c>
      <c r="K20" s="5">
        <v>500000000</v>
      </c>
      <c r="L20">
        <v>0</v>
      </c>
      <c r="M20">
        <v>6.5</v>
      </c>
      <c r="N20" t="s">
        <v>643</v>
      </c>
      <c r="O20" s="4">
        <v>44864</v>
      </c>
      <c r="P20" s="4">
        <v>46660</v>
      </c>
      <c r="R20" t="s">
        <v>644</v>
      </c>
      <c r="S20" t="s">
        <v>95</v>
      </c>
      <c r="T20">
        <v>10483333.333333334</v>
      </c>
      <c r="U20">
        <v>13883333.333333334</v>
      </c>
      <c r="V20">
        <v>8216666.666666667</v>
      </c>
      <c r="W20">
        <v>0</v>
      </c>
      <c r="X20" t="s">
        <v>1351</v>
      </c>
    </row>
    <row r="21" spans="1:24" x14ac:dyDescent="0.35">
      <c r="A21" t="str">
        <f t="shared" si="0"/>
        <v>2600640335000000045217</v>
      </c>
      <c r="B21" t="s">
        <v>693</v>
      </c>
      <c r="C21" s="1">
        <v>26006403</v>
      </c>
      <c r="D21" t="s">
        <v>694</v>
      </c>
      <c r="E21" t="s">
        <v>695</v>
      </c>
      <c r="F21" t="s">
        <v>696</v>
      </c>
      <c r="G21" s="4">
        <v>45217</v>
      </c>
      <c r="H21" t="s">
        <v>697</v>
      </c>
      <c r="I21" t="s">
        <v>698</v>
      </c>
      <c r="J21">
        <v>60</v>
      </c>
      <c r="K21" s="5">
        <v>350000000</v>
      </c>
      <c r="L21">
        <v>7730540</v>
      </c>
      <c r="M21">
        <v>9.99</v>
      </c>
      <c r="N21" t="s">
        <v>643</v>
      </c>
      <c r="O21" s="4">
        <v>45248</v>
      </c>
      <c r="P21" s="4">
        <v>47044</v>
      </c>
      <c r="R21" t="s">
        <v>644</v>
      </c>
      <c r="S21" t="s">
        <v>699</v>
      </c>
      <c r="T21">
        <v>9916666.6666666679</v>
      </c>
      <c r="U21">
        <v>5850833.333333334</v>
      </c>
      <c r="V21">
        <v>0</v>
      </c>
      <c r="W21">
        <v>0</v>
      </c>
      <c r="X21" t="s">
        <v>1351</v>
      </c>
    </row>
    <row r="22" spans="1:24" x14ac:dyDescent="0.35">
      <c r="A22" t="str">
        <f t="shared" si="0"/>
        <v>1579390530000000045274</v>
      </c>
      <c r="B22" t="s">
        <v>638</v>
      </c>
      <c r="C22" s="1">
        <v>15793905</v>
      </c>
      <c r="D22" t="s">
        <v>700</v>
      </c>
      <c r="E22" t="s">
        <v>701</v>
      </c>
      <c r="F22" t="s">
        <v>702</v>
      </c>
      <c r="G22" s="4">
        <v>45274</v>
      </c>
      <c r="H22" t="s">
        <v>648</v>
      </c>
      <c r="I22" t="s">
        <v>649</v>
      </c>
      <c r="J22">
        <v>60</v>
      </c>
      <c r="K22" s="5">
        <v>300000000</v>
      </c>
      <c r="L22">
        <v>6280053</v>
      </c>
      <c r="M22">
        <v>8</v>
      </c>
      <c r="N22" t="s">
        <v>643</v>
      </c>
      <c r="O22" s="4">
        <v>45457</v>
      </c>
      <c r="P22" s="4">
        <v>47252</v>
      </c>
      <c r="Q22">
        <v>45305</v>
      </c>
      <c r="R22" t="s">
        <v>703</v>
      </c>
      <c r="S22" t="s">
        <v>181</v>
      </c>
      <c r="T22">
        <v>9690000</v>
      </c>
      <c r="U22">
        <v>0</v>
      </c>
      <c r="V22">
        <v>0</v>
      </c>
      <c r="W22">
        <v>0</v>
      </c>
      <c r="X22" t="s">
        <v>1351</v>
      </c>
    </row>
    <row r="23" spans="1:24" x14ac:dyDescent="0.35">
      <c r="A23" t="str">
        <f t="shared" si="0"/>
        <v>15753105100000000045000</v>
      </c>
      <c r="B23" t="s">
        <v>638</v>
      </c>
      <c r="C23" s="1">
        <v>15753105</v>
      </c>
      <c r="D23" t="s">
        <v>704</v>
      </c>
      <c r="E23" t="s">
        <v>556</v>
      </c>
      <c r="F23" t="s">
        <v>705</v>
      </c>
      <c r="G23" s="4">
        <v>45000</v>
      </c>
      <c r="H23" t="s">
        <v>706</v>
      </c>
      <c r="I23" t="s">
        <v>707</v>
      </c>
      <c r="J23">
        <v>24</v>
      </c>
      <c r="K23" s="5">
        <v>1000000000</v>
      </c>
      <c r="L23">
        <v>44781646</v>
      </c>
      <c r="M23">
        <v>6</v>
      </c>
      <c r="N23" t="s">
        <v>643</v>
      </c>
      <c r="O23" s="4">
        <v>45031</v>
      </c>
      <c r="P23" s="4">
        <v>45731</v>
      </c>
      <c r="R23" t="s">
        <v>644</v>
      </c>
      <c r="S23" t="s">
        <v>95</v>
      </c>
      <c r="T23">
        <v>9916666.6666666679</v>
      </c>
      <c r="U23">
        <v>26916666.666666668</v>
      </c>
      <c r="V23">
        <v>0</v>
      </c>
      <c r="W23">
        <v>0</v>
      </c>
      <c r="X23" t="s">
        <v>1351</v>
      </c>
    </row>
    <row r="24" spans="1:24" x14ac:dyDescent="0.35">
      <c r="A24" t="str">
        <f t="shared" si="0"/>
        <v>2605920550000000044631</v>
      </c>
      <c r="B24" t="s">
        <v>638</v>
      </c>
      <c r="C24" s="1">
        <v>26059205</v>
      </c>
      <c r="D24" t="s">
        <v>708</v>
      </c>
      <c r="E24" t="s">
        <v>709</v>
      </c>
      <c r="F24" t="s">
        <v>710</v>
      </c>
      <c r="G24" s="4">
        <v>44631</v>
      </c>
      <c r="H24" t="s">
        <v>659</v>
      </c>
      <c r="I24" t="s">
        <v>660</v>
      </c>
      <c r="J24">
        <v>60</v>
      </c>
      <c r="K24" s="5">
        <v>500000000</v>
      </c>
      <c r="L24">
        <v>10466755</v>
      </c>
      <c r="M24">
        <v>8</v>
      </c>
      <c r="N24" t="s">
        <v>643</v>
      </c>
      <c r="O24" s="4">
        <v>44662</v>
      </c>
      <c r="P24" s="4">
        <v>46457</v>
      </c>
      <c r="R24" t="s">
        <v>644</v>
      </c>
      <c r="S24" t="s">
        <v>43</v>
      </c>
      <c r="T24">
        <v>8783333.333333334</v>
      </c>
      <c r="U24">
        <v>12183333.333333334</v>
      </c>
      <c r="V24">
        <v>15583333.333333334</v>
      </c>
      <c r="W24">
        <v>0</v>
      </c>
      <c r="X24" t="s">
        <v>1351</v>
      </c>
    </row>
    <row r="25" spans="1:24" x14ac:dyDescent="0.35">
      <c r="A25" t="str">
        <f t="shared" si="0"/>
        <v>815161550000000044553</v>
      </c>
      <c r="B25" t="s">
        <v>650</v>
      </c>
      <c r="C25" s="1">
        <v>8151615</v>
      </c>
      <c r="D25" t="s">
        <v>691</v>
      </c>
      <c r="E25" t="s">
        <v>211</v>
      </c>
      <c r="F25" t="s">
        <v>711</v>
      </c>
      <c r="G25" s="4">
        <v>44553</v>
      </c>
      <c r="H25" t="s">
        <v>648</v>
      </c>
      <c r="I25" t="s">
        <v>649</v>
      </c>
      <c r="J25">
        <v>60</v>
      </c>
      <c r="K25" s="5">
        <v>500000000</v>
      </c>
      <c r="L25">
        <v>10043941</v>
      </c>
      <c r="M25">
        <v>6.5</v>
      </c>
      <c r="N25" t="s">
        <v>643</v>
      </c>
      <c r="O25" s="4">
        <v>44584</v>
      </c>
      <c r="P25" s="4">
        <v>46379</v>
      </c>
      <c r="R25" t="s">
        <v>644</v>
      </c>
      <c r="S25" t="s">
        <v>95</v>
      </c>
      <c r="T25">
        <v>7933333.333333334</v>
      </c>
      <c r="U25">
        <v>11333333.333333334</v>
      </c>
      <c r="V25">
        <v>14733333.333333334</v>
      </c>
      <c r="W25">
        <v>0</v>
      </c>
      <c r="X25" t="s">
        <v>1351</v>
      </c>
    </row>
    <row r="26" spans="1:24" x14ac:dyDescent="0.35">
      <c r="A26" t="str">
        <f t="shared" si="0"/>
        <v>2602423240000000044925</v>
      </c>
      <c r="B26" t="s">
        <v>712</v>
      </c>
      <c r="C26" s="1">
        <v>26024232</v>
      </c>
      <c r="D26" t="s">
        <v>713</v>
      </c>
      <c r="E26" t="s">
        <v>714</v>
      </c>
      <c r="F26" t="s">
        <v>715</v>
      </c>
      <c r="G26" s="4">
        <v>44925</v>
      </c>
      <c r="H26" t="s">
        <v>697</v>
      </c>
      <c r="I26" t="s">
        <v>698</v>
      </c>
      <c r="J26">
        <v>48</v>
      </c>
      <c r="K26" s="5">
        <v>400000000</v>
      </c>
      <c r="L26">
        <v>9911337</v>
      </c>
      <c r="M26">
        <v>7.5</v>
      </c>
      <c r="N26" t="s">
        <v>643</v>
      </c>
      <c r="O26" s="4">
        <v>44956</v>
      </c>
      <c r="P26" s="4">
        <v>46386</v>
      </c>
      <c r="R26" t="s">
        <v>644</v>
      </c>
      <c r="S26" t="s">
        <v>113</v>
      </c>
      <c r="T26">
        <v>7933333.333333334</v>
      </c>
      <c r="U26">
        <v>11333333.333333334</v>
      </c>
      <c r="V26">
        <v>0</v>
      </c>
      <c r="W26">
        <v>0</v>
      </c>
      <c r="X26" t="s">
        <v>1351</v>
      </c>
    </row>
    <row r="27" spans="1:24" x14ac:dyDescent="0.35">
      <c r="A27" t="str">
        <f t="shared" si="0"/>
        <v>5231836150000000044742</v>
      </c>
      <c r="B27" t="s">
        <v>667</v>
      </c>
      <c r="C27" s="1">
        <v>52318361</v>
      </c>
      <c r="D27" t="s">
        <v>668</v>
      </c>
      <c r="E27" t="s">
        <v>669</v>
      </c>
      <c r="F27" t="s">
        <v>716</v>
      </c>
      <c r="G27" s="4">
        <v>44742</v>
      </c>
      <c r="H27" t="s">
        <v>648</v>
      </c>
      <c r="I27" t="s">
        <v>649</v>
      </c>
      <c r="J27">
        <v>48</v>
      </c>
      <c r="K27" s="5">
        <v>500000000</v>
      </c>
      <c r="L27">
        <v>0</v>
      </c>
      <c r="M27">
        <v>6.25</v>
      </c>
      <c r="N27" t="s">
        <v>643</v>
      </c>
      <c r="O27" s="4">
        <v>44772</v>
      </c>
      <c r="P27" s="4">
        <v>46203</v>
      </c>
      <c r="R27" t="s">
        <v>644</v>
      </c>
      <c r="S27" t="s">
        <v>47</v>
      </c>
      <c r="T27">
        <v>7791666.666666667</v>
      </c>
      <c r="U27">
        <v>12041666.666666668</v>
      </c>
      <c r="V27">
        <v>7614583.333333334</v>
      </c>
      <c r="W27">
        <v>0</v>
      </c>
      <c r="X27" t="s">
        <v>1351</v>
      </c>
    </row>
    <row r="28" spans="1:24" x14ac:dyDescent="0.35">
      <c r="A28" t="str">
        <f t="shared" si="0"/>
        <v>812681560000000044323</v>
      </c>
      <c r="B28" t="s">
        <v>650</v>
      </c>
      <c r="C28" s="1">
        <v>8126815</v>
      </c>
      <c r="D28" t="s">
        <v>651</v>
      </c>
      <c r="E28" t="s">
        <v>274</v>
      </c>
      <c r="F28" t="s">
        <v>717</v>
      </c>
      <c r="G28" s="4">
        <v>44323</v>
      </c>
      <c r="H28" t="s">
        <v>648</v>
      </c>
      <c r="I28" t="s">
        <v>649</v>
      </c>
      <c r="J28">
        <v>60</v>
      </c>
      <c r="K28" s="5">
        <v>600000000</v>
      </c>
      <c r="L28">
        <v>12560106</v>
      </c>
      <c r="M28">
        <v>8</v>
      </c>
      <c r="N28" t="s">
        <v>643</v>
      </c>
      <c r="O28" s="4">
        <v>44354</v>
      </c>
      <c r="P28" s="4">
        <v>46149</v>
      </c>
      <c r="R28" t="s">
        <v>644</v>
      </c>
      <c r="S28" t="s">
        <v>113</v>
      </c>
      <c r="T28">
        <v>7140000.0000000009</v>
      </c>
      <c r="U28">
        <v>11220000</v>
      </c>
      <c r="V28">
        <v>15300000.000000002</v>
      </c>
      <c r="W28">
        <v>19380000</v>
      </c>
      <c r="X28" t="s">
        <v>1351</v>
      </c>
    </row>
    <row r="29" spans="1:24" x14ac:dyDescent="0.35">
      <c r="A29" t="str">
        <f t="shared" si="0"/>
        <v>2606716846500000044480</v>
      </c>
      <c r="B29" t="s">
        <v>718</v>
      </c>
      <c r="C29" s="1">
        <v>26067168</v>
      </c>
      <c r="D29" t="s">
        <v>719</v>
      </c>
      <c r="E29" t="s">
        <v>720</v>
      </c>
      <c r="F29" t="s">
        <v>721</v>
      </c>
      <c r="G29" s="4">
        <v>44480</v>
      </c>
      <c r="H29" t="s">
        <v>659</v>
      </c>
      <c r="I29" t="s">
        <v>660</v>
      </c>
      <c r="J29">
        <v>60</v>
      </c>
      <c r="K29" s="5">
        <v>465000000</v>
      </c>
      <c r="L29">
        <v>9867297</v>
      </c>
      <c r="M29">
        <v>8.5</v>
      </c>
      <c r="N29" t="s">
        <v>643</v>
      </c>
      <c r="O29" s="4">
        <v>44876</v>
      </c>
      <c r="P29" s="4">
        <v>46671</v>
      </c>
      <c r="Q29">
        <v>44541</v>
      </c>
      <c r="R29" t="s">
        <v>703</v>
      </c>
      <c r="S29" t="s">
        <v>722</v>
      </c>
      <c r="T29">
        <v>10013000</v>
      </c>
      <c r="U29">
        <v>13175000.000000002</v>
      </c>
      <c r="V29">
        <v>7773250.0000000009</v>
      </c>
      <c r="W29">
        <v>0</v>
      </c>
      <c r="X29" t="s">
        <v>1351</v>
      </c>
    </row>
    <row r="30" spans="1:24" x14ac:dyDescent="0.35">
      <c r="A30" t="str">
        <f t="shared" si="0"/>
        <v>2594944247500000044456</v>
      </c>
      <c r="B30" t="s">
        <v>672</v>
      </c>
      <c r="C30" s="1">
        <v>25949442</v>
      </c>
      <c r="D30" t="s">
        <v>673</v>
      </c>
      <c r="E30" t="s">
        <v>230</v>
      </c>
      <c r="F30" t="s">
        <v>723</v>
      </c>
      <c r="G30" s="4">
        <v>44456</v>
      </c>
      <c r="H30" t="s">
        <v>659</v>
      </c>
      <c r="I30" t="s">
        <v>660</v>
      </c>
      <c r="J30">
        <v>60</v>
      </c>
      <c r="K30" s="5">
        <v>475000000</v>
      </c>
      <c r="L30">
        <v>9674537</v>
      </c>
      <c r="M30">
        <v>7</v>
      </c>
      <c r="N30" t="s">
        <v>643</v>
      </c>
      <c r="O30" s="4">
        <v>44578</v>
      </c>
      <c r="P30" s="4">
        <v>46373</v>
      </c>
      <c r="R30" t="s">
        <v>644</v>
      </c>
      <c r="S30" t="s">
        <v>54</v>
      </c>
      <c r="T30">
        <v>7536666.666666667</v>
      </c>
      <c r="U30">
        <v>10766666.666666668</v>
      </c>
      <c r="V30">
        <v>13996666.666666668</v>
      </c>
      <c r="W30">
        <v>0</v>
      </c>
      <c r="X30" t="s">
        <v>1351</v>
      </c>
    </row>
    <row r="31" spans="1:24" x14ac:dyDescent="0.35">
      <c r="A31" t="str">
        <f t="shared" si="0"/>
        <v>812681525000000045069</v>
      </c>
      <c r="B31" t="s">
        <v>650</v>
      </c>
      <c r="C31" s="1">
        <v>8126815</v>
      </c>
      <c r="D31" t="s">
        <v>651</v>
      </c>
      <c r="E31" t="s">
        <v>274</v>
      </c>
      <c r="F31" t="s">
        <v>724</v>
      </c>
      <c r="G31" s="4">
        <v>45069</v>
      </c>
      <c r="H31" t="s">
        <v>648</v>
      </c>
      <c r="I31" t="s">
        <v>649</v>
      </c>
      <c r="J31">
        <v>60</v>
      </c>
      <c r="K31" s="5">
        <v>250000000</v>
      </c>
      <c r="L31">
        <v>5162332</v>
      </c>
      <c r="M31">
        <v>7.5</v>
      </c>
      <c r="N31" t="s">
        <v>643</v>
      </c>
      <c r="O31" s="4">
        <v>45100</v>
      </c>
      <c r="P31" s="4">
        <v>46896</v>
      </c>
      <c r="R31" t="s">
        <v>644</v>
      </c>
      <c r="S31" t="s">
        <v>113</v>
      </c>
      <c r="T31">
        <v>6375000</v>
      </c>
      <c r="U31">
        <v>8075000.0000000009</v>
      </c>
      <c r="V31">
        <v>0</v>
      </c>
      <c r="W31">
        <v>0</v>
      </c>
      <c r="X31" t="s">
        <v>1351</v>
      </c>
    </row>
    <row r="32" spans="1:24" x14ac:dyDescent="0.35">
      <c r="A32" t="str">
        <f t="shared" si="0"/>
        <v>951214030000000044978</v>
      </c>
      <c r="B32" t="s">
        <v>672</v>
      </c>
      <c r="C32" s="1">
        <v>9512140</v>
      </c>
      <c r="D32" t="s">
        <v>725</v>
      </c>
      <c r="E32" t="s">
        <v>311</v>
      </c>
      <c r="F32" t="s">
        <v>726</v>
      </c>
      <c r="G32" s="4">
        <v>44978</v>
      </c>
      <c r="H32" t="s">
        <v>648</v>
      </c>
      <c r="I32" t="s">
        <v>649</v>
      </c>
      <c r="J32">
        <v>48</v>
      </c>
      <c r="K32" s="5">
        <v>300000000</v>
      </c>
      <c r="L32">
        <v>7433503</v>
      </c>
      <c r="M32">
        <v>7.5</v>
      </c>
      <c r="N32" t="s">
        <v>643</v>
      </c>
      <c r="O32" s="4">
        <v>45006</v>
      </c>
      <c r="P32" s="4">
        <v>46439</v>
      </c>
      <c r="R32" t="s">
        <v>644</v>
      </c>
      <c r="S32" t="s">
        <v>727</v>
      </c>
      <c r="T32">
        <v>6375000</v>
      </c>
      <c r="U32">
        <v>8925000</v>
      </c>
      <c r="V32">
        <v>0</v>
      </c>
      <c r="W32">
        <v>0</v>
      </c>
      <c r="X32" t="s">
        <v>1351</v>
      </c>
    </row>
    <row r="33" spans="1:24" x14ac:dyDescent="0.35">
      <c r="A33" t="str">
        <f t="shared" si="0"/>
        <v>2605434320000000045183</v>
      </c>
      <c r="B33" t="s">
        <v>728</v>
      </c>
      <c r="C33" s="1">
        <v>26054343</v>
      </c>
      <c r="D33" t="s">
        <v>729</v>
      </c>
      <c r="E33" t="s">
        <v>730</v>
      </c>
      <c r="F33" t="s">
        <v>731</v>
      </c>
      <c r="G33" s="4">
        <v>45183</v>
      </c>
      <c r="H33" t="s">
        <v>659</v>
      </c>
      <c r="I33" t="s">
        <v>660</v>
      </c>
      <c r="J33">
        <v>84</v>
      </c>
      <c r="K33" s="5">
        <v>200000000</v>
      </c>
      <c r="L33">
        <v>3254475</v>
      </c>
      <c r="M33">
        <v>8</v>
      </c>
      <c r="N33" t="s">
        <v>643</v>
      </c>
      <c r="O33" s="4">
        <v>45213</v>
      </c>
      <c r="P33" s="4">
        <v>47740</v>
      </c>
      <c r="R33" t="s">
        <v>644</v>
      </c>
      <c r="S33" t="s">
        <v>732</v>
      </c>
      <c r="T33">
        <v>5909523.8095238097</v>
      </c>
      <c r="U33">
        <v>3319047.6190476189</v>
      </c>
      <c r="V33">
        <v>0</v>
      </c>
      <c r="W33">
        <v>0</v>
      </c>
      <c r="X33" t="s">
        <v>1352</v>
      </c>
    </row>
    <row r="34" spans="1:24" x14ac:dyDescent="0.35">
      <c r="A34" t="str">
        <f t="shared" si="0"/>
        <v>2605261226000000044375</v>
      </c>
      <c r="B34" t="s">
        <v>712</v>
      </c>
      <c r="C34" s="1">
        <v>26052612</v>
      </c>
      <c r="D34" t="s">
        <v>733</v>
      </c>
      <c r="E34" t="s">
        <v>734</v>
      </c>
      <c r="F34" t="s">
        <v>735</v>
      </c>
      <c r="G34" s="4">
        <v>44375</v>
      </c>
      <c r="H34" t="s">
        <v>659</v>
      </c>
      <c r="I34" t="s">
        <v>660</v>
      </c>
      <c r="J34">
        <v>114</v>
      </c>
      <c r="K34" s="5">
        <v>260000000</v>
      </c>
      <c r="L34">
        <v>3575752</v>
      </c>
      <c r="M34">
        <v>8.75</v>
      </c>
      <c r="N34" t="s">
        <v>643</v>
      </c>
      <c r="O34" s="4">
        <v>44436</v>
      </c>
      <c r="P34" s="4">
        <v>47876</v>
      </c>
      <c r="R34" t="s">
        <v>644</v>
      </c>
      <c r="S34" t="s">
        <v>736</v>
      </c>
      <c r="T34">
        <v>5970877.1929824566</v>
      </c>
      <c r="U34">
        <v>6901403.5087719308</v>
      </c>
      <c r="V34">
        <v>7831929.8245614041</v>
      </c>
      <c r="W34">
        <v>4264912.2807017546</v>
      </c>
      <c r="X34" t="s">
        <v>1351</v>
      </c>
    </row>
    <row r="35" spans="1:24" x14ac:dyDescent="0.35">
      <c r="A35" t="str">
        <f t="shared" si="0"/>
        <v>2600235370000000044575</v>
      </c>
      <c r="B35" t="s">
        <v>737</v>
      </c>
      <c r="C35" s="1">
        <v>26002353</v>
      </c>
      <c r="D35" t="s">
        <v>738</v>
      </c>
      <c r="E35" t="s">
        <v>739</v>
      </c>
      <c r="F35" t="s">
        <v>740</v>
      </c>
      <c r="G35" s="4">
        <v>44575</v>
      </c>
      <c r="H35" t="s">
        <v>648</v>
      </c>
      <c r="I35" t="s">
        <v>649</v>
      </c>
      <c r="J35">
        <v>41</v>
      </c>
      <c r="K35" s="5">
        <v>700000000</v>
      </c>
      <c r="L35">
        <v>19918110</v>
      </c>
      <c r="M35">
        <v>7.75</v>
      </c>
      <c r="N35" t="s">
        <v>643</v>
      </c>
      <c r="O35" s="4">
        <v>44606</v>
      </c>
      <c r="P35" s="4">
        <v>45822</v>
      </c>
      <c r="Q35">
        <v>44575</v>
      </c>
      <c r="R35" t="s">
        <v>703</v>
      </c>
      <c r="S35" t="s">
        <v>722</v>
      </c>
      <c r="T35">
        <v>5804878.0487804879</v>
      </c>
      <c r="U35">
        <v>12770731.707317075</v>
      </c>
      <c r="V35">
        <v>19736585.36585366</v>
      </c>
      <c r="W35">
        <v>0</v>
      </c>
      <c r="X35" t="s">
        <v>1351</v>
      </c>
    </row>
    <row r="36" spans="1:24" x14ac:dyDescent="0.35">
      <c r="A36" t="str">
        <f t="shared" si="0"/>
        <v>2605776746500000044316</v>
      </c>
      <c r="B36" t="s">
        <v>638</v>
      </c>
      <c r="C36" s="1">
        <v>26057767</v>
      </c>
      <c r="D36" t="s">
        <v>741</v>
      </c>
      <c r="E36" t="s">
        <v>742</v>
      </c>
      <c r="F36" t="s">
        <v>743</v>
      </c>
      <c r="G36" s="4">
        <v>44316</v>
      </c>
      <c r="H36" t="s">
        <v>659</v>
      </c>
      <c r="I36" t="s">
        <v>660</v>
      </c>
      <c r="J36">
        <v>60</v>
      </c>
      <c r="K36" s="5">
        <v>465000000</v>
      </c>
      <c r="L36">
        <v>9734082</v>
      </c>
      <c r="M36">
        <v>8</v>
      </c>
      <c r="N36" t="s">
        <v>643</v>
      </c>
      <c r="O36" s="4">
        <v>44346</v>
      </c>
      <c r="P36" s="4">
        <v>46142</v>
      </c>
      <c r="R36" t="s">
        <v>644</v>
      </c>
      <c r="S36" t="s">
        <v>54</v>
      </c>
      <c r="T36">
        <v>5270000</v>
      </c>
      <c r="U36">
        <v>8432000</v>
      </c>
      <c r="V36">
        <v>11594000</v>
      </c>
      <c r="W36">
        <v>14756000.000000002</v>
      </c>
      <c r="X36" t="s">
        <v>1351</v>
      </c>
    </row>
    <row r="37" spans="1:24" x14ac:dyDescent="0.35">
      <c r="A37" t="str">
        <f t="shared" si="0"/>
        <v>812291530000000044328</v>
      </c>
      <c r="B37" t="s">
        <v>650</v>
      </c>
      <c r="C37" s="1">
        <v>8122915</v>
      </c>
      <c r="D37" t="s">
        <v>744</v>
      </c>
      <c r="E37" t="s">
        <v>246</v>
      </c>
      <c r="F37" t="s">
        <v>745</v>
      </c>
      <c r="G37" s="4">
        <v>44328</v>
      </c>
      <c r="H37" t="s">
        <v>648</v>
      </c>
      <c r="I37" t="s">
        <v>649</v>
      </c>
      <c r="J37">
        <v>72</v>
      </c>
      <c r="K37" s="5">
        <v>300000000</v>
      </c>
      <c r="L37">
        <v>5461418</v>
      </c>
      <c r="M37">
        <v>8</v>
      </c>
      <c r="N37" t="s">
        <v>643</v>
      </c>
      <c r="O37" s="4">
        <v>44724</v>
      </c>
      <c r="P37" s="4">
        <v>46885</v>
      </c>
      <c r="R37" t="s">
        <v>644</v>
      </c>
      <c r="S37" t="s">
        <v>95</v>
      </c>
      <c r="T37">
        <v>6375000</v>
      </c>
      <c r="U37">
        <v>8075000.0000000009</v>
      </c>
      <c r="V37">
        <v>9775000</v>
      </c>
      <c r="W37">
        <v>0</v>
      </c>
      <c r="X37" t="s">
        <v>1351</v>
      </c>
    </row>
    <row r="38" spans="1:24" x14ac:dyDescent="0.35">
      <c r="A38" t="str">
        <f t="shared" si="0"/>
        <v>815161520000000045041</v>
      </c>
      <c r="B38" t="s">
        <v>650</v>
      </c>
      <c r="C38" s="1">
        <v>8151615</v>
      </c>
      <c r="D38" t="s">
        <v>691</v>
      </c>
      <c r="E38" t="s">
        <v>211</v>
      </c>
      <c r="F38" t="s">
        <v>746</v>
      </c>
      <c r="G38" s="4">
        <v>45041</v>
      </c>
      <c r="H38" t="s">
        <v>648</v>
      </c>
      <c r="I38" t="s">
        <v>649</v>
      </c>
      <c r="J38">
        <v>48</v>
      </c>
      <c r="K38" s="5">
        <v>200000000</v>
      </c>
      <c r="L38">
        <v>4900441</v>
      </c>
      <c r="M38">
        <v>7</v>
      </c>
      <c r="N38" t="s">
        <v>643</v>
      </c>
      <c r="O38" s="4">
        <v>45071</v>
      </c>
      <c r="P38" s="4">
        <v>46502</v>
      </c>
      <c r="R38" t="s">
        <v>644</v>
      </c>
      <c r="S38" t="s">
        <v>95</v>
      </c>
      <c r="T38">
        <v>4533333.333333334</v>
      </c>
      <c r="U38">
        <v>6233333.333333334</v>
      </c>
      <c r="V38">
        <v>0</v>
      </c>
      <c r="W38">
        <v>0</v>
      </c>
      <c r="X38" t="s">
        <v>1352</v>
      </c>
    </row>
    <row r="39" spans="1:24" x14ac:dyDescent="0.35">
      <c r="A39" t="str">
        <f t="shared" si="0"/>
        <v>2600235340000000044902</v>
      </c>
      <c r="B39" t="s">
        <v>737</v>
      </c>
      <c r="C39" s="1">
        <v>26002353</v>
      </c>
      <c r="D39" t="s">
        <v>738</v>
      </c>
      <c r="E39" t="s">
        <v>739</v>
      </c>
      <c r="F39" t="s">
        <v>747</v>
      </c>
      <c r="G39" s="4">
        <v>44902</v>
      </c>
      <c r="H39" t="s">
        <v>648</v>
      </c>
      <c r="I39" t="s">
        <v>649</v>
      </c>
      <c r="J39">
        <v>30</v>
      </c>
      <c r="K39" s="5">
        <v>400000000</v>
      </c>
      <c r="L39">
        <v>15005815</v>
      </c>
      <c r="M39">
        <v>8</v>
      </c>
      <c r="N39" t="s">
        <v>643</v>
      </c>
      <c r="O39" s="4">
        <v>44933</v>
      </c>
      <c r="P39" s="4">
        <v>45815</v>
      </c>
      <c r="Q39">
        <v>44902</v>
      </c>
      <c r="R39" t="s">
        <v>703</v>
      </c>
      <c r="S39" t="s">
        <v>722</v>
      </c>
      <c r="T39">
        <v>4533333.333333334</v>
      </c>
      <c r="U39">
        <v>9973333.333333334</v>
      </c>
      <c r="V39">
        <v>0</v>
      </c>
      <c r="W39">
        <v>0</v>
      </c>
      <c r="X39" t="s">
        <v>1351</v>
      </c>
    </row>
    <row r="40" spans="1:24" x14ac:dyDescent="0.35">
      <c r="A40" t="str">
        <f t="shared" si="0"/>
        <v>3900391224500000044593</v>
      </c>
      <c r="B40" t="s">
        <v>748</v>
      </c>
      <c r="C40" s="1">
        <v>39003912</v>
      </c>
      <c r="D40" t="s">
        <v>749</v>
      </c>
      <c r="E40" t="s">
        <v>750</v>
      </c>
      <c r="F40" t="s">
        <v>751</v>
      </c>
      <c r="G40" s="4">
        <v>44593</v>
      </c>
      <c r="H40" t="s">
        <v>752</v>
      </c>
      <c r="I40" t="s">
        <v>753</v>
      </c>
      <c r="J40">
        <v>60</v>
      </c>
      <c r="K40" s="5">
        <v>245000000</v>
      </c>
      <c r="L40">
        <v>5212641</v>
      </c>
      <c r="M40">
        <v>8</v>
      </c>
      <c r="N40" t="s">
        <v>643</v>
      </c>
      <c r="O40" s="4">
        <v>44621</v>
      </c>
      <c r="P40" s="4">
        <v>46419</v>
      </c>
      <c r="R40" t="s">
        <v>644</v>
      </c>
      <c r="S40" t="s">
        <v>74</v>
      </c>
      <c r="T40">
        <v>4165000.0000000005</v>
      </c>
      <c r="U40">
        <v>5831000</v>
      </c>
      <c r="V40">
        <v>7497000.0000000009</v>
      </c>
      <c r="W40">
        <v>0</v>
      </c>
      <c r="X40" t="s">
        <v>1351</v>
      </c>
    </row>
    <row r="41" spans="1:24" x14ac:dyDescent="0.35">
      <c r="A41" t="str">
        <f t="shared" si="0"/>
        <v>2601535135000000045071</v>
      </c>
      <c r="B41" t="s">
        <v>638</v>
      </c>
      <c r="C41" s="1">
        <v>26015351</v>
      </c>
      <c r="D41" t="s">
        <v>754</v>
      </c>
      <c r="E41" t="s">
        <v>369</v>
      </c>
      <c r="F41" t="s">
        <v>755</v>
      </c>
      <c r="G41" s="4">
        <v>45071</v>
      </c>
      <c r="H41" t="s">
        <v>706</v>
      </c>
      <c r="I41" t="s">
        <v>707</v>
      </c>
      <c r="J41">
        <v>24</v>
      </c>
      <c r="K41" s="5">
        <v>350000000</v>
      </c>
      <c r="L41">
        <v>15859899</v>
      </c>
      <c r="M41">
        <v>7</v>
      </c>
      <c r="N41" t="s">
        <v>643</v>
      </c>
      <c r="O41" s="4">
        <v>45102</v>
      </c>
      <c r="P41" s="4">
        <v>45802</v>
      </c>
      <c r="R41" t="s">
        <v>644</v>
      </c>
      <c r="S41" t="s">
        <v>54</v>
      </c>
      <c r="T41">
        <v>4462500</v>
      </c>
      <c r="U41">
        <v>10412500</v>
      </c>
      <c r="V41">
        <v>0</v>
      </c>
      <c r="W41">
        <v>0</v>
      </c>
      <c r="X41" t="s">
        <v>1351</v>
      </c>
    </row>
    <row r="42" spans="1:24" x14ac:dyDescent="0.35">
      <c r="A42" t="str">
        <f t="shared" si="0"/>
        <v>1547460520700000044727</v>
      </c>
      <c r="B42" t="s">
        <v>638</v>
      </c>
      <c r="C42" s="1">
        <v>15474605</v>
      </c>
      <c r="D42" t="s">
        <v>756</v>
      </c>
      <c r="E42" t="s">
        <v>757</v>
      </c>
      <c r="F42" t="s">
        <v>758</v>
      </c>
      <c r="G42" s="4">
        <v>44727</v>
      </c>
      <c r="H42" t="s">
        <v>648</v>
      </c>
      <c r="I42" t="s">
        <v>649</v>
      </c>
      <c r="J42">
        <v>60</v>
      </c>
      <c r="K42" s="5">
        <v>207000000</v>
      </c>
      <c r="L42">
        <v>4333237</v>
      </c>
      <c r="M42">
        <v>8</v>
      </c>
      <c r="N42" t="s">
        <v>643</v>
      </c>
      <c r="O42" s="4">
        <v>44757</v>
      </c>
      <c r="P42" s="4">
        <v>46553</v>
      </c>
      <c r="R42" t="s">
        <v>644</v>
      </c>
      <c r="S42" t="s">
        <v>113</v>
      </c>
      <c r="T42">
        <v>3988200.0000000005</v>
      </c>
      <c r="U42">
        <v>5395800</v>
      </c>
      <c r="V42">
        <v>3225750</v>
      </c>
      <c r="W42">
        <v>0</v>
      </c>
      <c r="X42" t="s">
        <v>1351</v>
      </c>
    </row>
    <row r="43" spans="1:24" x14ac:dyDescent="0.35">
      <c r="A43" t="str">
        <f t="shared" si="0"/>
        <v>2423461115000000045289</v>
      </c>
      <c r="B43" t="s">
        <v>737</v>
      </c>
      <c r="C43" s="1">
        <v>24234611</v>
      </c>
      <c r="D43" t="s">
        <v>759</v>
      </c>
      <c r="E43" t="s">
        <v>760</v>
      </c>
      <c r="F43" t="s">
        <v>761</v>
      </c>
      <c r="G43" s="4">
        <v>45289</v>
      </c>
      <c r="H43" t="s">
        <v>697</v>
      </c>
      <c r="I43" t="s">
        <v>698</v>
      </c>
      <c r="J43">
        <v>36</v>
      </c>
      <c r="K43" s="5">
        <v>150000000</v>
      </c>
      <c r="L43">
        <v>4959845</v>
      </c>
      <c r="M43">
        <v>9.99</v>
      </c>
      <c r="N43" t="s">
        <v>643</v>
      </c>
      <c r="O43" s="4">
        <v>45320</v>
      </c>
      <c r="P43" s="4">
        <v>46385</v>
      </c>
      <c r="R43" t="s">
        <v>644</v>
      </c>
      <c r="S43" t="s">
        <v>762</v>
      </c>
      <c r="T43">
        <v>3966666.666666667</v>
      </c>
      <c r="U43">
        <v>0</v>
      </c>
      <c r="V43">
        <v>0</v>
      </c>
      <c r="W43">
        <v>0</v>
      </c>
      <c r="X43" t="s">
        <v>1352</v>
      </c>
    </row>
    <row r="44" spans="1:24" x14ac:dyDescent="0.35">
      <c r="A44" t="str">
        <f t="shared" si="0"/>
        <v>2751656017400000044207</v>
      </c>
      <c r="B44" t="s">
        <v>763</v>
      </c>
      <c r="C44" s="1">
        <v>27516560</v>
      </c>
      <c r="D44" t="s">
        <v>764</v>
      </c>
      <c r="E44" t="s">
        <v>765</v>
      </c>
      <c r="F44" t="s">
        <v>766</v>
      </c>
      <c r="G44" s="4">
        <v>44207</v>
      </c>
      <c r="H44" t="s">
        <v>659</v>
      </c>
      <c r="I44" t="s">
        <v>660</v>
      </c>
      <c r="J44">
        <v>120</v>
      </c>
      <c r="K44" s="5">
        <v>174000000</v>
      </c>
      <c r="L44">
        <v>2238202</v>
      </c>
      <c r="M44">
        <v>8</v>
      </c>
      <c r="N44" t="s">
        <v>643</v>
      </c>
      <c r="O44" s="4">
        <v>44572</v>
      </c>
      <c r="P44" s="4">
        <v>48193</v>
      </c>
      <c r="R44" t="s">
        <v>644</v>
      </c>
      <c r="S44" t="s">
        <v>767</v>
      </c>
      <c r="T44">
        <v>4338400</v>
      </c>
      <c r="U44">
        <v>4930000</v>
      </c>
      <c r="V44">
        <v>5521600</v>
      </c>
      <c r="W44">
        <v>0</v>
      </c>
      <c r="X44" t="s">
        <v>1352</v>
      </c>
    </row>
    <row r="45" spans="1:24" x14ac:dyDescent="0.35">
      <c r="A45" t="str">
        <f t="shared" si="0"/>
        <v>2595166012000000045280</v>
      </c>
      <c r="B45" t="s">
        <v>768</v>
      </c>
      <c r="C45" s="1">
        <v>25951660</v>
      </c>
      <c r="D45" t="s">
        <v>769</v>
      </c>
      <c r="E45" t="s">
        <v>770</v>
      </c>
      <c r="F45" t="s">
        <v>771</v>
      </c>
      <c r="G45" s="4">
        <v>45280</v>
      </c>
      <c r="H45" t="s">
        <v>659</v>
      </c>
      <c r="I45" t="s">
        <v>660</v>
      </c>
      <c r="J45">
        <v>60</v>
      </c>
      <c r="K45" s="5">
        <v>120000000</v>
      </c>
      <c r="L45">
        <v>2622816</v>
      </c>
      <c r="M45">
        <v>9</v>
      </c>
      <c r="N45" t="s">
        <v>643</v>
      </c>
      <c r="O45" s="4">
        <v>45311</v>
      </c>
      <c r="P45" s="4">
        <v>47107</v>
      </c>
      <c r="R45" t="s">
        <v>644</v>
      </c>
      <c r="S45" t="s">
        <v>772</v>
      </c>
      <c r="T45">
        <v>3536000.0000000005</v>
      </c>
      <c r="U45">
        <v>0</v>
      </c>
      <c r="V45">
        <v>0</v>
      </c>
      <c r="W45">
        <v>0</v>
      </c>
      <c r="X45" t="s">
        <v>1352</v>
      </c>
    </row>
    <row r="46" spans="1:24" x14ac:dyDescent="0.35">
      <c r="A46" t="str">
        <f t="shared" si="0"/>
        <v>5539336418000000044441</v>
      </c>
      <c r="B46" t="s">
        <v>683</v>
      </c>
      <c r="C46" s="1">
        <v>55393364</v>
      </c>
      <c r="D46" t="s">
        <v>773</v>
      </c>
      <c r="E46" t="s">
        <v>774</v>
      </c>
      <c r="F46" t="s">
        <v>775</v>
      </c>
      <c r="G46" s="4">
        <v>44441</v>
      </c>
      <c r="H46" t="s">
        <v>659</v>
      </c>
      <c r="I46" t="s">
        <v>660</v>
      </c>
      <c r="J46">
        <v>78</v>
      </c>
      <c r="K46" s="5">
        <v>180000000</v>
      </c>
      <c r="L46">
        <v>3306066</v>
      </c>
      <c r="M46">
        <v>10</v>
      </c>
      <c r="N46" t="s">
        <v>643</v>
      </c>
      <c r="O46" s="4">
        <v>44653</v>
      </c>
      <c r="P46" s="4">
        <v>46998</v>
      </c>
      <c r="R46" t="s">
        <v>644</v>
      </c>
      <c r="S46" t="s">
        <v>687</v>
      </c>
      <c r="T46">
        <v>3844615.384615385</v>
      </c>
      <c r="U46">
        <v>4786153.846153846</v>
      </c>
      <c r="V46">
        <v>5727692.307692308</v>
      </c>
      <c r="W46">
        <v>0</v>
      </c>
      <c r="X46" t="s">
        <v>1352</v>
      </c>
    </row>
    <row r="47" spans="1:24" x14ac:dyDescent="0.35">
      <c r="A47" t="str">
        <f t="shared" si="0"/>
        <v>2594054015000000044545</v>
      </c>
      <c r="B47" t="s">
        <v>737</v>
      </c>
      <c r="C47" s="1">
        <v>25940540</v>
      </c>
      <c r="D47" t="s">
        <v>776</v>
      </c>
      <c r="E47" t="s">
        <v>777</v>
      </c>
      <c r="F47" t="s">
        <v>778</v>
      </c>
      <c r="G47" s="4">
        <v>44545</v>
      </c>
      <c r="H47" t="s">
        <v>659</v>
      </c>
      <c r="I47" t="s">
        <v>660</v>
      </c>
      <c r="J47">
        <v>81</v>
      </c>
      <c r="K47" s="5">
        <v>150000000</v>
      </c>
      <c r="L47">
        <v>293237</v>
      </c>
      <c r="M47">
        <v>9</v>
      </c>
      <c r="N47" t="s">
        <v>643</v>
      </c>
      <c r="O47" s="4">
        <v>44576</v>
      </c>
      <c r="P47" s="4">
        <v>47011</v>
      </c>
      <c r="R47" t="s">
        <v>644</v>
      </c>
      <c r="S47" t="s">
        <v>762</v>
      </c>
      <c r="T47">
        <v>3085185.1851851852</v>
      </c>
      <c r="U47">
        <v>3840740.7407407411</v>
      </c>
      <c r="V47">
        <v>4596296.2962962966</v>
      </c>
      <c r="W47">
        <v>0</v>
      </c>
      <c r="X47" t="s">
        <v>1352</v>
      </c>
    </row>
    <row r="48" spans="1:24" x14ac:dyDescent="0.35">
      <c r="A48" t="str">
        <f t="shared" si="0"/>
        <v>817661527500000044300</v>
      </c>
      <c r="B48" t="s">
        <v>650</v>
      </c>
      <c r="C48" s="1">
        <v>8176615</v>
      </c>
      <c r="D48" t="s">
        <v>779</v>
      </c>
      <c r="E48" t="s">
        <v>312</v>
      </c>
      <c r="F48" t="s">
        <v>780</v>
      </c>
      <c r="G48" s="4">
        <v>44300</v>
      </c>
      <c r="H48" t="s">
        <v>659</v>
      </c>
      <c r="I48" t="s">
        <v>660</v>
      </c>
      <c r="J48">
        <v>60</v>
      </c>
      <c r="K48" s="5">
        <v>275000000</v>
      </c>
      <c r="L48">
        <v>5576008</v>
      </c>
      <c r="M48">
        <v>8</v>
      </c>
      <c r="N48" t="s">
        <v>643</v>
      </c>
      <c r="O48" s="4">
        <v>44330</v>
      </c>
      <c r="P48" s="4">
        <v>46126</v>
      </c>
      <c r="R48" t="s">
        <v>644</v>
      </c>
      <c r="S48" t="s">
        <v>54</v>
      </c>
      <c r="T48">
        <v>3116666.666666667</v>
      </c>
      <c r="U48">
        <v>4986666.666666667</v>
      </c>
      <c r="V48">
        <v>6856666.666666667</v>
      </c>
      <c r="W48">
        <v>8726666.6666666679</v>
      </c>
      <c r="X48" t="s">
        <v>1351</v>
      </c>
    </row>
    <row r="49" spans="1:24" x14ac:dyDescent="0.35">
      <c r="A49" t="str">
        <f t="shared" si="0"/>
        <v>2607962210500000045232</v>
      </c>
      <c r="B49" t="s">
        <v>638</v>
      </c>
      <c r="C49" s="1">
        <v>26079622</v>
      </c>
      <c r="D49" t="s">
        <v>781</v>
      </c>
      <c r="E49" t="s">
        <v>551</v>
      </c>
      <c r="F49" t="s">
        <v>782</v>
      </c>
      <c r="G49" s="4">
        <v>45232</v>
      </c>
      <c r="H49" t="s">
        <v>659</v>
      </c>
      <c r="I49" t="s">
        <v>660</v>
      </c>
      <c r="J49">
        <v>48</v>
      </c>
      <c r="K49" s="5">
        <v>105000000</v>
      </c>
      <c r="L49">
        <v>2689877</v>
      </c>
      <c r="M49">
        <v>9</v>
      </c>
      <c r="N49" t="s">
        <v>643</v>
      </c>
      <c r="O49" s="4">
        <v>45262</v>
      </c>
      <c r="P49" s="4">
        <v>46693</v>
      </c>
      <c r="R49" t="s">
        <v>644</v>
      </c>
      <c r="S49" t="s">
        <v>364</v>
      </c>
      <c r="T49">
        <v>2900625</v>
      </c>
      <c r="U49">
        <v>1785000.0000000002</v>
      </c>
      <c r="V49">
        <v>0</v>
      </c>
      <c r="W49">
        <v>0</v>
      </c>
      <c r="X49" t="s">
        <v>1352</v>
      </c>
    </row>
    <row r="50" spans="1:24" x14ac:dyDescent="0.35">
      <c r="A50" t="str">
        <f t="shared" si="0"/>
        <v>1562500519670000044903</v>
      </c>
      <c r="B50" t="s">
        <v>638</v>
      </c>
      <c r="C50" s="1">
        <v>15625005</v>
      </c>
      <c r="D50" t="s">
        <v>783</v>
      </c>
      <c r="E50" t="s">
        <v>327</v>
      </c>
      <c r="F50" t="s">
        <v>784</v>
      </c>
      <c r="G50" s="4">
        <v>44903</v>
      </c>
      <c r="H50" t="s">
        <v>752</v>
      </c>
      <c r="I50" t="s">
        <v>753</v>
      </c>
      <c r="J50">
        <v>36</v>
      </c>
      <c r="K50" s="5">
        <v>196700000</v>
      </c>
      <c r="L50">
        <v>6181119</v>
      </c>
      <c r="M50">
        <v>7</v>
      </c>
      <c r="N50" t="s">
        <v>643</v>
      </c>
      <c r="O50" s="4">
        <v>44941</v>
      </c>
      <c r="P50" s="4">
        <v>46006</v>
      </c>
      <c r="Q50">
        <v>44941</v>
      </c>
      <c r="R50" t="s">
        <v>703</v>
      </c>
      <c r="S50" t="s">
        <v>74</v>
      </c>
      <c r="T50">
        <v>2972355.555555556</v>
      </c>
      <c r="U50">
        <v>5201622.222222222</v>
      </c>
      <c r="V50">
        <v>0</v>
      </c>
      <c r="W50">
        <v>0</v>
      </c>
      <c r="X50" t="s">
        <v>1352</v>
      </c>
    </row>
    <row r="51" spans="1:24" x14ac:dyDescent="0.35">
      <c r="A51" t="str">
        <f t="shared" si="0"/>
        <v>808010010000000045261</v>
      </c>
      <c r="B51" t="s">
        <v>650</v>
      </c>
      <c r="C51" s="1">
        <v>8080100</v>
      </c>
      <c r="D51" t="s">
        <v>785</v>
      </c>
      <c r="E51" t="s">
        <v>543</v>
      </c>
      <c r="F51" t="s">
        <v>786</v>
      </c>
      <c r="G51" s="4">
        <v>45261</v>
      </c>
      <c r="H51" t="s">
        <v>648</v>
      </c>
      <c r="I51" t="s">
        <v>649</v>
      </c>
      <c r="J51">
        <v>48</v>
      </c>
      <c r="K51" s="5">
        <v>100000000</v>
      </c>
      <c r="L51">
        <v>2505633</v>
      </c>
      <c r="M51">
        <v>8</v>
      </c>
      <c r="N51" t="s">
        <v>643</v>
      </c>
      <c r="O51" s="4">
        <v>45292</v>
      </c>
      <c r="P51" s="4">
        <v>46722</v>
      </c>
      <c r="R51" t="s">
        <v>644</v>
      </c>
      <c r="S51" t="s">
        <v>113</v>
      </c>
      <c r="T51">
        <v>2833333.3333333335</v>
      </c>
      <c r="U51">
        <v>0</v>
      </c>
      <c r="V51">
        <v>0</v>
      </c>
      <c r="W51">
        <v>0</v>
      </c>
      <c r="X51" t="s">
        <v>1352</v>
      </c>
    </row>
    <row r="52" spans="1:24" x14ac:dyDescent="0.35">
      <c r="A52" t="str">
        <f t="shared" si="0"/>
        <v>3772021910000000045190</v>
      </c>
      <c r="B52" t="s">
        <v>787</v>
      </c>
      <c r="C52" s="1">
        <v>37720219</v>
      </c>
      <c r="D52" t="s">
        <v>788</v>
      </c>
      <c r="E52" t="s">
        <v>789</v>
      </c>
      <c r="F52" t="s">
        <v>790</v>
      </c>
      <c r="G52" s="4">
        <v>45190</v>
      </c>
      <c r="H52" t="s">
        <v>659</v>
      </c>
      <c r="I52" t="s">
        <v>660</v>
      </c>
      <c r="J52">
        <v>60</v>
      </c>
      <c r="K52" s="5">
        <v>100000000</v>
      </c>
      <c r="L52">
        <v>2365315</v>
      </c>
      <c r="M52">
        <v>12</v>
      </c>
      <c r="N52" t="s">
        <v>643</v>
      </c>
      <c r="O52" s="4">
        <v>45586</v>
      </c>
      <c r="P52" s="4">
        <v>47382</v>
      </c>
      <c r="R52" t="s">
        <v>644</v>
      </c>
      <c r="S52" t="s">
        <v>791</v>
      </c>
      <c r="T52">
        <v>1643333.3333333335</v>
      </c>
      <c r="U52">
        <v>0</v>
      </c>
      <c r="V52">
        <v>0</v>
      </c>
      <c r="W52">
        <v>0</v>
      </c>
      <c r="X52" t="s">
        <v>1352</v>
      </c>
    </row>
    <row r="53" spans="1:24" x14ac:dyDescent="0.35">
      <c r="A53" t="str">
        <f t="shared" si="0"/>
        <v>260579138800000044888</v>
      </c>
      <c r="B53" t="s">
        <v>638</v>
      </c>
      <c r="C53" s="1">
        <v>26057913</v>
      </c>
      <c r="D53" t="s">
        <v>792</v>
      </c>
      <c r="E53" t="s">
        <v>793</v>
      </c>
      <c r="F53" t="s">
        <v>794</v>
      </c>
      <c r="G53" s="4">
        <v>44888</v>
      </c>
      <c r="H53" t="s">
        <v>659</v>
      </c>
      <c r="I53" t="s">
        <v>660</v>
      </c>
      <c r="J53">
        <v>108</v>
      </c>
      <c r="K53" s="5">
        <v>88000000</v>
      </c>
      <c r="L53">
        <v>1409274</v>
      </c>
      <c r="M53">
        <v>10.9</v>
      </c>
      <c r="N53" t="s">
        <v>643</v>
      </c>
      <c r="O53" s="4">
        <v>45283</v>
      </c>
      <c r="P53" s="4">
        <v>48541</v>
      </c>
      <c r="Q53">
        <v>45345</v>
      </c>
      <c r="R53" t="s">
        <v>703</v>
      </c>
      <c r="S53" t="s">
        <v>795</v>
      </c>
      <c r="T53">
        <v>2742666.666666667</v>
      </c>
      <c r="U53">
        <v>1496000</v>
      </c>
      <c r="V53">
        <v>0</v>
      </c>
      <c r="W53">
        <v>0</v>
      </c>
      <c r="X53" t="s">
        <v>1352</v>
      </c>
    </row>
    <row r="54" spans="1:24" x14ac:dyDescent="0.35">
      <c r="A54" t="str">
        <f t="shared" si="0"/>
        <v>2599179010220000044979</v>
      </c>
      <c r="B54" t="s">
        <v>763</v>
      </c>
      <c r="C54" s="1">
        <v>25991790</v>
      </c>
      <c r="D54" t="s">
        <v>796</v>
      </c>
      <c r="E54" t="s">
        <v>797</v>
      </c>
      <c r="F54" t="s">
        <v>798</v>
      </c>
      <c r="G54" s="4">
        <v>44979</v>
      </c>
      <c r="H54" t="s">
        <v>697</v>
      </c>
      <c r="I54" t="s">
        <v>698</v>
      </c>
      <c r="J54">
        <v>60</v>
      </c>
      <c r="K54" s="5">
        <v>102200000</v>
      </c>
      <c r="L54">
        <v>2233765</v>
      </c>
      <c r="M54">
        <v>9</v>
      </c>
      <c r="N54" t="s">
        <v>643</v>
      </c>
      <c r="O54" s="4">
        <v>45007</v>
      </c>
      <c r="P54" s="4">
        <v>46805</v>
      </c>
      <c r="R54" t="s">
        <v>644</v>
      </c>
      <c r="S54" t="s">
        <v>767</v>
      </c>
      <c r="T54">
        <v>2432360</v>
      </c>
      <c r="U54">
        <v>3127320</v>
      </c>
      <c r="V54">
        <v>0</v>
      </c>
      <c r="W54">
        <v>0</v>
      </c>
      <c r="X54" t="s">
        <v>1352</v>
      </c>
    </row>
    <row r="55" spans="1:24" x14ac:dyDescent="0.35">
      <c r="A55" t="str">
        <f t="shared" si="0"/>
        <v>563963149620000045097</v>
      </c>
      <c r="B55" t="s">
        <v>799</v>
      </c>
      <c r="C55" s="1">
        <v>56396314</v>
      </c>
      <c r="D55" t="s">
        <v>800</v>
      </c>
      <c r="E55" t="s">
        <v>801</v>
      </c>
      <c r="F55" t="s">
        <v>802</v>
      </c>
      <c r="G55" s="4">
        <v>45097</v>
      </c>
      <c r="H55" t="s">
        <v>659</v>
      </c>
      <c r="I55" t="s">
        <v>660</v>
      </c>
      <c r="J55">
        <v>54</v>
      </c>
      <c r="K55" s="5">
        <v>96200000</v>
      </c>
      <c r="L55">
        <v>2244429</v>
      </c>
      <c r="M55">
        <v>9</v>
      </c>
      <c r="N55" t="s">
        <v>643</v>
      </c>
      <c r="O55" s="4">
        <v>45311</v>
      </c>
      <c r="P55" s="4">
        <v>46924</v>
      </c>
      <c r="R55" t="s">
        <v>644</v>
      </c>
      <c r="S55" t="s">
        <v>803</v>
      </c>
      <c r="T55">
        <v>2786237.0370370373</v>
      </c>
      <c r="U55">
        <v>0</v>
      </c>
      <c r="V55">
        <v>0</v>
      </c>
      <c r="W55">
        <v>0</v>
      </c>
      <c r="X55" t="s">
        <v>1352</v>
      </c>
    </row>
    <row r="56" spans="1:24" x14ac:dyDescent="0.35">
      <c r="A56" t="str">
        <f t="shared" si="0"/>
        <v>259604899600000045007</v>
      </c>
      <c r="B56" t="s">
        <v>804</v>
      </c>
      <c r="C56" s="1">
        <v>25960489</v>
      </c>
      <c r="D56" t="s">
        <v>805</v>
      </c>
      <c r="E56" t="s">
        <v>806</v>
      </c>
      <c r="F56" t="s">
        <v>807</v>
      </c>
      <c r="G56" s="4">
        <v>45007</v>
      </c>
      <c r="H56" t="s">
        <v>697</v>
      </c>
      <c r="I56" t="s">
        <v>698</v>
      </c>
      <c r="J56">
        <v>60</v>
      </c>
      <c r="K56" s="5">
        <v>96000000</v>
      </c>
      <c r="L56">
        <v>2098253</v>
      </c>
      <c r="M56">
        <v>9</v>
      </c>
      <c r="N56" t="s">
        <v>643</v>
      </c>
      <c r="O56" s="4">
        <v>45038</v>
      </c>
      <c r="P56" s="4">
        <v>46834</v>
      </c>
      <c r="R56" t="s">
        <v>644</v>
      </c>
      <c r="S56" t="s">
        <v>808</v>
      </c>
      <c r="T56">
        <v>2339200</v>
      </c>
      <c r="U56">
        <v>2992000</v>
      </c>
      <c r="V56">
        <v>0</v>
      </c>
      <c r="W56">
        <v>0</v>
      </c>
      <c r="X56" t="s">
        <v>1352</v>
      </c>
    </row>
    <row r="57" spans="1:24" x14ac:dyDescent="0.35">
      <c r="A57" t="str">
        <f t="shared" si="0"/>
        <v>5161772610000000044922</v>
      </c>
      <c r="B57" t="s">
        <v>809</v>
      </c>
      <c r="C57" s="1">
        <v>51617726</v>
      </c>
      <c r="D57" t="s">
        <v>810</v>
      </c>
      <c r="E57" t="s">
        <v>811</v>
      </c>
      <c r="F57" t="s">
        <v>812</v>
      </c>
      <c r="G57" s="4">
        <v>44922</v>
      </c>
      <c r="H57" t="s">
        <v>659</v>
      </c>
      <c r="I57" t="s">
        <v>660</v>
      </c>
      <c r="J57">
        <v>60</v>
      </c>
      <c r="K57" s="5">
        <v>100000000</v>
      </c>
      <c r="L57">
        <v>223872</v>
      </c>
      <c r="M57">
        <v>9.9</v>
      </c>
      <c r="N57" t="s">
        <v>643</v>
      </c>
      <c r="O57" s="4">
        <v>44953</v>
      </c>
      <c r="P57" s="4">
        <v>46748</v>
      </c>
      <c r="R57" t="s">
        <v>644</v>
      </c>
      <c r="S57" t="s">
        <v>813</v>
      </c>
      <c r="T57">
        <v>2266666.666666667</v>
      </c>
      <c r="U57">
        <v>2946666.666666667</v>
      </c>
      <c r="V57">
        <v>0</v>
      </c>
      <c r="W57">
        <v>0</v>
      </c>
      <c r="X57" t="s">
        <v>1352</v>
      </c>
    </row>
    <row r="58" spans="1:24" x14ac:dyDescent="0.35">
      <c r="A58" t="str">
        <f t="shared" si="0"/>
        <v>259516608000000045183</v>
      </c>
      <c r="B58" t="s">
        <v>768</v>
      </c>
      <c r="C58" s="1">
        <v>25951660</v>
      </c>
      <c r="D58" t="s">
        <v>769</v>
      </c>
      <c r="E58" t="s">
        <v>770</v>
      </c>
      <c r="F58" t="s">
        <v>814</v>
      </c>
      <c r="G58" s="4">
        <v>45183</v>
      </c>
      <c r="H58" t="s">
        <v>659</v>
      </c>
      <c r="I58" t="s">
        <v>660</v>
      </c>
      <c r="J58">
        <v>60</v>
      </c>
      <c r="K58" s="5">
        <v>80000000</v>
      </c>
      <c r="L58">
        <v>1748544</v>
      </c>
      <c r="M58">
        <v>9</v>
      </c>
      <c r="N58" t="s">
        <v>643</v>
      </c>
      <c r="O58" s="4">
        <v>45579</v>
      </c>
      <c r="P58" s="4">
        <v>47375</v>
      </c>
      <c r="Q58">
        <v>45274</v>
      </c>
      <c r="R58" t="s">
        <v>703</v>
      </c>
      <c r="S58" t="s">
        <v>772</v>
      </c>
      <c r="T58">
        <v>1314666.6666666667</v>
      </c>
      <c r="U58">
        <v>0</v>
      </c>
      <c r="V58">
        <v>0</v>
      </c>
      <c r="W58">
        <v>0</v>
      </c>
      <c r="X58" t="s">
        <v>1352</v>
      </c>
    </row>
    <row r="59" spans="1:24" x14ac:dyDescent="0.35">
      <c r="A59" t="str">
        <f t="shared" si="0"/>
        <v>814141520000000044774</v>
      </c>
      <c r="B59" t="s">
        <v>650</v>
      </c>
      <c r="C59" s="1">
        <v>8141415</v>
      </c>
      <c r="D59" t="s">
        <v>815</v>
      </c>
      <c r="E59" t="s">
        <v>816</v>
      </c>
      <c r="F59" t="s">
        <v>817</v>
      </c>
      <c r="G59" s="4">
        <v>44774</v>
      </c>
      <c r="H59" t="s">
        <v>648</v>
      </c>
      <c r="I59" t="s">
        <v>649</v>
      </c>
      <c r="J59">
        <v>36</v>
      </c>
      <c r="K59" s="5">
        <v>200000000</v>
      </c>
      <c r="L59">
        <v>6284818</v>
      </c>
      <c r="M59">
        <v>7</v>
      </c>
      <c r="N59" t="s">
        <v>643</v>
      </c>
      <c r="O59" s="4">
        <v>44805</v>
      </c>
      <c r="P59" s="4">
        <v>45870</v>
      </c>
      <c r="R59" t="s">
        <v>644</v>
      </c>
      <c r="S59" t="s">
        <v>86</v>
      </c>
      <c r="T59">
        <v>2266666.666666667</v>
      </c>
      <c r="U59">
        <v>4533333.333333334</v>
      </c>
      <c r="V59">
        <v>3116666.666666667</v>
      </c>
      <c r="W59">
        <v>0</v>
      </c>
      <c r="X59" t="s">
        <v>1352</v>
      </c>
    </row>
    <row r="60" spans="1:24" x14ac:dyDescent="0.35">
      <c r="A60" t="str">
        <f t="shared" si="0"/>
        <v>1568010520000000044258</v>
      </c>
      <c r="B60" t="s">
        <v>638</v>
      </c>
      <c r="C60" s="1">
        <v>15680105</v>
      </c>
      <c r="D60" t="s">
        <v>818</v>
      </c>
      <c r="E60" t="s">
        <v>471</v>
      </c>
      <c r="F60" t="s">
        <v>819</v>
      </c>
      <c r="G60" s="4">
        <v>44258</v>
      </c>
      <c r="H60" t="s">
        <v>659</v>
      </c>
      <c r="I60" t="s">
        <v>660</v>
      </c>
      <c r="J60">
        <v>60</v>
      </c>
      <c r="K60" s="5">
        <v>200000000</v>
      </c>
      <c r="L60">
        <v>4301753</v>
      </c>
      <c r="M60">
        <v>9</v>
      </c>
      <c r="N60" t="s">
        <v>643</v>
      </c>
      <c r="O60" s="4">
        <v>44289</v>
      </c>
      <c r="P60" s="4">
        <v>46084</v>
      </c>
      <c r="R60" t="s">
        <v>644</v>
      </c>
      <c r="S60" t="s">
        <v>215</v>
      </c>
      <c r="T60">
        <v>2153333.3333333335</v>
      </c>
      <c r="U60">
        <v>3513333.3333333335</v>
      </c>
      <c r="V60">
        <v>4873333.333333334</v>
      </c>
      <c r="W60">
        <v>6233333.333333334</v>
      </c>
      <c r="X60" t="s">
        <v>1352</v>
      </c>
    </row>
    <row r="61" spans="1:24" x14ac:dyDescent="0.35">
      <c r="A61" t="str">
        <f t="shared" si="0"/>
        <v>259660498000000044949</v>
      </c>
      <c r="B61" t="s">
        <v>820</v>
      </c>
      <c r="C61" s="1">
        <v>25966049</v>
      </c>
      <c r="D61" t="s">
        <v>821</v>
      </c>
      <c r="E61" t="s">
        <v>822</v>
      </c>
      <c r="F61" t="s">
        <v>823</v>
      </c>
      <c r="G61" s="4">
        <v>44949</v>
      </c>
      <c r="H61" t="s">
        <v>659</v>
      </c>
      <c r="I61" t="s">
        <v>660</v>
      </c>
      <c r="J61">
        <v>78</v>
      </c>
      <c r="K61" s="5">
        <v>80000000</v>
      </c>
      <c r="L61">
        <v>1498878</v>
      </c>
      <c r="M61">
        <v>10</v>
      </c>
      <c r="N61" t="s">
        <v>643</v>
      </c>
      <c r="O61" s="4">
        <v>44958</v>
      </c>
      <c r="P61" s="4">
        <v>47300</v>
      </c>
      <c r="R61" t="s">
        <v>644</v>
      </c>
      <c r="S61" t="s">
        <v>687</v>
      </c>
      <c r="T61">
        <v>2057435.8974358975</v>
      </c>
      <c r="U61">
        <v>2475897.435897436</v>
      </c>
      <c r="V61">
        <v>0</v>
      </c>
      <c r="W61">
        <v>0</v>
      </c>
      <c r="X61" t="s">
        <v>1352</v>
      </c>
    </row>
    <row r="62" spans="1:24" x14ac:dyDescent="0.35">
      <c r="A62" t="str">
        <f t="shared" si="0"/>
        <v>1565240515000000044412</v>
      </c>
      <c r="B62" t="s">
        <v>638</v>
      </c>
      <c r="C62" s="1">
        <v>15652405</v>
      </c>
      <c r="D62" t="s">
        <v>824</v>
      </c>
      <c r="E62" t="s">
        <v>501</v>
      </c>
      <c r="F62" t="s">
        <v>825</v>
      </c>
      <c r="G62" s="4">
        <v>44412</v>
      </c>
      <c r="H62" t="s">
        <v>752</v>
      </c>
      <c r="I62" t="s">
        <v>753</v>
      </c>
      <c r="J62">
        <v>60</v>
      </c>
      <c r="K62" s="5">
        <v>150000000</v>
      </c>
      <c r="L62">
        <v>3140027</v>
      </c>
      <c r="M62">
        <v>8</v>
      </c>
      <c r="N62" t="s">
        <v>643</v>
      </c>
      <c r="O62" s="4">
        <v>44443</v>
      </c>
      <c r="P62" s="4">
        <v>46238</v>
      </c>
      <c r="R62" t="s">
        <v>644</v>
      </c>
      <c r="S62" t="s">
        <v>364</v>
      </c>
      <c r="T62">
        <v>2040000.0000000002</v>
      </c>
      <c r="U62">
        <v>3060000</v>
      </c>
      <c r="V62">
        <v>4080000.0000000005</v>
      </c>
      <c r="W62">
        <v>2422500</v>
      </c>
      <c r="X62" t="s">
        <v>1352</v>
      </c>
    </row>
    <row r="63" spans="1:24" x14ac:dyDescent="0.35">
      <c r="A63" t="str">
        <f t="shared" si="0"/>
        <v>95293408100000044498</v>
      </c>
      <c r="B63" t="s">
        <v>672</v>
      </c>
      <c r="C63" s="1">
        <v>9529340</v>
      </c>
      <c r="D63" t="s">
        <v>826</v>
      </c>
      <c r="E63" t="s">
        <v>827</v>
      </c>
      <c r="F63" t="s">
        <v>828</v>
      </c>
      <c r="G63" s="4">
        <v>44498</v>
      </c>
      <c r="H63" t="s">
        <v>659</v>
      </c>
      <c r="I63" t="s">
        <v>660</v>
      </c>
      <c r="J63">
        <v>113</v>
      </c>
      <c r="K63" s="5">
        <v>81000000</v>
      </c>
      <c r="L63">
        <v>1329546</v>
      </c>
      <c r="M63">
        <v>12</v>
      </c>
      <c r="N63" t="s">
        <v>643</v>
      </c>
      <c r="O63" s="4">
        <v>44741</v>
      </c>
      <c r="P63" s="4">
        <v>48150</v>
      </c>
      <c r="R63" t="s">
        <v>644</v>
      </c>
      <c r="S63" t="s">
        <v>687</v>
      </c>
      <c r="T63">
        <v>2095964.6017699116</v>
      </c>
      <c r="U63">
        <v>2388424.7787610623</v>
      </c>
      <c r="V63">
        <v>2680884.9557522126</v>
      </c>
      <c r="W63">
        <v>0</v>
      </c>
      <c r="X63" t="s">
        <v>1352</v>
      </c>
    </row>
    <row r="64" spans="1:24" x14ac:dyDescent="0.35">
      <c r="A64" t="str">
        <f t="shared" si="0"/>
        <v>260377397550000045072</v>
      </c>
      <c r="B64" t="s">
        <v>829</v>
      </c>
      <c r="C64" s="1">
        <v>26037739</v>
      </c>
      <c r="D64" t="s">
        <v>830</v>
      </c>
      <c r="E64" t="s">
        <v>831</v>
      </c>
      <c r="F64" t="s">
        <v>832</v>
      </c>
      <c r="G64" s="4">
        <v>45072</v>
      </c>
      <c r="H64" t="s">
        <v>697</v>
      </c>
      <c r="I64" t="s">
        <v>698</v>
      </c>
      <c r="J64">
        <v>54</v>
      </c>
      <c r="K64" s="5">
        <v>75500000</v>
      </c>
      <c r="L64">
        <v>1718574</v>
      </c>
      <c r="M64">
        <v>8</v>
      </c>
      <c r="N64" t="s">
        <v>643</v>
      </c>
      <c r="O64" s="4">
        <v>45286</v>
      </c>
      <c r="P64" s="4">
        <v>46899</v>
      </c>
      <c r="R64" t="s">
        <v>644</v>
      </c>
      <c r="S64" t="s">
        <v>833</v>
      </c>
      <c r="T64">
        <v>2139166.6666666665</v>
      </c>
      <c r="U64">
        <v>1283500</v>
      </c>
      <c r="V64">
        <v>0</v>
      </c>
      <c r="W64">
        <v>0</v>
      </c>
      <c r="X64" t="s">
        <v>1352</v>
      </c>
    </row>
    <row r="65" spans="1:24" x14ac:dyDescent="0.35">
      <c r="A65" t="str">
        <f t="shared" si="0"/>
        <v>260377397550000044973</v>
      </c>
      <c r="B65" t="s">
        <v>829</v>
      </c>
      <c r="C65" s="1">
        <v>26037739</v>
      </c>
      <c r="D65" t="s">
        <v>830</v>
      </c>
      <c r="E65" t="s">
        <v>831</v>
      </c>
      <c r="F65" t="s">
        <v>834</v>
      </c>
      <c r="G65" s="4">
        <v>44973</v>
      </c>
      <c r="H65" t="s">
        <v>697</v>
      </c>
      <c r="I65" t="s">
        <v>698</v>
      </c>
      <c r="J65">
        <v>60</v>
      </c>
      <c r="K65" s="5">
        <v>75500000</v>
      </c>
      <c r="L65">
        <v>1580480</v>
      </c>
      <c r="M65">
        <v>8</v>
      </c>
      <c r="N65" t="s">
        <v>643</v>
      </c>
      <c r="O65" s="4">
        <v>45001</v>
      </c>
      <c r="P65" s="4">
        <v>46799</v>
      </c>
      <c r="Q65">
        <v>45062</v>
      </c>
      <c r="R65" t="s">
        <v>703</v>
      </c>
      <c r="S65" t="s">
        <v>833</v>
      </c>
      <c r="T65">
        <v>1796900.0000000002</v>
      </c>
      <c r="U65">
        <v>2310300</v>
      </c>
      <c r="V65">
        <v>0</v>
      </c>
      <c r="W65">
        <v>0</v>
      </c>
      <c r="X65" t="s">
        <v>1352</v>
      </c>
    </row>
    <row r="66" spans="1:24" x14ac:dyDescent="0.35">
      <c r="A66" t="str">
        <f t="shared" si="0"/>
        <v>260685727000000045071</v>
      </c>
      <c r="B66" t="s">
        <v>799</v>
      </c>
      <c r="C66" s="1">
        <v>26068572</v>
      </c>
      <c r="D66" t="s">
        <v>835</v>
      </c>
      <c r="E66" t="s">
        <v>836</v>
      </c>
      <c r="F66" t="s">
        <v>837</v>
      </c>
      <c r="G66" s="4">
        <v>45071</v>
      </c>
      <c r="H66" t="s">
        <v>697</v>
      </c>
      <c r="I66" t="s">
        <v>698</v>
      </c>
      <c r="J66">
        <v>57</v>
      </c>
      <c r="K66" s="5">
        <v>70000000</v>
      </c>
      <c r="L66">
        <v>1714942</v>
      </c>
      <c r="M66">
        <v>12</v>
      </c>
      <c r="N66" t="s">
        <v>643</v>
      </c>
      <c r="O66" s="4">
        <v>45194</v>
      </c>
      <c r="P66" s="4">
        <v>46898</v>
      </c>
      <c r="R66" t="s">
        <v>644</v>
      </c>
      <c r="S66" t="s">
        <v>803</v>
      </c>
      <c r="T66">
        <v>1878947.3684210528</v>
      </c>
      <c r="U66">
        <v>1127368.4210526317</v>
      </c>
      <c r="V66">
        <v>0</v>
      </c>
      <c r="W66">
        <v>0</v>
      </c>
      <c r="X66" t="s">
        <v>1352</v>
      </c>
    </row>
    <row r="67" spans="1:24" x14ac:dyDescent="0.35">
      <c r="A67" t="str">
        <f t="shared" ref="A67:A130" si="1">_xlfn.CONCAT(C67,K67,G67)</f>
        <v>2605261216900000044385</v>
      </c>
      <c r="B67" t="s">
        <v>712</v>
      </c>
      <c r="C67" s="1">
        <v>26052612</v>
      </c>
      <c r="D67" t="s">
        <v>733</v>
      </c>
      <c r="E67" t="s">
        <v>734</v>
      </c>
      <c r="F67" t="s">
        <v>838</v>
      </c>
      <c r="G67" s="4">
        <v>44385</v>
      </c>
      <c r="H67" t="s">
        <v>659</v>
      </c>
      <c r="I67" t="s">
        <v>660</v>
      </c>
      <c r="J67">
        <v>54</v>
      </c>
      <c r="K67" s="5">
        <v>169000000</v>
      </c>
      <c r="L67">
        <v>3846874</v>
      </c>
      <c r="M67">
        <v>8</v>
      </c>
      <c r="N67" t="s">
        <v>643</v>
      </c>
      <c r="O67" s="4">
        <v>44600</v>
      </c>
      <c r="P67" s="4">
        <v>46211</v>
      </c>
      <c r="R67" t="s">
        <v>644</v>
      </c>
      <c r="S67" t="s">
        <v>736</v>
      </c>
      <c r="T67">
        <v>2447370.3703703703</v>
      </c>
      <c r="U67">
        <v>3724259.2592592593</v>
      </c>
      <c r="V67">
        <v>5001148.1481481483</v>
      </c>
      <c r="W67">
        <v>0</v>
      </c>
      <c r="X67" t="s">
        <v>1352</v>
      </c>
    </row>
    <row r="68" spans="1:24" x14ac:dyDescent="0.35">
      <c r="A68" t="str">
        <f t="shared" si="1"/>
        <v>2606822815000000045056</v>
      </c>
      <c r="B68" t="s">
        <v>638</v>
      </c>
      <c r="C68" s="1">
        <v>26068228</v>
      </c>
      <c r="D68" t="s">
        <v>839</v>
      </c>
      <c r="E68" t="s">
        <v>503</v>
      </c>
      <c r="F68" t="s">
        <v>840</v>
      </c>
      <c r="G68" s="4">
        <v>45056</v>
      </c>
      <c r="H68" t="s">
        <v>706</v>
      </c>
      <c r="I68" t="s">
        <v>707</v>
      </c>
      <c r="J68">
        <v>24</v>
      </c>
      <c r="K68" s="5">
        <v>150000000</v>
      </c>
      <c r="L68">
        <v>6837237</v>
      </c>
      <c r="M68">
        <v>7.5</v>
      </c>
      <c r="N68" t="s">
        <v>643</v>
      </c>
      <c r="O68" s="4">
        <v>45087</v>
      </c>
      <c r="P68" s="4">
        <v>45787</v>
      </c>
      <c r="R68" t="s">
        <v>644</v>
      </c>
      <c r="S68" t="s">
        <v>181</v>
      </c>
      <c r="T68">
        <v>1912500.0000000002</v>
      </c>
      <c r="U68">
        <v>4462500</v>
      </c>
      <c r="V68">
        <v>0</v>
      </c>
      <c r="W68">
        <v>0</v>
      </c>
      <c r="X68" t="s">
        <v>1352</v>
      </c>
    </row>
    <row r="69" spans="1:24" x14ac:dyDescent="0.35">
      <c r="A69" t="str">
        <f t="shared" si="1"/>
        <v>529355166000000045233</v>
      </c>
      <c r="B69" t="s">
        <v>841</v>
      </c>
      <c r="C69" s="1">
        <v>52935516</v>
      </c>
      <c r="D69" t="s">
        <v>842</v>
      </c>
      <c r="E69" t="s">
        <v>843</v>
      </c>
      <c r="F69" t="s">
        <v>844</v>
      </c>
      <c r="G69" s="4">
        <v>45233</v>
      </c>
      <c r="H69" t="s">
        <v>659</v>
      </c>
      <c r="I69" t="s">
        <v>660</v>
      </c>
      <c r="J69">
        <v>54</v>
      </c>
      <c r="K69" s="5">
        <v>60000000</v>
      </c>
      <c r="L69">
        <v>956296</v>
      </c>
      <c r="M69">
        <v>10</v>
      </c>
      <c r="N69" t="s">
        <v>643</v>
      </c>
      <c r="O69" s="4">
        <v>45446</v>
      </c>
      <c r="P69" s="4">
        <v>47060</v>
      </c>
      <c r="R69" t="s">
        <v>644</v>
      </c>
      <c r="S69" t="s">
        <v>845</v>
      </c>
      <c r="T69">
        <v>1926666.6666666667</v>
      </c>
      <c r="U69">
        <v>0</v>
      </c>
      <c r="V69">
        <v>0</v>
      </c>
      <c r="W69">
        <v>0</v>
      </c>
      <c r="X69" t="s">
        <v>1352</v>
      </c>
    </row>
    <row r="70" spans="1:24" x14ac:dyDescent="0.35">
      <c r="A70" t="str">
        <f t="shared" si="1"/>
        <v>259927898600000044882</v>
      </c>
      <c r="B70" t="s">
        <v>846</v>
      </c>
      <c r="C70" s="1">
        <v>25992789</v>
      </c>
      <c r="D70" t="s">
        <v>847</v>
      </c>
      <c r="E70" t="s">
        <v>848</v>
      </c>
      <c r="F70" t="s">
        <v>849</v>
      </c>
      <c r="G70" s="4">
        <v>44882</v>
      </c>
      <c r="H70" t="s">
        <v>659</v>
      </c>
      <c r="I70" t="s">
        <v>660</v>
      </c>
      <c r="J70">
        <v>48</v>
      </c>
      <c r="K70" s="5">
        <v>86000000</v>
      </c>
      <c r="L70">
        <v>2232291</v>
      </c>
      <c r="M70">
        <v>9</v>
      </c>
      <c r="N70" t="s">
        <v>643</v>
      </c>
      <c r="O70" s="4">
        <v>44912</v>
      </c>
      <c r="P70" s="4">
        <v>46343</v>
      </c>
      <c r="R70" t="s">
        <v>644</v>
      </c>
      <c r="S70" t="s">
        <v>791</v>
      </c>
      <c r="T70">
        <v>1644750.0000000002</v>
      </c>
      <c r="U70">
        <v>2375750</v>
      </c>
      <c r="V70">
        <v>1462000</v>
      </c>
      <c r="W70">
        <v>0</v>
      </c>
      <c r="X70" t="s">
        <v>1352</v>
      </c>
    </row>
    <row r="71" spans="1:24" x14ac:dyDescent="0.35">
      <c r="A71" t="str">
        <f t="shared" si="1"/>
        <v>260649448500000044462</v>
      </c>
      <c r="B71" t="s">
        <v>638</v>
      </c>
      <c r="C71" s="1">
        <v>26064944</v>
      </c>
      <c r="D71" t="s">
        <v>850</v>
      </c>
      <c r="E71" t="s">
        <v>851</v>
      </c>
      <c r="F71" t="s">
        <v>852</v>
      </c>
      <c r="G71" s="4">
        <v>44462</v>
      </c>
      <c r="H71" t="s">
        <v>853</v>
      </c>
      <c r="I71" t="s">
        <v>854</v>
      </c>
      <c r="J71">
        <v>78</v>
      </c>
      <c r="K71" s="5">
        <v>85000000</v>
      </c>
      <c r="L71">
        <v>1463667</v>
      </c>
      <c r="M71">
        <v>7.5</v>
      </c>
      <c r="N71" t="s">
        <v>643</v>
      </c>
      <c r="O71" s="4">
        <v>44674</v>
      </c>
      <c r="P71" s="4">
        <v>47019</v>
      </c>
      <c r="R71" t="s">
        <v>644</v>
      </c>
      <c r="S71" t="s">
        <v>855</v>
      </c>
      <c r="T71">
        <v>1815512.8205128205</v>
      </c>
      <c r="U71">
        <v>2260128.2051282055</v>
      </c>
      <c r="V71">
        <v>2704743.58974359</v>
      </c>
      <c r="W71">
        <v>0</v>
      </c>
      <c r="X71" t="s">
        <v>1352</v>
      </c>
    </row>
    <row r="72" spans="1:24" x14ac:dyDescent="0.35">
      <c r="A72" t="str">
        <f t="shared" si="1"/>
        <v>259882076000000044897</v>
      </c>
      <c r="B72" t="s">
        <v>638</v>
      </c>
      <c r="C72" s="1">
        <v>25988207</v>
      </c>
      <c r="D72" t="s">
        <v>856</v>
      </c>
      <c r="E72" t="s">
        <v>857</v>
      </c>
      <c r="F72" t="s">
        <v>858</v>
      </c>
      <c r="G72" s="4">
        <v>44897</v>
      </c>
      <c r="H72" t="s">
        <v>659</v>
      </c>
      <c r="I72" t="s">
        <v>660</v>
      </c>
      <c r="J72">
        <v>78</v>
      </c>
      <c r="K72" s="5">
        <v>60000000</v>
      </c>
      <c r="L72">
        <v>1124159</v>
      </c>
      <c r="M72">
        <v>10</v>
      </c>
      <c r="N72" t="s">
        <v>643</v>
      </c>
      <c r="O72" s="4">
        <v>45109</v>
      </c>
      <c r="P72" s="4">
        <v>47454</v>
      </c>
      <c r="R72" t="s">
        <v>644</v>
      </c>
      <c r="S72" t="s">
        <v>859</v>
      </c>
      <c r="T72">
        <v>1673846.153846154</v>
      </c>
      <c r="U72">
        <v>954615.38461538462</v>
      </c>
      <c r="V72">
        <v>0</v>
      </c>
      <c r="W72">
        <v>0</v>
      </c>
      <c r="X72" t="s">
        <v>1352</v>
      </c>
    </row>
    <row r="73" spans="1:24" x14ac:dyDescent="0.35">
      <c r="A73" t="str">
        <f t="shared" si="1"/>
        <v>158027056900000045275</v>
      </c>
      <c r="B73" t="s">
        <v>728</v>
      </c>
      <c r="C73" s="1">
        <v>15802705</v>
      </c>
      <c r="D73" t="s">
        <v>860</v>
      </c>
      <c r="E73" t="s">
        <v>861</v>
      </c>
      <c r="F73" t="s">
        <v>862</v>
      </c>
      <c r="G73" s="4">
        <v>45275</v>
      </c>
      <c r="H73" t="s">
        <v>863</v>
      </c>
      <c r="I73" t="s">
        <v>864</v>
      </c>
      <c r="J73">
        <v>24</v>
      </c>
      <c r="K73" s="5">
        <v>69000000</v>
      </c>
      <c r="L73">
        <v>3314193</v>
      </c>
      <c r="M73">
        <v>12</v>
      </c>
      <c r="N73" t="s">
        <v>643</v>
      </c>
      <c r="O73" s="4">
        <v>45306</v>
      </c>
      <c r="P73" s="4">
        <v>46006</v>
      </c>
      <c r="R73" t="s">
        <v>644</v>
      </c>
      <c r="S73" t="s">
        <v>732</v>
      </c>
      <c r="T73">
        <v>1564000</v>
      </c>
      <c r="U73">
        <v>0</v>
      </c>
      <c r="V73">
        <v>0</v>
      </c>
      <c r="W73">
        <v>0</v>
      </c>
      <c r="X73" t="s">
        <v>1352</v>
      </c>
    </row>
    <row r="74" spans="1:24" x14ac:dyDescent="0.35">
      <c r="A74" t="str">
        <f t="shared" si="1"/>
        <v>3902061217850000044295</v>
      </c>
      <c r="B74" t="s">
        <v>748</v>
      </c>
      <c r="C74" s="1">
        <v>39020612</v>
      </c>
      <c r="D74" t="s">
        <v>865</v>
      </c>
      <c r="E74" t="s">
        <v>866</v>
      </c>
      <c r="F74" t="s">
        <v>867</v>
      </c>
      <c r="G74" s="4">
        <v>44295</v>
      </c>
      <c r="H74" t="s">
        <v>659</v>
      </c>
      <c r="I74" t="s">
        <v>660</v>
      </c>
      <c r="J74">
        <v>54</v>
      </c>
      <c r="K74" s="5">
        <v>178500000</v>
      </c>
      <c r="L74">
        <v>4063118</v>
      </c>
      <c r="M74">
        <v>8</v>
      </c>
      <c r="N74" t="s">
        <v>643</v>
      </c>
      <c r="O74" s="4">
        <v>44509</v>
      </c>
      <c r="P74" s="4">
        <v>46121</v>
      </c>
      <c r="R74" t="s">
        <v>644</v>
      </c>
      <c r="S74" t="s">
        <v>808</v>
      </c>
      <c r="T74">
        <v>2247777.777777778</v>
      </c>
      <c r="U74">
        <v>3596444.4444444445</v>
      </c>
      <c r="V74">
        <v>4945111.1111111119</v>
      </c>
      <c r="W74">
        <v>2978305.555555556</v>
      </c>
      <c r="X74" t="s">
        <v>1352</v>
      </c>
    </row>
    <row r="75" spans="1:24" x14ac:dyDescent="0.35">
      <c r="A75" t="str">
        <f t="shared" si="1"/>
        <v>5550756410000000044494</v>
      </c>
      <c r="B75" t="s">
        <v>683</v>
      </c>
      <c r="C75" s="1">
        <v>55507564</v>
      </c>
      <c r="D75" t="s">
        <v>868</v>
      </c>
      <c r="E75" t="s">
        <v>869</v>
      </c>
      <c r="F75" t="s">
        <v>870</v>
      </c>
      <c r="G75" s="4">
        <v>44494</v>
      </c>
      <c r="H75" t="s">
        <v>697</v>
      </c>
      <c r="I75" t="s">
        <v>698</v>
      </c>
      <c r="J75">
        <v>60</v>
      </c>
      <c r="K75" s="5">
        <v>100000000</v>
      </c>
      <c r="L75">
        <v>2244066</v>
      </c>
      <c r="M75">
        <v>9.99</v>
      </c>
      <c r="N75" t="s">
        <v>643</v>
      </c>
      <c r="O75" s="4">
        <v>44525</v>
      </c>
      <c r="P75" s="4">
        <v>46320</v>
      </c>
      <c r="R75" t="s">
        <v>644</v>
      </c>
      <c r="S75" t="s">
        <v>687</v>
      </c>
      <c r="T75">
        <v>1473333.3333333335</v>
      </c>
      <c r="U75">
        <v>2153333.3333333335</v>
      </c>
      <c r="V75">
        <v>2833333.3333333335</v>
      </c>
      <c r="W75">
        <v>1671666.6666666667</v>
      </c>
      <c r="X75" t="s">
        <v>1352</v>
      </c>
    </row>
    <row r="76" spans="1:24" x14ac:dyDescent="0.35">
      <c r="A76" t="str">
        <f t="shared" si="1"/>
        <v>7683129700000044462</v>
      </c>
      <c r="B76" t="s">
        <v>712</v>
      </c>
      <c r="C76" s="1">
        <v>768312</v>
      </c>
      <c r="D76" t="s">
        <v>399</v>
      </c>
      <c r="E76" t="s">
        <v>499</v>
      </c>
      <c r="F76" t="s">
        <v>871</v>
      </c>
      <c r="G76" s="4">
        <v>44462</v>
      </c>
      <c r="H76" t="s">
        <v>648</v>
      </c>
      <c r="I76" t="s">
        <v>649</v>
      </c>
      <c r="J76">
        <v>60</v>
      </c>
      <c r="K76" s="5">
        <v>97000000</v>
      </c>
      <c r="L76">
        <v>2030551</v>
      </c>
      <c r="M76">
        <v>8</v>
      </c>
      <c r="N76" t="s">
        <v>643</v>
      </c>
      <c r="O76" s="4">
        <v>44492</v>
      </c>
      <c r="P76" s="4">
        <v>46288</v>
      </c>
      <c r="R76" t="s">
        <v>644</v>
      </c>
      <c r="S76" t="s">
        <v>727</v>
      </c>
      <c r="T76">
        <v>1374166.6666666667</v>
      </c>
      <c r="U76">
        <v>2033766.6666666667</v>
      </c>
      <c r="V76">
        <v>2693366.666666667</v>
      </c>
      <c r="W76">
        <v>1594033.3333333335</v>
      </c>
      <c r="X76" t="s">
        <v>1352</v>
      </c>
    </row>
    <row r="77" spans="1:24" x14ac:dyDescent="0.35">
      <c r="A77" t="str">
        <f t="shared" si="1"/>
        <v>2603267012700000044266</v>
      </c>
      <c r="B77" t="s">
        <v>638</v>
      </c>
      <c r="C77" s="1">
        <v>26032670</v>
      </c>
      <c r="D77" t="s">
        <v>872</v>
      </c>
      <c r="E77" t="s">
        <v>222</v>
      </c>
      <c r="F77" t="s">
        <v>873</v>
      </c>
      <c r="G77" s="4">
        <v>44266</v>
      </c>
      <c r="H77" t="s">
        <v>648</v>
      </c>
      <c r="I77" t="s">
        <v>649</v>
      </c>
      <c r="J77">
        <v>60</v>
      </c>
      <c r="K77" s="5">
        <v>127000000</v>
      </c>
      <c r="L77">
        <v>2731613</v>
      </c>
      <c r="M77">
        <v>9</v>
      </c>
      <c r="N77" t="s">
        <v>643</v>
      </c>
      <c r="O77" s="4">
        <v>44297</v>
      </c>
      <c r="P77" s="4">
        <v>46092</v>
      </c>
      <c r="R77" t="s">
        <v>644</v>
      </c>
      <c r="S77" t="s">
        <v>54</v>
      </c>
      <c r="T77">
        <v>1367366.6666666667</v>
      </c>
      <c r="U77">
        <v>2230966.666666667</v>
      </c>
      <c r="V77">
        <v>3094566.666666667</v>
      </c>
      <c r="W77">
        <v>3958166.666666667</v>
      </c>
      <c r="X77" t="s">
        <v>1352</v>
      </c>
    </row>
    <row r="78" spans="1:24" x14ac:dyDescent="0.35">
      <c r="A78" t="str">
        <f t="shared" si="1"/>
        <v>81379154923000045085</v>
      </c>
      <c r="B78" t="s">
        <v>650</v>
      </c>
      <c r="C78" s="1">
        <v>8137915</v>
      </c>
      <c r="D78" t="s">
        <v>874</v>
      </c>
      <c r="E78" t="s">
        <v>875</v>
      </c>
      <c r="F78" t="s">
        <v>876</v>
      </c>
      <c r="G78" s="4">
        <v>45085</v>
      </c>
      <c r="H78" t="s">
        <v>697</v>
      </c>
      <c r="I78" t="s">
        <v>698</v>
      </c>
      <c r="J78">
        <v>60</v>
      </c>
      <c r="K78" s="5">
        <v>49230000</v>
      </c>
      <c r="L78">
        <v>1047422</v>
      </c>
      <c r="M78">
        <v>8</v>
      </c>
      <c r="N78" t="s">
        <v>643</v>
      </c>
      <c r="O78" s="4">
        <v>45115</v>
      </c>
      <c r="P78" s="4">
        <v>46912</v>
      </c>
      <c r="R78" t="s">
        <v>644</v>
      </c>
      <c r="S78" t="s">
        <v>833</v>
      </c>
      <c r="T78">
        <v>1283262</v>
      </c>
      <c r="U78">
        <v>767167.5</v>
      </c>
      <c r="V78">
        <v>0</v>
      </c>
      <c r="W78">
        <v>0</v>
      </c>
      <c r="X78" t="s">
        <v>1352</v>
      </c>
    </row>
    <row r="79" spans="1:24" x14ac:dyDescent="0.35">
      <c r="A79" t="str">
        <f t="shared" si="1"/>
        <v>154663055730000044888</v>
      </c>
      <c r="B79" t="s">
        <v>638</v>
      </c>
      <c r="C79" s="1">
        <v>15466305</v>
      </c>
      <c r="D79" t="s">
        <v>877</v>
      </c>
      <c r="E79" t="s">
        <v>878</v>
      </c>
      <c r="F79" t="s">
        <v>879</v>
      </c>
      <c r="G79" s="4">
        <v>44888</v>
      </c>
      <c r="H79" t="s">
        <v>697</v>
      </c>
      <c r="I79" t="s">
        <v>698</v>
      </c>
      <c r="J79">
        <v>60</v>
      </c>
      <c r="K79" s="5">
        <v>57300000</v>
      </c>
      <c r="L79">
        <v>1252395</v>
      </c>
      <c r="M79">
        <v>9</v>
      </c>
      <c r="N79" t="s">
        <v>643</v>
      </c>
      <c r="O79" s="4">
        <v>44918</v>
      </c>
      <c r="P79" s="4">
        <v>46714</v>
      </c>
      <c r="R79" t="s">
        <v>644</v>
      </c>
      <c r="S79" t="s">
        <v>795</v>
      </c>
      <c r="T79">
        <v>1266330</v>
      </c>
      <c r="U79">
        <v>1655970.0000000002</v>
      </c>
      <c r="V79">
        <v>974100.00000000012</v>
      </c>
      <c r="W79">
        <v>0</v>
      </c>
      <c r="X79" t="s">
        <v>1352</v>
      </c>
    </row>
    <row r="80" spans="1:24" x14ac:dyDescent="0.35">
      <c r="A80" t="str">
        <f t="shared" si="1"/>
        <v>259552484300000045167</v>
      </c>
      <c r="B80" t="s">
        <v>880</v>
      </c>
      <c r="C80" s="1">
        <v>25955248</v>
      </c>
      <c r="D80" t="s">
        <v>881</v>
      </c>
      <c r="E80" t="s">
        <v>882</v>
      </c>
      <c r="F80" t="s">
        <v>883</v>
      </c>
      <c r="G80" s="4">
        <v>45167</v>
      </c>
      <c r="H80" t="s">
        <v>697</v>
      </c>
      <c r="I80" t="s">
        <v>698</v>
      </c>
      <c r="J80">
        <v>60</v>
      </c>
      <c r="K80" s="5">
        <v>43000000</v>
      </c>
      <c r="L80">
        <v>965204</v>
      </c>
      <c r="M80">
        <v>10</v>
      </c>
      <c r="N80" t="s">
        <v>643</v>
      </c>
      <c r="O80" s="4">
        <v>45198</v>
      </c>
      <c r="P80" s="4">
        <v>46994</v>
      </c>
      <c r="R80" t="s">
        <v>644</v>
      </c>
      <c r="S80" t="s">
        <v>808</v>
      </c>
      <c r="T80">
        <v>1169600</v>
      </c>
      <c r="U80">
        <v>694450</v>
      </c>
      <c r="V80">
        <v>0</v>
      </c>
      <c r="W80">
        <v>0</v>
      </c>
      <c r="X80" t="s">
        <v>1352</v>
      </c>
    </row>
    <row r="81" spans="1:24" x14ac:dyDescent="0.35">
      <c r="A81" t="str">
        <f t="shared" si="1"/>
        <v>259660495000000044652</v>
      </c>
      <c r="B81" t="s">
        <v>820</v>
      </c>
      <c r="C81" s="1">
        <v>25966049</v>
      </c>
      <c r="D81" t="s">
        <v>821</v>
      </c>
      <c r="E81" t="s">
        <v>822</v>
      </c>
      <c r="F81" t="s">
        <v>884</v>
      </c>
      <c r="G81" s="4">
        <v>44652</v>
      </c>
      <c r="H81" t="s">
        <v>659</v>
      </c>
      <c r="I81" t="s">
        <v>660</v>
      </c>
      <c r="J81">
        <v>78</v>
      </c>
      <c r="K81" s="5">
        <v>50000000</v>
      </c>
      <c r="L81">
        <v>936799</v>
      </c>
      <c r="M81">
        <v>10</v>
      </c>
      <c r="N81" t="s">
        <v>643</v>
      </c>
      <c r="O81" s="4">
        <v>44866</v>
      </c>
      <c r="P81" s="4">
        <v>47209</v>
      </c>
      <c r="Q81">
        <v>44927</v>
      </c>
      <c r="R81" t="s">
        <v>703</v>
      </c>
      <c r="S81" t="s">
        <v>687</v>
      </c>
      <c r="T81">
        <v>1220512.8205128207</v>
      </c>
      <c r="U81">
        <v>1482051.282051282</v>
      </c>
      <c r="V81">
        <v>839102.56410256412</v>
      </c>
      <c r="W81">
        <v>0</v>
      </c>
      <c r="X81" t="s">
        <v>1352</v>
      </c>
    </row>
    <row r="82" spans="1:24" x14ac:dyDescent="0.35">
      <c r="A82" t="str">
        <f t="shared" si="1"/>
        <v>2597698910917000044231</v>
      </c>
      <c r="B82" t="s">
        <v>885</v>
      </c>
      <c r="C82" s="1">
        <v>25976989</v>
      </c>
      <c r="D82" t="s">
        <v>886</v>
      </c>
      <c r="E82" t="s">
        <v>887</v>
      </c>
      <c r="F82" t="s">
        <v>888</v>
      </c>
      <c r="G82" s="4">
        <v>44231</v>
      </c>
      <c r="H82" t="s">
        <v>697</v>
      </c>
      <c r="I82" t="s">
        <v>698</v>
      </c>
      <c r="J82">
        <v>60</v>
      </c>
      <c r="K82" s="5">
        <v>109170000</v>
      </c>
      <c r="L82">
        <v>2322710</v>
      </c>
      <c r="M82">
        <v>8</v>
      </c>
      <c r="N82" t="s">
        <v>643</v>
      </c>
      <c r="O82" s="4">
        <v>44259</v>
      </c>
      <c r="P82" s="4">
        <v>46057</v>
      </c>
      <c r="R82" t="s">
        <v>644</v>
      </c>
      <c r="S82" t="s">
        <v>808</v>
      </c>
      <c r="T82">
        <v>1113534</v>
      </c>
      <c r="U82">
        <v>1855890.0000000002</v>
      </c>
      <c r="V82">
        <v>2598246</v>
      </c>
      <c r="W82">
        <v>3340602.0000000005</v>
      </c>
      <c r="X82" t="s">
        <v>1352</v>
      </c>
    </row>
    <row r="83" spans="1:24" x14ac:dyDescent="0.35">
      <c r="A83" t="str">
        <f t="shared" si="1"/>
        <v>260895084000000045114</v>
      </c>
      <c r="B83" t="s">
        <v>638</v>
      </c>
      <c r="C83" s="1">
        <v>26089508</v>
      </c>
      <c r="D83" t="s">
        <v>889</v>
      </c>
      <c r="E83" t="s">
        <v>890</v>
      </c>
      <c r="F83" t="s">
        <v>891</v>
      </c>
      <c r="G83" s="4">
        <v>45114</v>
      </c>
      <c r="H83" t="s">
        <v>659</v>
      </c>
      <c r="I83" t="s">
        <v>660</v>
      </c>
      <c r="J83">
        <v>54</v>
      </c>
      <c r="K83" s="5">
        <v>40000000</v>
      </c>
      <c r="L83">
        <v>946973</v>
      </c>
      <c r="M83">
        <v>9</v>
      </c>
      <c r="N83" t="s">
        <v>643</v>
      </c>
      <c r="O83" s="4">
        <v>45329</v>
      </c>
      <c r="P83" s="4">
        <v>46941</v>
      </c>
      <c r="R83" t="s">
        <v>644</v>
      </c>
      <c r="S83" t="s">
        <v>833</v>
      </c>
      <c r="T83">
        <v>1183703.7037037038</v>
      </c>
      <c r="U83">
        <v>0</v>
      </c>
      <c r="V83">
        <v>0</v>
      </c>
      <c r="W83">
        <v>0</v>
      </c>
      <c r="X83" t="s">
        <v>1352</v>
      </c>
    </row>
    <row r="84" spans="1:24" x14ac:dyDescent="0.35">
      <c r="A84" t="str">
        <f t="shared" si="1"/>
        <v>259273625000000045212</v>
      </c>
      <c r="B84" t="s">
        <v>638</v>
      </c>
      <c r="C84" s="1">
        <v>25927362</v>
      </c>
      <c r="D84" t="s">
        <v>892</v>
      </c>
      <c r="E84" t="s">
        <v>893</v>
      </c>
      <c r="F84" t="s">
        <v>894</v>
      </c>
      <c r="G84" s="4">
        <v>45212</v>
      </c>
      <c r="H84" t="s">
        <v>706</v>
      </c>
      <c r="I84" t="s">
        <v>707</v>
      </c>
      <c r="J84">
        <v>24</v>
      </c>
      <c r="K84" s="5">
        <v>50000000</v>
      </c>
      <c r="L84">
        <v>2265700</v>
      </c>
      <c r="M84">
        <v>7</v>
      </c>
      <c r="N84" t="s">
        <v>643</v>
      </c>
      <c r="O84" s="4">
        <v>45243</v>
      </c>
      <c r="P84" s="4">
        <v>45943</v>
      </c>
      <c r="R84" t="s">
        <v>644</v>
      </c>
      <c r="S84" t="s">
        <v>54</v>
      </c>
      <c r="T84">
        <v>991666.66666666674</v>
      </c>
      <c r="U84">
        <v>814583.33333333337</v>
      </c>
      <c r="V84">
        <v>0</v>
      </c>
      <c r="W84">
        <v>0</v>
      </c>
      <c r="X84" t="s">
        <v>1352</v>
      </c>
    </row>
    <row r="85" spans="1:24" x14ac:dyDescent="0.35">
      <c r="A85" t="str">
        <f t="shared" si="1"/>
        <v>156927054950000044210</v>
      </c>
      <c r="B85" t="s">
        <v>638</v>
      </c>
      <c r="C85" s="1">
        <v>15692705</v>
      </c>
      <c r="D85" t="s">
        <v>895</v>
      </c>
      <c r="E85" t="s">
        <v>896</v>
      </c>
      <c r="F85" t="s">
        <v>897</v>
      </c>
      <c r="G85" s="4">
        <v>44210</v>
      </c>
      <c r="H85" t="s">
        <v>752</v>
      </c>
      <c r="I85" t="s">
        <v>753</v>
      </c>
      <c r="J85">
        <v>96</v>
      </c>
      <c r="K85" s="5">
        <v>49500000</v>
      </c>
      <c r="L85">
        <v>796379</v>
      </c>
      <c r="M85">
        <v>10</v>
      </c>
      <c r="N85" t="s">
        <v>643</v>
      </c>
      <c r="O85" s="4">
        <v>44241</v>
      </c>
      <c r="P85" s="4">
        <v>47132</v>
      </c>
      <c r="R85" t="s">
        <v>644</v>
      </c>
      <c r="S85" t="s">
        <v>795</v>
      </c>
      <c r="T85">
        <v>929156.25000000012</v>
      </c>
      <c r="U85">
        <v>1139531.25</v>
      </c>
      <c r="V85">
        <v>1349906.25</v>
      </c>
      <c r="W85">
        <v>1560281.25</v>
      </c>
      <c r="X85" t="s">
        <v>1352</v>
      </c>
    </row>
    <row r="86" spans="1:24" x14ac:dyDescent="0.35">
      <c r="A86" t="str">
        <f t="shared" si="1"/>
        <v>259499005350000044593</v>
      </c>
      <c r="B86" t="s">
        <v>737</v>
      </c>
      <c r="C86" s="1">
        <v>25949900</v>
      </c>
      <c r="D86" t="s">
        <v>898</v>
      </c>
      <c r="E86" t="s">
        <v>899</v>
      </c>
      <c r="F86" t="s">
        <v>900</v>
      </c>
      <c r="G86" s="4">
        <v>44593</v>
      </c>
      <c r="H86" t="s">
        <v>697</v>
      </c>
      <c r="I86" t="s">
        <v>698</v>
      </c>
      <c r="J86">
        <v>60</v>
      </c>
      <c r="K86" s="5">
        <v>53500000</v>
      </c>
      <c r="L86">
        <v>1200575</v>
      </c>
      <c r="M86">
        <v>9.99</v>
      </c>
      <c r="N86" t="s">
        <v>643</v>
      </c>
      <c r="O86" s="4">
        <v>44621</v>
      </c>
      <c r="P86" s="4">
        <v>46419</v>
      </c>
      <c r="R86" t="s">
        <v>644</v>
      </c>
      <c r="S86" t="s">
        <v>762</v>
      </c>
      <c r="T86">
        <v>909500.00000000012</v>
      </c>
      <c r="U86">
        <v>1273300</v>
      </c>
      <c r="V86">
        <v>1637100.0000000002</v>
      </c>
      <c r="W86">
        <v>0</v>
      </c>
      <c r="X86" t="s">
        <v>1352</v>
      </c>
    </row>
    <row r="87" spans="1:24" x14ac:dyDescent="0.35">
      <c r="A87" t="str">
        <f t="shared" si="1"/>
        <v>652748214000000044880</v>
      </c>
      <c r="B87" t="s">
        <v>901</v>
      </c>
      <c r="C87" s="1">
        <v>65274821</v>
      </c>
      <c r="D87" t="s">
        <v>902</v>
      </c>
      <c r="E87" t="s">
        <v>903</v>
      </c>
      <c r="F87" t="s">
        <v>904</v>
      </c>
      <c r="G87" s="4">
        <v>44880</v>
      </c>
      <c r="H87" t="s">
        <v>697</v>
      </c>
      <c r="I87" t="s">
        <v>698</v>
      </c>
      <c r="J87">
        <v>60</v>
      </c>
      <c r="K87" s="5">
        <v>40000000</v>
      </c>
      <c r="L87">
        <v>874272</v>
      </c>
      <c r="M87">
        <v>9</v>
      </c>
      <c r="N87" t="s">
        <v>643</v>
      </c>
      <c r="O87" s="4">
        <v>44910</v>
      </c>
      <c r="P87" s="4">
        <v>46706</v>
      </c>
      <c r="R87" t="s">
        <v>644</v>
      </c>
      <c r="S87" t="s">
        <v>772</v>
      </c>
      <c r="T87">
        <v>884000.00000000012</v>
      </c>
      <c r="U87">
        <v>1156000</v>
      </c>
      <c r="V87">
        <v>680000</v>
      </c>
      <c r="W87">
        <v>0</v>
      </c>
      <c r="X87" t="s">
        <v>1352</v>
      </c>
    </row>
    <row r="88" spans="1:24" x14ac:dyDescent="0.35">
      <c r="A88" t="str">
        <f t="shared" si="1"/>
        <v>563963143100000045215</v>
      </c>
      <c r="B88" t="s">
        <v>799</v>
      </c>
      <c r="C88" s="1">
        <v>56396314</v>
      </c>
      <c r="D88" t="s">
        <v>800</v>
      </c>
      <c r="E88" t="s">
        <v>801</v>
      </c>
      <c r="F88" t="s">
        <v>905</v>
      </c>
      <c r="G88" s="4">
        <v>45215</v>
      </c>
      <c r="H88" t="s">
        <v>697</v>
      </c>
      <c r="I88" t="s">
        <v>698</v>
      </c>
      <c r="J88">
        <v>60</v>
      </c>
      <c r="K88" s="5">
        <v>31000000</v>
      </c>
      <c r="L88">
        <v>677561</v>
      </c>
      <c r="M88">
        <v>9</v>
      </c>
      <c r="N88" t="s">
        <v>643</v>
      </c>
      <c r="O88" s="4">
        <v>45246</v>
      </c>
      <c r="P88" s="4">
        <v>47042</v>
      </c>
      <c r="R88" t="s">
        <v>644</v>
      </c>
      <c r="S88" t="s">
        <v>803</v>
      </c>
      <c r="T88">
        <v>878333.33333333337</v>
      </c>
      <c r="U88">
        <v>518216.66666666669</v>
      </c>
      <c r="V88">
        <v>0</v>
      </c>
      <c r="W88">
        <v>0</v>
      </c>
      <c r="X88" t="s">
        <v>1352</v>
      </c>
    </row>
    <row r="89" spans="1:24" x14ac:dyDescent="0.35">
      <c r="A89" t="str">
        <f t="shared" si="1"/>
        <v>3309602010000000044468</v>
      </c>
      <c r="B89" t="s">
        <v>728</v>
      </c>
      <c r="C89" s="1">
        <v>33096020</v>
      </c>
      <c r="D89" t="s">
        <v>906</v>
      </c>
      <c r="E89" t="s">
        <v>445</v>
      </c>
      <c r="F89" t="s">
        <v>907</v>
      </c>
      <c r="G89" s="4">
        <v>44468</v>
      </c>
      <c r="H89" t="s">
        <v>648</v>
      </c>
      <c r="I89" t="s">
        <v>649</v>
      </c>
      <c r="J89">
        <v>48</v>
      </c>
      <c r="K89" s="5">
        <v>100000000</v>
      </c>
      <c r="L89">
        <v>2477834</v>
      </c>
      <c r="M89">
        <v>7.5</v>
      </c>
      <c r="N89" t="s">
        <v>643</v>
      </c>
      <c r="O89" s="4">
        <v>44498</v>
      </c>
      <c r="P89" s="4">
        <v>45929</v>
      </c>
      <c r="R89" t="s">
        <v>644</v>
      </c>
      <c r="S89" t="s">
        <v>54</v>
      </c>
      <c r="T89">
        <v>920833.33333333337</v>
      </c>
      <c r="U89">
        <v>1770833.3333333335</v>
      </c>
      <c r="V89">
        <v>2620833.3333333335</v>
      </c>
      <c r="W89">
        <v>1629166.6666666667</v>
      </c>
      <c r="X89" t="s">
        <v>1352</v>
      </c>
    </row>
    <row r="90" spans="1:24" x14ac:dyDescent="0.35">
      <c r="A90" t="str">
        <f t="shared" si="1"/>
        <v>820511519670000044916</v>
      </c>
      <c r="B90" t="s">
        <v>650</v>
      </c>
      <c r="C90" s="1">
        <v>8205115</v>
      </c>
      <c r="D90" t="s">
        <v>908</v>
      </c>
      <c r="E90" t="s">
        <v>909</v>
      </c>
      <c r="F90" t="s">
        <v>910</v>
      </c>
      <c r="G90" s="4">
        <v>44916</v>
      </c>
      <c r="H90" t="s">
        <v>911</v>
      </c>
      <c r="I90" t="s">
        <v>912</v>
      </c>
      <c r="J90">
        <v>24</v>
      </c>
      <c r="K90" s="5">
        <v>196700000</v>
      </c>
      <c r="L90">
        <v>9018713</v>
      </c>
      <c r="M90">
        <v>8</v>
      </c>
      <c r="N90" t="s">
        <v>643</v>
      </c>
      <c r="O90" s="4">
        <v>44947</v>
      </c>
      <c r="P90" s="4">
        <v>45647</v>
      </c>
      <c r="R90" t="s">
        <v>644</v>
      </c>
      <c r="S90" t="s">
        <v>113</v>
      </c>
      <c r="T90">
        <v>1114633.3333333335</v>
      </c>
      <c r="U90">
        <v>4458533.333333334</v>
      </c>
      <c r="V90">
        <v>0</v>
      </c>
      <c r="W90">
        <v>0</v>
      </c>
      <c r="X90" t="s">
        <v>1352</v>
      </c>
    </row>
    <row r="91" spans="1:24" x14ac:dyDescent="0.35">
      <c r="A91" t="str">
        <f t="shared" si="1"/>
        <v>275313603000000045229</v>
      </c>
      <c r="B91" t="s">
        <v>763</v>
      </c>
      <c r="C91" s="1">
        <v>27531360</v>
      </c>
      <c r="D91" t="s">
        <v>913</v>
      </c>
      <c r="E91" t="s">
        <v>914</v>
      </c>
      <c r="F91" t="s">
        <v>915</v>
      </c>
      <c r="G91" s="4">
        <v>45229</v>
      </c>
      <c r="H91" t="s">
        <v>697</v>
      </c>
      <c r="I91" t="s">
        <v>698</v>
      </c>
      <c r="J91">
        <v>60</v>
      </c>
      <c r="K91" s="5">
        <v>30000000</v>
      </c>
      <c r="L91">
        <v>673398</v>
      </c>
      <c r="M91">
        <v>10</v>
      </c>
      <c r="N91" t="s">
        <v>643</v>
      </c>
      <c r="O91" s="4">
        <v>45260</v>
      </c>
      <c r="P91" s="4">
        <v>47056</v>
      </c>
      <c r="R91" t="s">
        <v>644</v>
      </c>
      <c r="S91" t="s">
        <v>767</v>
      </c>
      <c r="T91">
        <v>850000.00000000012</v>
      </c>
      <c r="U91">
        <v>501500.00000000006</v>
      </c>
      <c r="V91">
        <v>0</v>
      </c>
      <c r="W91">
        <v>0</v>
      </c>
      <c r="X91" t="s">
        <v>1352</v>
      </c>
    </row>
    <row r="92" spans="1:24" x14ac:dyDescent="0.35">
      <c r="A92" t="str">
        <f t="shared" si="1"/>
        <v>260459423000000045169</v>
      </c>
      <c r="B92" t="s">
        <v>683</v>
      </c>
      <c r="C92" s="1">
        <v>26045942</v>
      </c>
      <c r="D92" t="s">
        <v>916</v>
      </c>
      <c r="E92" t="s">
        <v>917</v>
      </c>
      <c r="F92" t="s">
        <v>918</v>
      </c>
      <c r="G92" s="4">
        <v>45169</v>
      </c>
      <c r="H92" t="s">
        <v>659</v>
      </c>
      <c r="I92" t="s">
        <v>660</v>
      </c>
      <c r="J92">
        <v>60</v>
      </c>
      <c r="K92" s="5">
        <v>30000000</v>
      </c>
      <c r="L92">
        <v>591329</v>
      </c>
      <c r="M92">
        <v>12</v>
      </c>
      <c r="N92" t="s">
        <v>643</v>
      </c>
      <c r="O92" s="4">
        <v>45560</v>
      </c>
      <c r="P92" s="4">
        <v>47355</v>
      </c>
      <c r="R92" t="s">
        <v>644</v>
      </c>
      <c r="S92" t="s">
        <v>687</v>
      </c>
      <c r="T92">
        <v>484500.00000000006</v>
      </c>
      <c r="U92">
        <v>0</v>
      </c>
      <c r="V92">
        <v>0</v>
      </c>
      <c r="W92">
        <v>0</v>
      </c>
      <c r="X92" t="s">
        <v>1352</v>
      </c>
    </row>
    <row r="93" spans="1:24" x14ac:dyDescent="0.35">
      <c r="A93" t="str">
        <f t="shared" si="1"/>
        <v>260350623434203645072</v>
      </c>
      <c r="B93" t="s">
        <v>768</v>
      </c>
      <c r="C93" s="1">
        <v>26035062</v>
      </c>
      <c r="D93" t="s">
        <v>919</v>
      </c>
      <c r="E93" t="s">
        <v>920</v>
      </c>
      <c r="F93" t="s">
        <v>921</v>
      </c>
      <c r="G93" s="4">
        <v>45072</v>
      </c>
      <c r="H93" t="s">
        <v>697</v>
      </c>
      <c r="I93" t="s">
        <v>698</v>
      </c>
      <c r="J93">
        <v>48</v>
      </c>
      <c r="K93" s="5">
        <v>34342036</v>
      </c>
      <c r="L93">
        <v>891412</v>
      </c>
      <c r="M93">
        <v>9</v>
      </c>
      <c r="N93" t="s">
        <v>643</v>
      </c>
      <c r="O93" s="4">
        <v>45103</v>
      </c>
      <c r="P93" s="4">
        <v>46533</v>
      </c>
      <c r="R93" t="s">
        <v>644</v>
      </c>
      <c r="S93" t="s">
        <v>772</v>
      </c>
      <c r="T93">
        <v>802745.0915000001</v>
      </c>
      <c r="U93">
        <v>1094652.3975</v>
      </c>
      <c r="V93">
        <v>0</v>
      </c>
      <c r="W93">
        <v>0</v>
      </c>
      <c r="X93" t="s">
        <v>1352</v>
      </c>
    </row>
    <row r="94" spans="1:24" x14ac:dyDescent="0.35">
      <c r="A94" t="str">
        <f t="shared" si="1"/>
        <v>260711393400000044904</v>
      </c>
      <c r="B94" t="s">
        <v>728</v>
      </c>
      <c r="C94" s="1">
        <v>26071139</v>
      </c>
      <c r="D94" t="s">
        <v>922</v>
      </c>
      <c r="E94" t="s">
        <v>923</v>
      </c>
      <c r="F94" t="s">
        <v>924</v>
      </c>
      <c r="G94" s="4">
        <v>44904</v>
      </c>
      <c r="H94" t="s">
        <v>697</v>
      </c>
      <c r="I94" t="s">
        <v>698</v>
      </c>
      <c r="J94">
        <v>60</v>
      </c>
      <c r="K94" s="5">
        <v>34000000</v>
      </c>
      <c r="L94">
        <v>723387</v>
      </c>
      <c r="M94">
        <v>8</v>
      </c>
      <c r="N94" t="s">
        <v>643</v>
      </c>
      <c r="O94" s="4">
        <v>44935</v>
      </c>
      <c r="P94" s="4">
        <v>46730</v>
      </c>
      <c r="R94" t="s">
        <v>644</v>
      </c>
      <c r="S94" t="s">
        <v>732</v>
      </c>
      <c r="T94">
        <v>770666.66666666674</v>
      </c>
      <c r="U94">
        <v>1001866.6666666667</v>
      </c>
      <c r="V94">
        <v>0</v>
      </c>
      <c r="W94">
        <v>0</v>
      </c>
      <c r="X94" t="s">
        <v>1352</v>
      </c>
    </row>
    <row r="95" spans="1:24" x14ac:dyDescent="0.35">
      <c r="A95" t="str">
        <f t="shared" si="1"/>
        <v>260327424400000045012</v>
      </c>
      <c r="B95" t="s">
        <v>925</v>
      </c>
      <c r="C95" s="1">
        <v>26032742</v>
      </c>
      <c r="D95" t="s">
        <v>926</v>
      </c>
      <c r="E95" t="s">
        <v>927</v>
      </c>
      <c r="F95" t="s">
        <v>928</v>
      </c>
      <c r="G95" s="4">
        <v>45012</v>
      </c>
      <c r="H95" t="s">
        <v>697</v>
      </c>
      <c r="I95" t="s">
        <v>698</v>
      </c>
      <c r="J95">
        <v>36</v>
      </c>
      <c r="K95" s="5">
        <v>44000000</v>
      </c>
      <c r="L95">
        <v>1469582</v>
      </c>
      <c r="M95">
        <v>9.99</v>
      </c>
      <c r="N95" t="s">
        <v>643</v>
      </c>
      <c r="O95" s="4">
        <v>45043</v>
      </c>
      <c r="P95" s="4">
        <v>46108</v>
      </c>
      <c r="R95" t="s">
        <v>644</v>
      </c>
      <c r="S95" t="s">
        <v>813</v>
      </c>
      <c r="T95">
        <v>789555.55555555562</v>
      </c>
      <c r="U95">
        <v>1288222.2222222222</v>
      </c>
      <c r="V95">
        <v>0</v>
      </c>
      <c r="W95">
        <v>0</v>
      </c>
      <c r="X95" t="s">
        <v>1352</v>
      </c>
    </row>
    <row r="96" spans="1:24" x14ac:dyDescent="0.35">
      <c r="A96" t="str">
        <f t="shared" si="1"/>
        <v>259722365000000044497</v>
      </c>
      <c r="B96" t="s">
        <v>763</v>
      </c>
      <c r="C96" s="1">
        <v>25972236</v>
      </c>
      <c r="D96" t="s">
        <v>929</v>
      </c>
      <c r="E96" t="s">
        <v>930</v>
      </c>
      <c r="F96" t="s">
        <v>931</v>
      </c>
      <c r="G96" s="4">
        <v>44497</v>
      </c>
      <c r="H96" t="s">
        <v>697</v>
      </c>
      <c r="I96" t="s">
        <v>698</v>
      </c>
      <c r="J96">
        <v>60</v>
      </c>
      <c r="K96" s="5">
        <v>50000000</v>
      </c>
      <c r="L96">
        <v>1122033</v>
      </c>
      <c r="M96">
        <v>9.99</v>
      </c>
      <c r="N96" t="s">
        <v>643</v>
      </c>
      <c r="O96" s="4">
        <v>44528</v>
      </c>
      <c r="P96" s="4">
        <v>46323</v>
      </c>
      <c r="R96" t="s">
        <v>644</v>
      </c>
      <c r="S96" t="s">
        <v>767</v>
      </c>
      <c r="T96">
        <v>736666.66666666674</v>
      </c>
      <c r="U96">
        <v>1076666.6666666667</v>
      </c>
      <c r="V96">
        <v>1416666.6666666667</v>
      </c>
      <c r="W96">
        <v>835833.33333333337</v>
      </c>
      <c r="X96" t="s">
        <v>1352</v>
      </c>
    </row>
    <row r="97" spans="1:24" x14ac:dyDescent="0.35">
      <c r="A97" t="str">
        <f t="shared" si="1"/>
        <v>5221706125000000044544</v>
      </c>
      <c r="B97" t="s">
        <v>667</v>
      </c>
      <c r="C97" s="1">
        <v>52217061</v>
      </c>
      <c r="D97" t="s">
        <v>932</v>
      </c>
      <c r="E97" t="s">
        <v>415</v>
      </c>
      <c r="F97" t="s">
        <v>933</v>
      </c>
      <c r="G97" s="4">
        <v>44544</v>
      </c>
      <c r="H97" t="s">
        <v>648</v>
      </c>
      <c r="I97" t="s">
        <v>649</v>
      </c>
      <c r="J97">
        <v>36</v>
      </c>
      <c r="K97" s="5">
        <v>250000000</v>
      </c>
      <c r="L97">
        <v>3196755</v>
      </c>
      <c r="M97">
        <v>8</v>
      </c>
      <c r="N97" t="s">
        <v>643</v>
      </c>
      <c r="O97" s="4">
        <v>44575</v>
      </c>
      <c r="P97" s="4">
        <v>45640</v>
      </c>
      <c r="R97" t="s">
        <v>644</v>
      </c>
      <c r="S97" t="s">
        <v>74</v>
      </c>
      <c r="T97">
        <v>944444.4444444445</v>
      </c>
      <c r="U97">
        <v>3777777.777777778</v>
      </c>
      <c r="V97">
        <v>6611111.1111111119</v>
      </c>
      <c r="W97">
        <v>0</v>
      </c>
      <c r="X97" t="s">
        <v>1351</v>
      </c>
    </row>
    <row r="98" spans="1:24" x14ac:dyDescent="0.35">
      <c r="A98" t="str">
        <f t="shared" si="1"/>
        <v>259708472500000045222</v>
      </c>
      <c r="B98" t="s">
        <v>737</v>
      </c>
      <c r="C98" s="1">
        <v>25970847</v>
      </c>
      <c r="D98" t="s">
        <v>934</v>
      </c>
      <c r="E98" t="s">
        <v>935</v>
      </c>
      <c r="F98" t="s">
        <v>936</v>
      </c>
      <c r="G98" s="4">
        <v>45222</v>
      </c>
      <c r="H98" t="s">
        <v>697</v>
      </c>
      <c r="I98" t="s">
        <v>698</v>
      </c>
      <c r="J98">
        <v>60</v>
      </c>
      <c r="K98" s="5">
        <v>25000000</v>
      </c>
      <c r="L98">
        <v>561016</v>
      </c>
      <c r="M98">
        <v>9.99</v>
      </c>
      <c r="N98" t="s">
        <v>643</v>
      </c>
      <c r="O98" s="4">
        <v>45253</v>
      </c>
      <c r="P98" s="4">
        <v>47049</v>
      </c>
      <c r="R98" t="s">
        <v>644</v>
      </c>
      <c r="S98" t="s">
        <v>762</v>
      </c>
      <c r="T98">
        <v>708333.33333333337</v>
      </c>
      <c r="U98">
        <v>417916.66666666669</v>
      </c>
      <c r="V98">
        <v>0</v>
      </c>
      <c r="W98">
        <v>0</v>
      </c>
      <c r="X98" t="s">
        <v>1352</v>
      </c>
    </row>
    <row r="99" spans="1:24" x14ac:dyDescent="0.35">
      <c r="A99" t="str">
        <f t="shared" si="1"/>
        <v>407812352600000045093</v>
      </c>
      <c r="B99" t="s">
        <v>820</v>
      </c>
      <c r="C99" s="1">
        <v>40781235</v>
      </c>
      <c r="D99" t="s">
        <v>937</v>
      </c>
      <c r="E99" t="s">
        <v>938</v>
      </c>
      <c r="F99" t="s">
        <v>939</v>
      </c>
      <c r="G99" s="4">
        <v>45093</v>
      </c>
      <c r="H99" t="s">
        <v>697</v>
      </c>
      <c r="I99" t="s">
        <v>698</v>
      </c>
      <c r="J99">
        <v>60</v>
      </c>
      <c r="K99" s="5">
        <v>26000000</v>
      </c>
      <c r="L99">
        <v>583457</v>
      </c>
      <c r="M99">
        <v>9.99</v>
      </c>
      <c r="N99" t="s">
        <v>643</v>
      </c>
      <c r="O99" s="4">
        <v>45123</v>
      </c>
      <c r="P99" s="4">
        <v>46920</v>
      </c>
      <c r="R99" t="s">
        <v>644</v>
      </c>
      <c r="S99" t="s">
        <v>687</v>
      </c>
      <c r="T99">
        <v>677733.33333333337</v>
      </c>
      <c r="U99">
        <v>405166.66666666669</v>
      </c>
      <c r="V99">
        <v>0</v>
      </c>
      <c r="W99">
        <v>0</v>
      </c>
      <c r="X99" t="s">
        <v>1352</v>
      </c>
    </row>
    <row r="100" spans="1:24" x14ac:dyDescent="0.35">
      <c r="A100" t="str">
        <f t="shared" si="1"/>
        <v>9982007500000044993</v>
      </c>
      <c r="B100" t="s">
        <v>693</v>
      </c>
      <c r="C100" s="1">
        <v>998200</v>
      </c>
      <c r="D100" t="s">
        <v>940</v>
      </c>
      <c r="E100" t="s">
        <v>378</v>
      </c>
      <c r="F100" t="s">
        <v>941</v>
      </c>
      <c r="G100" s="4">
        <v>44993</v>
      </c>
      <c r="H100" t="s">
        <v>706</v>
      </c>
      <c r="I100" t="s">
        <v>707</v>
      </c>
      <c r="J100">
        <v>24</v>
      </c>
      <c r="K100" s="5">
        <v>75000000</v>
      </c>
      <c r="L100">
        <v>3414599</v>
      </c>
      <c r="M100">
        <v>7.4</v>
      </c>
      <c r="N100" t="s">
        <v>643</v>
      </c>
      <c r="O100" s="4">
        <v>45024</v>
      </c>
      <c r="P100" s="4">
        <v>45724</v>
      </c>
      <c r="R100" t="s">
        <v>644</v>
      </c>
      <c r="S100" t="s">
        <v>181</v>
      </c>
      <c r="T100">
        <v>743750</v>
      </c>
      <c r="U100">
        <v>2018750.0000000002</v>
      </c>
      <c r="V100">
        <v>0</v>
      </c>
      <c r="W100">
        <v>0</v>
      </c>
      <c r="X100" t="s">
        <v>1352</v>
      </c>
    </row>
    <row r="101" spans="1:24" x14ac:dyDescent="0.35">
      <c r="A101" t="str">
        <f t="shared" si="1"/>
        <v>455343172250000045212</v>
      </c>
      <c r="B101" t="s">
        <v>712</v>
      </c>
      <c r="C101" s="1">
        <v>45534317</v>
      </c>
      <c r="D101" t="s">
        <v>942</v>
      </c>
      <c r="E101" t="s">
        <v>943</v>
      </c>
      <c r="F101" t="s">
        <v>944</v>
      </c>
      <c r="G101" s="4">
        <v>45212</v>
      </c>
      <c r="H101" t="s">
        <v>697</v>
      </c>
      <c r="I101" t="s">
        <v>698</v>
      </c>
      <c r="J101">
        <v>60</v>
      </c>
      <c r="K101" s="5">
        <v>22500000</v>
      </c>
      <c r="L101">
        <v>491778</v>
      </c>
      <c r="M101">
        <v>9</v>
      </c>
      <c r="N101" t="s">
        <v>643</v>
      </c>
      <c r="O101" s="4">
        <v>45243</v>
      </c>
      <c r="P101" s="4">
        <v>47039</v>
      </c>
      <c r="R101" t="s">
        <v>644</v>
      </c>
      <c r="S101" t="s">
        <v>772</v>
      </c>
      <c r="T101">
        <v>637500</v>
      </c>
      <c r="U101">
        <v>376125</v>
      </c>
      <c r="V101">
        <v>0</v>
      </c>
      <c r="W101">
        <v>0</v>
      </c>
      <c r="X101" t="s">
        <v>1352</v>
      </c>
    </row>
    <row r="102" spans="1:24" x14ac:dyDescent="0.35">
      <c r="A102" t="str">
        <f t="shared" si="1"/>
        <v>260375103000000044809</v>
      </c>
      <c r="B102" t="s">
        <v>768</v>
      </c>
      <c r="C102" s="1">
        <v>26037510</v>
      </c>
      <c r="D102" t="s">
        <v>945</v>
      </c>
      <c r="E102" t="s">
        <v>946</v>
      </c>
      <c r="F102" t="s">
        <v>947</v>
      </c>
      <c r="G102" s="4">
        <v>44809</v>
      </c>
      <c r="H102" t="s">
        <v>697</v>
      </c>
      <c r="I102" t="s">
        <v>698</v>
      </c>
      <c r="J102">
        <v>60</v>
      </c>
      <c r="K102" s="5">
        <v>30000000</v>
      </c>
      <c r="L102">
        <v>698670</v>
      </c>
      <c r="M102">
        <v>12</v>
      </c>
      <c r="N102" t="s">
        <v>643</v>
      </c>
      <c r="O102" s="4">
        <v>44839</v>
      </c>
      <c r="P102" s="4">
        <v>46635</v>
      </c>
      <c r="R102" t="s">
        <v>644</v>
      </c>
      <c r="S102" t="s">
        <v>948</v>
      </c>
      <c r="T102">
        <v>629000</v>
      </c>
      <c r="U102">
        <v>833000.00000000012</v>
      </c>
      <c r="V102">
        <v>493000.00000000006</v>
      </c>
      <c r="W102">
        <v>0</v>
      </c>
      <c r="X102" t="s">
        <v>1352</v>
      </c>
    </row>
    <row r="103" spans="1:24" x14ac:dyDescent="0.35">
      <c r="A103" t="str">
        <f t="shared" si="1"/>
        <v>259932012500000045134</v>
      </c>
      <c r="B103" t="s">
        <v>712</v>
      </c>
      <c r="C103" s="1">
        <v>25993201</v>
      </c>
      <c r="D103" t="s">
        <v>949</v>
      </c>
      <c r="E103" t="s">
        <v>950</v>
      </c>
      <c r="F103" t="s">
        <v>951</v>
      </c>
      <c r="G103" s="4">
        <v>45134</v>
      </c>
      <c r="H103" t="s">
        <v>659</v>
      </c>
      <c r="I103" t="s">
        <v>660</v>
      </c>
      <c r="J103">
        <v>45</v>
      </c>
      <c r="K103" s="5">
        <v>25000000</v>
      </c>
      <c r="L103">
        <v>674846</v>
      </c>
      <c r="M103">
        <v>9</v>
      </c>
      <c r="N103" t="s">
        <v>643</v>
      </c>
      <c r="O103" s="4">
        <v>45257</v>
      </c>
      <c r="P103" s="4">
        <v>46595</v>
      </c>
      <c r="R103" t="s">
        <v>644</v>
      </c>
      <c r="S103" t="s">
        <v>948</v>
      </c>
      <c r="T103">
        <v>661111.11111111112</v>
      </c>
      <c r="U103">
        <v>415555.55555555556</v>
      </c>
      <c r="V103">
        <v>0</v>
      </c>
      <c r="W103">
        <v>0</v>
      </c>
      <c r="X103" t="s">
        <v>1352</v>
      </c>
    </row>
    <row r="104" spans="1:24" x14ac:dyDescent="0.35">
      <c r="A104" t="str">
        <f t="shared" si="1"/>
        <v>150539007500000045243</v>
      </c>
      <c r="B104" t="s">
        <v>638</v>
      </c>
      <c r="C104" s="1">
        <v>15053900</v>
      </c>
      <c r="D104" t="s">
        <v>952</v>
      </c>
      <c r="E104" t="s">
        <v>461</v>
      </c>
      <c r="F104" t="s">
        <v>953</v>
      </c>
      <c r="G104" s="4">
        <v>45243</v>
      </c>
      <c r="H104" t="s">
        <v>706</v>
      </c>
      <c r="I104" t="s">
        <v>707</v>
      </c>
      <c r="J104">
        <v>12</v>
      </c>
      <c r="K104" s="5">
        <v>75000000</v>
      </c>
      <c r="L104">
        <v>6575358</v>
      </c>
      <c r="M104">
        <v>7.5</v>
      </c>
      <c r="N104" t="s">
        <v>643</v>
      </c>
      <c r="O104" s="4">
        <v>45273</v>
      </c>
      <c r="P104" s="4">
        <v>45609</v>
      </c>
      <c r="R104" t="s">
        <v>644</v>
      </c>
      <c r="S104" t="s">
        <v>181</v>
      </c>
      <c r="T104">
        <v>637500</v>
      </c>
      <c r="U104">
        <v>1275000</v>
      </c>
      <c r="V104">
        <v>0</v>
      </c>
      <c r="W104">
        <v>0</v>
      </c>
      <c r="X104" t="s">
        <v>1352</v>
      </c>
    </row>
    <row r="105" spans="1:24" x14ac:dyDescent="0.35">
      <c r="A105" t="str">
        <f t="shared" si="1"/>
        <v>1551060518000000044546</v>
      </c>
      <c r="B105" t="s">
        <v>638</v>
      </c>
      <c r="C105" s="1">
        <v>15510605</v>
      </c>
      <c r="D105" t="s">
        <v>954</v>
      </c>
      <c r="E105" t="s">
        <v>573</v>
      </c>
      <c r="F105" t="s">
        <v>955</v>
      </c>
      <c r="G105" s="4">
        <v>44546</v>
      </c>
      <c r="H105" t="s">
        <v>752</v>
      </c>
      <c r="I105" t="s">
        <v>753</v>
      </c>
      <c r="J105">
        <v>36</v>
      </c>
      <c r="K105" s="5">
        <v>180000000</v>
      </c>
      <c r="L105">
        <v>5705121</v>
      </c>
      <c r="M105">
        <v>7.5</v>
      </c>
      <c r="N105" t="s">
        <v>643</v>
      </c>
      <c r="O105" s="4">
        <v>44577</v>
      </c>
      <c r="P105" s="4">
        <v>45642</v>
      </c>
      <c r="R105" t="s">
        <v>644</v>
      </c>
      <c r="S105" t="s">
        <v>86</v>
      </c>
      <c r="T105">
        <v>680000</v>
      </c>
      <c r="U105">
        <v>2720000</v>
      </c>
      <c r="V105">
        <v>4760000</v>
      </c>
      <c r="W105">
        <v>0</v>
      </c>
      <c r="X105" t="s">
        <v>1352</v>
      </c>
    </row>
    <row r="106" spans="1:24" x14ac:dyDescent="0.35">
      <c r="A106" t="str">
        <f t="shared" si="1"/>
        <v>260493262700000044678</v>
      </c>
      <c r="B106" t="s">
        <v>667</v>
      </c>
      <c r="C106" s="1">
        <v>26049326</v>
      </c>
      <c r="D106" t="s">
        <v>956</v>
      </c>
      <c r="E106" t="s">
        <v>957</v>
      </c>
      <c r="F106" t="s">
        <v>958</v>
      </c>
      <c r="G106" s="4">
        <v>44678</v>
      </c>
      <c r="H106" t="s">
        <v>648</v>
      </c>
      <c r="I106" t="s">
        <v>649</v>
      </c>
      <c r="J106">
        <v>60</v>
      </c>
      <c r="K106" s="5">
        <v>27000000</v>
      </c>
      <c r="L106">
        <v>605898</v>
      </c>
      <c r="M106">
        <v>9.99</v>
      </c>
      <c r="N106" t="s">
        <v>643</v>
      </c>
      <c r="O106" s="4">
        <v>44727</v>
      </c>
      <c r="P106" s="4">
        <v>46522</v>
      </c>
      <c r="R106" t="s">
        <v>644</v>
      </c>
      <c r="S106" t="s">
        <v>845</v>
      </c>
      <c r="T106">
        <v>504900.00000000006</v>
      </c>
      <c r="U106">
        <v>688500</v>
      </c>
      <c r="V106">
        <v>872100.00000000012</v>
      </c>
      <c r="W106">
        <v>0</v>
      </c>
      <c r="X106" t="s">
        <v>1352</v>
      </c>
    </row>
    <row r="107" spans="1:24" x14ac:dyDescent="0.35">
      <c r="A107" t="str">
        <f t="shared" si="1"/>
        <v>2082302500000045066</v>
      </c>
      <c r="B107" t="s">
        <v>959</v>
      </c>
      <c r="C107" s="1">
        <v>208230</v>
      </c>
      <c r="D107" t="s">
        <v>960</v>
      </c>
      <c r="E107" t="s">
        <v>961</v>
      </c>
      <c r="F107" t="s">
        <v>962</v>
      </c>
      <c r="G107" s="4">
        <v>45066</v>
      </c>
      <c r="H107" t="s">
        <v>659</v>
      </c>
      <c r="I107" t="s">
        <v>660</v>
      </c>
      <c r="J107">
        <v>36</v>
      </c>
      <c r="K107" s="5">
        <v>25000000</v>
      </c>
      <c r="L107">
        <v>341971</v>
      </c>
      <c r="M107">
        <v>12</v>
      </c>
      <c r="N107" t="s">
        <v>643</v>
      </c>
      <c r="O107" s="4">
        <v>45097</v>
      </c>
      <c r="P107" s="4">
        <v>46162</v>
      </c>
      <c r="R107" t="s">
        <v>644</v>
      </c>
      <c r="S107" t="s">
        <v>813</v>
      </c>
      <c r="T107">
        <v>495833.33333333337</v>
      </c>
      <c r="U107">
        <v>779166.66666666674</v>
      </c>
      <c r="V107">
        <v>0</v>
      </c>
      <c r="W107">
        <v>0</v>
      </c>
      <c r="X107" t="s">
        <v>1352</v>
      </c>
    </row>
    <row r="108" spans="1:24" x14ac:dyDescent="0.35">
      <c r="A108" t="str">
        <f t="shared" si="1"/>
        <v>359537212020806045176</v>
      </c>
      <c r="B108" t="s">
        <v>829</v>
      </c>
      <c r="C108" s="1">
        <v>35953721</v>
      </c>
      <c r="D108" t="s">
        <v>963</v>
      </c>
      <c r="E108" t="s">
        <v>964</v>
      </c>
      <c r="F108" t="s">
        <v>965</v>
      </c>
      <c r="G108" s="4">
        <v>45176</v>
      </c>
      <c r="H108" t="s">
        <v>697</v>
      </c>
      <c r="I108" t="s">
        <v>698</v>
      </c>
      <c r="J108">
        <v>36</v>
      </c>
      <c r="K108" s="5">
        <v>20208060</v>
      </c>
      <c r="L108">
        <v>663780</v>
      </c>
      <c r="M108">
        <v>9</v>
      </c>
      <c r="N108" t="s">
        <v>643</v>
      </c>
      <c r="O108" s="4">
        <v>45206</v>
      </c>
      <c r="P108" s="4">
        <v>46272</v>
      </c>
      <c r="R108" t="s">
        <v>644</v>
      </c>
      <c r="S108" t="s">
        <v>736</v>
      </c>
      <c r="T108">
        <v>477134.75000000006</v>
      </c>
      <c r="U108">
        <v>324451.63</v>
      </c>
      <c r="V108">
        <v>0</v>
      </c>
      <c r="W108">
        <v>0</v>
      </c>
      <c r="X108" t="s">
        <v>1352</v>
      </c>
    </row>
    <row r="109" spans="1:24" x14ac:dyDescent="0.35">
      <c r="A109" t="str">
        <f t="shared" si="1"/>
        <v>2082302500000045036</v>
      </c>
      <c r="B109" t="s">
        <v>959</v>
      </c>
      <c r="C109" s="1">
        <v>208230</v>
      </c>
      <c r="D109" t="s">
        <v>960</v>
      </c>
      <c r="E109" t="s">
        <v>961</v>
      </c>
      <c r="F109" t="s">
        <v>962</v>
      </c>
      <c r="G109" s="4">
        <v>45036</v>
      </c>
      <c r="H109" t="s">
        <v>659</v>
      </c>
      <c r="I109" t="s">
        <v>660</v>
      </c>
      <c r="J109">
        <v>36</v>
      </c>
      <c r="K109" s="5">
        <v>25000000</v>
      </c>
      <c r="L109">
        <v>854927</v>
      </c>
      <c r="M109">
        <v>12</v>
      </c>
      <c r="N109" t="s">
        <v>643</v>
      </c>
      <c r="O109" s="4">
        <v>45219</v>
      </c>
      <c r="P109" s="4">
        <v>46285</v>
      </c>
      <c r="Q109">
        <v>45066</v>
      </c>
      <c r="R109" t="s">
        <v>703</v>
      </c>
      <c r="S109" t="s">
        <v>813</v>
      </c>
      <c r="T109">
        <v>590277.77777777787</v>
      </c>
      <c r="U109">
        <v>401388.88888888893</v>
      </c>
      <c r="V109">
        <v>0</v>
      </c>
      <c r="W109">
        <v>0</v>
      </c>
      <c r="X109" t="s">
        <v>1352</v>
      </c>
    </row>
    <row r="110" spans="1:24" x14ac:dyDescent="0.35">
      <c r="A110" t="str">
        <f t="shared" si="1"/>
        <v>814141515355000244547</v>
      </c>
      <c r="B110" t="s">
        <v>650</v>
      </c>
      <c r="C110" s="1">
        <v>8141415</v>
      </c>
      <c r="D110" t="s">
        <v>815</v>
      </c>
      <c r="E110" t="s">
        <v>816</v>
      </c>
      <c r="F110" t="s">
        <v>966</v>
      </c>
      <c r="G110" s="4">
        <v>44547</v>
      </c>
      <c r="H110" t="s">
        <v>648</v>
      </c>
      <c r="I110" t="s">
        <v>649</v>
      </c>
      <c r="J110">
        <v>36</v>
      </c>
      <c r="K110" s="5">
        <v>153550002</v>
      </c>
      <c r="L110">
        <v>4825170</v>
      </c>
      <c r="M110">
        <v>7</v>
      </c>
      <c r="N110" t="s">
        <v>643</v>
      </c>
      <c r="O110" s="4">
        <v>44637</v>
      </c>
      <c r="P110" s="4">
        <v>45705</v>
      </c>
      <c r="Q110">
        <v>44759</v>
      </c>
      <c r="R110" t="s">
        <v>703</v>
      </c>
      <c r="S110" t="s">
        <v>86</v>
      </c>
      <c r="T110">
        <v>870116.67800000007</v>
      </c>
      <c r="U110">
        <v>2610350.034</v>
      </c>
      <c r="V110">
        <v>4350583.3900000006</v>
      </c>
      <c r="W110">
        <v>0</v>
      </c>
      <c r="X110" t="s">
        <v>1352</v>
      </c>
    </row>
    <row r="111" spans="1:24" x14ac:dyDescent="0.35">
      <c r="A111" t="str">
        <f t="shared" si="1"/>
        <v>1562500510000000044908</v>
      </c>
      <c r="B111" t="s">
        <v>638</v>
      </c>
      <c r="C111" s="1">
        <v>15625005</v>
      </c>
      <c r="D111" t="s">
        <v>783</v>
      </c>
      <c r="E111" t="s">
        <v>327</v>
      </c>
      <c r="F111" t="s">
        <v>967</v>
      </c>
      <c r="G111" s="4">
        <v>44908</v>
      </c>
      <c r="H111" t="s">
        <v>706</v>
      </c>
      <c r="I111" t="s">
        <v>707</v>
      </c>
      <c r="J111">
        <v>24</v>
      </c>
      <c r="K111" s="5">
        <v>100000000</v>
      </c>
      <c r="L111">
        <v>4531400</v>
      </c>
      <c r="M111">
        <v>7</v>
      </c>
      <c r="N111" t="s">
        <v>643</v>
      </c>
      <c r="O111" s="4">
        <v>44939</v>
      </c>
      <c r="P111" s="4">
        <v>45639</v>
      </c>
      <c r="R111" t="s">
        <v>644</v>
      </c>
      <c r="S111" t="s">
        <v>74</v>
      </c>
      <c r="T111">
        <v>566666.66666666674</v>
      </c>
      <c r="U111">
        <v>2266666.666666667</v>
      </c>
      <c r="V111">
        <v>0</v>
      </c>
      <c r="W111">
        <v>0</v>
      </c>
      <c r="X111" t="s">
        <v>1352</v>
      </c>
    </row>
    <row r="112" spans="1:24" x14ac:dyDescent="0.35">
      <c r="A112" t="str">
        <f t="shared" si="1"/>
        <v>259885182500000044966</v>
      </c>
      <c r="B112" t="s">
        <v>712</v>
      </c>
      <c r="C112" s="1">
        <v>25988518</v>
      </c>
      <c r="D112" t="s">
        <v>968</v>
      </c>
      <c r="E112" t="s">
        <v>969</v>
      </c>
      <c r="F112" t="s">
        <v>970</v>
      </c>
      <c r="G112" s="4">
        <v>44966</v>
      </c>
      <c r="H112" t="s">
        <v>697</v>
      </c>
      <c r="I112" t="s">
        <v>698</v>
      </c>
      <c r="J112">
        <v>36</v>
      </c>
      <c r="K112" s="5">
        <v>25000000</v>
      </c>
      <c r="L112">
        <v>821182</v>
      </c>
      <c r="M112">
        <v>9</v>
      </c>
      <c r="N112" t="s">
        <v>643</v>
      </c>
      <c r="O112" s="4">
        <v>44994</v>
      </c>
      <c r="P112" s="4">
        <v>46062</v>
      </c>
      <c r="R112" t="s">
        <v>644</v>
      </c>
      <c r="S112" t="s">
        <v>948</v>
      </c>
      <c r="T112">
        <v>425000.00000000006</v>
      </c>
      <c r="U112">
        <v>708333.33333333337</v>
      </c>
      <c r="V112">
        <v>0</v>
      </c>
      <c r="W112">
        <v>0</v>
      </c>
      <c r="X112" t="s">
        <v>1352</v>
      </c>
    </row>
    <row r="113" spans="1:24" x14ac:dyDescent="0.35">
      <c r="A113" t="str">
        <f t="shared" si="1"/>
        <v>98348301600000045229</v>
      </c>
      <c r="B113" t="s">
        <v>959</v>
      </c>
      <c r="C113" s="1">
        <v>9834830</v>
      </c>
      <c r="D113" t="s">
        <v>971</v>
      </c>
      <c r="E113" t="s">
        <v>972</v>
      </c>
      <c r="F113" t="s">
        <v>973</v>
      </c>
      <c r="G113" s="4">
        <v>45229</v>
      </c>
      <c r="H113" t="s">
        <v>697</v>
      </c>
      <c r="I113" t="s">
        <v>698</v>
      </c>
      <c r="J113">
        <v>36</v>
      </c>
      <c r="K113" s="5">
        <v>16000000</v>
      </c>
      <c r="L113">
        <v>543499</v>
      </c>
      <c r="M113">
        <v>11</v>
      </c>
      <c r="N113" t="s">
        <v>643</v>
      </c>
      <c r="O113" s="4">
        <v>45260</v>
      </c>
      <c r="P113" s="4">
        <v>46325</v>
      </c>
      <c r="R113" t="s">
        <v>644</v>
      </c>
      <c r="S113" t="s">
        <v>813</v>
      </c>
      <c r="T113">
        <v>392888.88888888888</v>
      </c>
      <c r="U113">
        <v>264444.4444444445</v>
      </c>
      <c r="V113">
        <v>0</v>
      </c>
      <c r="W113">
        <v>0</v>
      </c>
      <c r="X113" t="s">
        <v>1352</v>
      </c>
    </row>
    <row r="114" spans="1:24" x14ac:dyDescent="0.35">
      <c r="A114" t="str">
        <f t="shared" si="1"/>
        <v>525087613200000044782</v>
      </c>
      <c r="B114" t="s">
        <v>667</v>
      </c>
      <c r="C114" s="1">
        <v>52508761</v>
      </c>
      <c r="D114" t="s">
        <v>974</v>
      </c>
      <c r="E114" t="s">
        <v>975</v>
      </c>
      <c r="F114" t="s">
        <v>976</v>
      </c>
      <c r="G114" s="4">
        <v>44782</v>
      </c>
      <c r="H114" t="s">
        <v>659</v>
      </c>
      <c r="I114" t="s">
        <v>660</v>
      </c>
      <c r="J114">
        <v>36</v>
      </c>
      <c r="K114" s="5">
        <v>32000000</v>
      </c>
      <c r="L114">
        <v>492709</v>
      </c>
      <c r="M114">
        <v>9</v>
      </c>
      <c r="N114" t="s">
        <v>643</v>
      </c>
      <c r="O114" s="4">
        <v>44813</v>
      </c>
      <c r="P114" s="4">
        <v>45878</v>
      </c>
      <c r="R114" t="s">
        <v>644</v>
      </c>
      <c r="S114" t="s">
        <v>845</v>
      </c>
      <c r="T114">
        <v>362666.66666666669</v>
      </c>
      <c r="U114">
        <v>725333.33333333337</v>
      </c>
      <c r="V114">
        <v>498666.66666666669</v>
      </c>
      <c r="W114">
        <v>0</v>
      </c>
      <c r="X114" t="s">
        <v>1352</v>
      </c>
    </row>
    <row r="115" spans="1:24" x14ac:dyDescent="0.35">
      <c r="A115" t="str">
        <f t="shared" si="1"/>
        <v>261005411300000045281</v>
      </c>
      <c r="B115" t="s">
        <v>667</v>
      </c>
      <c r="C115" s="1">
        <v>26100541</v>
      </c>
      <c r="D115" t="s">
        <v>977</v>
      </c>
      <c r="E115" t="s">
        <v>978</v>
      </c>
      <c r="F115" t="s">
        <v>979</v>
      </c>
      <c r="G115" s="4">
        <v>45281</v>
      </c>
      <c r="H115" t="s">
        <v>697</v>
      </c>
      <c r="I115" t="s">
        <v>698</v>
      </c>
      <c r="J115">
        <v>36</v>
      </c>
      <c r="K115" s="5">
        <v>13000000</v>
      </c>
      <c r="L115">
        <v>429926</v>
      </c>
      <c r="M115">
        <v>10</v>
      </c>
      <c r="N115" t="s">
        <v>643</v>
      </c>
      <c r="O115" s="4">
        <v>45312</v>
      </c>
      <c r="P115" s="4">
        <v>46377</v>
      </c>
      <c r="R115" t="s">
        <v>644</v>
      </c>
      <c r="S115" t="s">
        <v>845</v>
      </c>
      <c r="T115">
        <v>343777.77777777781</v>
      </c>
      <c r="U115">
        <v>0</v>
      </c>
      <c r="V115">
        <v>0</v>
      </c>
      <c r="W115">
        <v>0</v>
      </c>
      <c r="X115" t="s">
        <v>1352</v>
      </c>
    </row>
    <row r="116" spans="1:24" x14ac:dyDescent="0.35">
      <c r="A116" t="str">
        <f t="shared" si="1"/>
        <v>260928611500000045133</v>
      </c>
      <c r="B116" t="s">
        <v>638</v>
      </c>
      <c r="C116" s="1">
        <v>26092861</v>
      </c>
      <c r="D116" t="s">
        <v>980</v>
      </c>
      <c r="E116" t="s">
        <v>574</v>
      </c>
      <c r="F116" t="s">
        <v>981</v>
      </c>
      <c r="G116" s="4">
        <v>45133</v>
      </c>
      <c r="H116" t="s">
        <v>659</v>
      </c>
      <c r="I116" t="s">
        <v>660</v>
      </c>
      <c r="J116">
        <v>36</v>
      </c>
      <c r="K116" s="5">
        <v>15000000</v>
      </c>
      <c r="L116">
        <v>492709</v>
      </c>
      <c r="M116">
        <v>9</v>
      </c>
      <c r="N116" t="s">
        <v>643</v>
      </c>
      <c r="O116" s="4">
        <v>45164</v>
      </c>
      <c r="P116" s="4">
        <v>46229</v>
      </c>
      <c r="R116" t="s">
        <v>644</v>
      </c>
      <c r="S116" t="s">
        <v>364</v>
      </c>
      <c r="T116">
        <v>325833.33333333337</v>
      </c>
      <c r="U116">
        <v>226666.66666666669</v>
      </c>
      <c r="V116">
        <v>0</v>
      </c>
      <c r="W116">
        <v>0</v>
      </c>
      <c r="X116" t="s">
        <v>1352</v>
      </c>
    </row>
    <row r="117" spans="1:24" x14ac:dyDescent="0.35">
      <c r="A117" t="str">
        <f t="shared" si="1"/>
        <v>260447301308620045007</v>
      </c>
      <c r="B117" t="s">
        <v>712</v>
      </c>
      <c r="C117" s="1">
        <v>26044730</v>
      </c>
      <c r="D117" t="s">
        <v>982</v>
      </c>
      <c r="E117" t="s">
        <v>983</v>
      </c>
      <c r="F117" t="s">
        <v>984</v>
      </c>
      <c r="G117" s="4">
        <v>45007</v>
      </c>
      <c r="H117" t="s">
        <v>697</v>
      </c>
      <c r="I117" t="s">
        <v>698</v>
      </c>
      <c r="J117">
        <v>60</v>
      </c>
      <c r="K117" s="5">
        <v>13086200</v>
      </c>
      <c r="L117">
        <v>286022</v>
      </c>
      <c r="M117">
        <v>9</v>
      </c>
      <c r="N117" t="s">
        <v>643</v>
      </c>
      <c r="O117" s="4">
        <v>45038</v>
      </c>
      <c r="P117" s="4">
        <v>46834</v>
      </c>
      <c r="R117" t="s">
        <v>644</v>
      </c>
      <c r="S117" t="s">
        <v>736</v>
      </c>
      <c r="T117">
        <v>318867.07333333336</v>
      </c>
      <c r="U117">
        <v>407853.2333333334</v>
      </c>
      <c r="V117">
        <v>0</v>
      </c>
      <c r="W117">
        <v>0</v>
      </c>
      <c r="X117" t="s">
        <v>1352</v>
      </c>
    </row>
    <row r="118" spans="1:24" x14ac:dyDescent="0.35">
      <c r="A118" t="str">
        <f t="shared" si="1"/>
        <v>260926301448547345184</v>
      </c>
      <c r="B118" t="s">
        <v>763</v>
      </c>
      <c r="C118" s="1">
        <v>26092630</v>
      </c>
      <c r="D118" t="s">
        <v>985</v>
      </c>
      <c r="E118" t="s">
        <v>986</v>
      </c>
      <c r="F118" t="s">
        <v>987</v>
      </c>
      <c r="G118" s="4">
        <v>45184</v>
      </c>
      <c r="H118" t="s">
        <v>697</v>
      </c>
      <c r="I118" t="s">
        <v>698</v>
      </c>
      <c r="J118">
        <v>32</v>
      </c>
      <c r="K118" s="5">
        <v>14485473</v>
      </c>
      <c r="L118">
        <v>529139</v>
      </c>
      <c r="M118">
        <v>10</v>
      </c>
      <c r="N118" t="s">
        <v>643</v>
      </c>
      <c r="O118" s="4">
        <v>45214</v>
      </c>
      <c r="P118" s="4">
        <v>46157</v>
      </c>
      <c r="R118" t="s">
        <v>644</v>
      </c>
      <c r="S118" t="s">
        <v>767</v>
      </c>
      <c r="T118">
        <v>323207.11631250003</v>
      </c>
      <c r="U118">
        <v>230862.22593750001</v>
      </c>
      <c r="V118">
        <v>0</v>
      </c>
      <c r="W118">
        <v>0</v>
      </c>
      <c r="X118" t="s">
        <v>1352</v>
      </c>
    </row>
    <row r="119" spans="1:24" x14ac:dyDescent="0.35">
      <c r="A119" t="str">
        <f t="shared" si="1"/>
        <v>260378821792790644623</v>
      </c>
      <c r="B119" t="s">
        <v>712</v>
      </c>
      <c r="C119" s="1">
        <v>26037882</v>
      </c>
      <c r="D119" t="s">
        <v>988</v>
      </c>
      <c r="E119" t="s">
        <v>989</v>
      </c>
      <c r="F119" t="s">
        <v>990</v>
      </c>
      <c r="G119" s="4">
        <v>44623</v>
      </c>
      <c r="H119" t="s">
        <v>697</v>
      </c>
      <c r="I119" t="s">
        <v>698</v>
      </c>
      <c r="J119">
        <v>60</v>
      </c>
      <c r="K119" s="5">
        <v>17927906</v>
      </c>
      <c r="L119">
        <v>397113</v>
      </c>
      <c r="M119">
        <v>9.5</v>
      </c>
      <c r="N119" t="s">
        <v>643</v>
      </c>
      <c r="O119" s="4">
        <v>44654</v>
      </c>
      <c r="P119" s="4">
        <v>46449</v>
      </c>
      <c r="R119" t="s">
        <v>644</v>
      </c>
      <c r="S119" t="s">
        <v>736</v>
      </c>
      <c r="T119">
        <v>314933.54873333336</v>
      </c>
      <c r="U119">
        <v>436843.30953333341</v>
      </c>
      <c r="V119">
        <v>558753.07033333334</v>
      </c>
      <c r="W119">
        <v>0</v>
      </c>
      <c r="X119" t="s">
        <v>1352</v>
      </c>
    </row>
    <row r="120" spans="1:24" x14ac:dyDescent="0.35">
      <c r="A120" t="str">
        <f t="shared" si="1"/>
        <v>186419191500000044785</v>
      </c>
      <c r="B120" t="s">
        <v>846</v>
      </c>
      <c r="C120" s="1">
        <v>18641919</v>
      </c>
      <c r="D120" t="s">
        <v>991</v>
      </c>
      <c r="E120" t="s">
        <v>992</v>
      </c>
      <c r="F120" t="s">
        <v>993</v>
      </c>
      <c r="G120" s="4">
        <v>44785</v>
      </c>
      <c r="H120" t="s">
        <v>697</v>
      </c>
      <c r="I120" t="s">
        <v>698</v>
      </c>
      <c r="J120">
        <v>60</v>
      </c>
      <c r="K120" s="5">
        <v>15000000</v>
      </c>
      <c r="L120">
        <v>354797</v>
      </c>
      <c r="M120">
        <v>12</v>
      </c>
      <c r="N120" t="s">
        <v>643</v>
      </c>
      <c r="O120" s="4">
        <v>44816</v>
      </c>
      <c r="P120" s="4">
        <v>46611</v>
      </c>
      <c r="R120" t="s">
        <v>644</v>
      </c>
      <c r="S120" t="s">
        <v>791</v>
      </c>
      <c r="T120">
        <v>306000</v>
      </c>
      <c r="U120">
        <v>408000.00000000006</v>
      </c>
      <c r="V120">
        <v>242250.00000000003</v>
      </c>
      <c r="W120">
        <v>0</v>
      </c>
      <c r="X120" t="s">
        <v>1352</v>
      </c>
    </row>
    <row r="121" spans="1:24" x14ac:dyDescent="0.35">
      <c r="A121" t="str">
        <f t="shared" si="1"/>
        <v>259290952000000044925</v>
      </c>
      <c r="B121" t="s">
        <v>994</v>
      </c>
      <c r="C121" s="1">
        <v>25929095</v>
      </c>
      <c r="D121" t="s">
        <v>995</v>
      </c>
      <c r="E121" t="s">
        <v>996</v>
      </c>
      <c r="F121" t="s">
        <v>997</v>
      </c>
      <c r="G121" s="4">
        <v>44925</v>
      </c>
      <c r="H121" t="s">
        <v>697</v>
      </c>
      <c r="I121" t="s">
        <v>698</v>
      </c>
      <c r="J121">
        <v>36</v>
      </c>
      <c r="K121" s="5">
        <v>20000000</v>
      </c>
      <c r="L121">
        <v>667992</v>
      </c>
      <c r="M121">
        <v>9.99</v>
      </c>
      <c r="N121" t="s">
        <v>643</v>
      </c>
      <c r="O121" s="4">
        <v>44949</v>
      </c>
      <c r="P121" s="4">
        <v>46014</v>
      </c>
      <c r="R121" t="s">
        <v>644</v>
      </c>
      <c r="S121" t="s">
        <v>736</v>
      </c>
      <c r="T121">
        <v>302222.22222222225</v>
      </c>
      <c r="U121">
        <v>528888.88888888899</v>
      </c>
      <c r="V121">
        <v>0</v>
      </c>
      <c r="W121">
        <v>0</v>
      </c>
      <c r="X121" t="s">
        <v>1352</v>
      </c>
    </row>
    <row r="122" spans="1:24" x14ac:dyDescent="0.35">
      <c r="A122" t="str">
        <f t="shared" si="1"/>
        <v>260612282000000044459</v>
      </c>
      <c r="B122" t="s">
        <v>998</v>
      </c>
      <c r="C122" s="1">
        <v>26061228</v>
      </c>
      <c r="D122" t="s">
        <v>999</v>
      </c>
      <c r="E122" t="s">
        <v>1000</v>
      </c>
      <c r="F122" t="s">
        <v>1001</v>
      </c>
      <c r="G122" s="4">
        <v>44459</v>
      </c>
      <c r="H122" t="s">
        <v>697</v>
      </c>
      <c r="I122" t="s">
        <v>698</v>
      </c>
      <c r="J122">
        <v>60</v>
      </c>
      <c r="K122" s="5">
        <v>20000000</v>
      </c>
      <c r="L122">
        <v>448813</v>
      </c>
      <c r="M122">
        <v>9.99</v>
      </c>
      <c r="N122" t="s">
        <v>643</v>
      </c>
      <c r="O122" s="4">
        <v>44489</v>
      </c>
      <c r="P122" s="4">
        <v>46285</v>
      </c>
      <c r="R122" t="s">
        <v>644</v>
      </c>
      <c r="S122" t="s">
        <v>948</v>
      </c>
      <c r="T122">
        <v>283333.33333333337</v>
      </c>
      <c r="U122">
        <v>419333.33333333337</v>
      </c>
      <c r="V122">
        <v>555333.33333333337</v>
      </c>
      <c r="W122">
        <v>328666.66666666669</v>
      </c>
      <c r="X122" t="s">
        <v>1352</v>
      </c>
    </row>
    <row r="123" spans="1:24" x14ac:dyDescent="0.35">
      <c r="A123" t="str">
        <f t="shared" si="1"/>
        <v>7879171558700044629</v>
      </c>
      <c r="B123" t="s">
        <v>712</v>
      </c>
      <c r="C123" s="1">
        <v>787917</v>
      </c>
      <c r="D123" t="s">
        <v>1002</v>
      </c>
      <c r="E123" t="s">
        <v>1003</v>
      </c>
      <c r="F123" t="s">
        <v>1004</v>
      </c>
      <c r="G123" s="4">
        <v>44629</v>
      </c>
      <c r="H123" t="s">
        <v>697</v>
      </c>
      <c r="I123" t="s">
        <v>698</v>
      </c>
      <c r="J123">
        <v>60</v>
      </c>
      <c r="K123" s="5">
        <v>15587000</v>
      </c>
      <c r="L123">
        <v>339794</v>
      </c>
      <c r="M123">
        <v>9.5</v>
      </c>
      <c r="N123" t="s">
        <v>643</v>
      </c>
      <c r="O123" s="4">
        <v>44660</v>
      </c>
      <c r="P123" s="4">
        <v>46455</v>
      </c>
      <c r="R123" t="s">
        <v>644</v>
      </c>
      <c r="S123" t="s">
        <v>772</v>
      </c>
      <c r="T123">
        <v>273811.63333333336</v>
      </c>
      <c r="U123">
        <v>379803.2333333334</v>
      </c>
      <c r="V123">
        <v>485794.83333333337</v>
      </c>
      <c r="W123">
        <v>0</v>
      </c>
      <c r="X123" t="s">
        <v>1352</v>
      </c>
    </row>
    <row r="124" spans="1:24" x14ac:dyDescent="0.35">
      <c r="A124" t="str">
        <f t="shared" si="1"/>
        <v>260333561500000044986</v>
      </c>
      <c r="B124" t="s">
        <v>737</v>
      </c>
      <c r="C124" s="1">
        <v>26033356</v>
      </c>
      <c r="D124" t="s">
        <v>1005</v>
      </c>
      <c r="E124" t="s">
        <v>1006</v>
      </c>
      <c r="F124" t="s">
        <v>1007</v>
      </c>
      <c r="G124" s="4">
        <v>44986</v>
      </c>
      <c r="H124" t="s">
        <v>697</v>
      </c>
      <c r="I124" t="s">
        <v>698</v>
      </c>
      <c r="J124">
        <v>36</v>
      </c>
      <c r="K124" s="5">
        <v>15000000</v>
      </c>
      <c r="L124">
        <v>492709</v>
      </c>
      <c r="M124">
        <v>9</v>
      </c>
      <c r="N124" t="s">
        <v>643</v>
      </c>
      <c r="O124" s="4">
        <v>45017</v>
      </c>
      <c r="P124" s="4">
        <v>46082</v>
      </c>
      <c r="R124" t="s">
        <v>644</v>
      </c>
      <c r="S124" t="s">
        <v>1008</v>
      </c>
      <c r="T124">
        <v>269166.66666666669</v>
      </c>
      <c r="U124">
        <v>439166.66666666669</v>
      </c>
      <c r="V124">
        <v>0</v>
      </c>
      <c r="W124">
        <v>0</v>
      </c>
      <c r="X124" t="s">
        <v>1352</v>
      </c>
    </row>
    <row r="125" spans="1:24" x14ac:dyDescent="0.35">
      <c r="A125" t="str">
        <f t="shared" si="1"/>
        <v>233636321800081544469</v>
      </c>
      <c r="B125" t="s">
        <v>1009</v>
      </c>
      <c r="C125" s="1">
        <v>23363632</v>
      </c>
      <c r="D125" t="s">
        <v>1010</v>
      </c>
      <c r="E125" t="s">
        <v>1011</v>
      </c>
      <c r="F125" t="s">
        <v>1012</v>
      </c>
      <c r="G125" s="4">
        <v>44469</v>
      </c>
      <c r="H125" t="s">
        <v>752</v>
      </c>
      <c r="I125" t="s">
        <v>753</v>
      </c>
      <c r="J125">
        <v>60</v>
      </c>
      <c r="K125" s="5">
        <v>18000815</v>
      </c>
      <c r="L125">
        <v>425776</v>
      </c>
      <c r="M125">
        <v>12</v>
      </c>
      <c r="N125" t="s">
        <v>643</v>
      </c>
      <c r="O125" s="4">
        <v>44499</v>
      </c>
      <c r="P125" s="4">
        <v>46295</v>
      </c>
      <c r="Q125">
        <v>45199</v>
      </c>
      <c r="R125" t="s">
        <v>703</v>
      </c>
      <c r="S125" t="s">
        <v>1013</v>
      </c>
      <c r="T125">
        <v>255011.54583333337</v>
      </c>
      <c r="U125">
        <v>377417.08783333335</v>
      </c>
      <c r="V125">
        <v>499822.62983333337</v>
      </c>
      <c r="W125">
        <v>295813.39316666668</v>
      </c>
      <c r="X125" t="s">
        <v>1352</v>
      </c>
    </row>
    <row r="126" spans="1:24" x14ac:dyDescent="0.35">
      <c r="A126" t="str">
        <f t="shared" si="1"/>
        <v>407802352500000044249</v>
      </c>
      <c r="B126" t="s">
        <v>820</v>
      </c>
      <c r="C126" s="1">
        <v>40780235</v>
      </c>
      <c r="D126" t="s">
        <v>1014</v>
      </c>
      <c r="E126" t="s">
        <v>1015</v>
      </c>
      <c r="F126" t="s">
        <v>1016</v>
      </c>
      <c r="G126" s="4">
        <v>44249</v>
      </c>
      <c r="H126" t="s">
        <v>697</v>
      </c>
      <c r="I126" t="s">
        <v>698</v>
      </c>
      <c r="J126">
        <v>60</v>
      </c>
      <c r="K126" s="5">
        <v>25000000</v>
      </c>
      <c r="L126">
        <v>561016</v>
      </c>
      <c r="M126">
        <v>9.99</v>
      </c>
      <c r="N126" t="s">
        <v>643</v>
      </c>
      <c r="O126" s="4">
        <v>44277</v>
      </c>
      <c r="P126" s="4">
        <v>46075</v>
      </c>
      <c r="R126" t="s">
        <v>644</v>
      </c>
      <c r="S126" t="s">
        <v>687</v>
      </c>
      <c r="T126">
        <v>255000.00000000003</v>
      </c>
      <c r="U126">
        <v>425000.00000000006</v>
      </c>
      <c r="V126">
        <v>595000</v>
      </c>
      <c r="W126">
        <v>765000</v>
      </c>
      <c r="X126" t="s">
        <v>1352</v>
      </c>
    </row>
    <row r="127" spans="1:24" x14ac:dyDescent="0.35">
      <c r="A127" t="str">
        <f t="shared" si="1"/>
        <v>259744062480000044245</v>
      </c>
      <c r="B127" t="s">
        <v>885</v>
      </c>
      <c r="C127" s="1">
        <v>25974406</v>
      </c>
      <c r="D127" t="s">
        <v>1017</v>
      </c>
      <c r="E127" t="s">
        <v>1018</v>
      </c>
      <c r="F127" t="s">
        <v>1019</v>
      </c>
      <c r="G127" s="4">
        <v>44245</v>
      </c>
      <c r="H127" t="s">
        <v>697</v>
      </c>
      <c r="I127" t="s">
        <v>698</v>
      </c>
      <c r="J127">
        <v>60</v>
      </c>
      <c r="K127" s="5">
        <v>24800000</v>
      </c>
      <c r="L127">
        <v>542049</v>
      </c>
      <c r="M127">
        <v>9</v>
      </c>
      <c r="N127" t="s">
        <v>643</v>
      </c>
      <c r="O127" s="4">
        <v>44273</v>
      </c>
      <c r="P127" s="4">
        <v>46071</v>
      </c>
      <c r="R127" t="s">
        <v>644</v>
      </c>
      <c r="S127" t="s">
        <v>808</v>
      </c>
      <c r="T127">
        <v>252960.00000000003</v>
      </c>
      <c r="U127">
        <v>421600.00000000006</v>
      </c>
      <c r="V127">
        <v>590240</v>
      </c>
      <c r="W127">
        <v>758880</v>
      </c>
      <c r="X127" t="s">
        <v>1352</v>
      </c>
    </row>
    <row r="128" spans="1:24" x14ac:dyDescent="0.35">
      <c r="A128" t="str">
        <f t="shared" si="1"/>
        <v>259874901700000044566</v>
      </c>
      <c r="B128" t="s">
        <v>1020</v>
      </c>
      <c r="C128" s="1">
        <v>25987490</v>
      </c>
      <c r="D128" t="s">
        <v>1021</v>
      </c>
      <c r="E128" t="s">
        <v>1022</v>
      </c>
      <c r="F128" t="s">
        <v>1023</v>
      </c>
      <c r="G128" s="4">
        <v>44566</v>
      </c>
      <c r="H128" t="s">
        <v>697</v>
      </c>
      <c r="I128" t="s">
        <v>698</v>
      </c>
      <c r="J128">
        <v>54</v>
      </c>
      <c r="K128" s="5">
        <v>17000000</v>
      </c>
      <c r="L128">
        <v>396625</v>
      </c>
      <c r="M128">
        <v>9</v>
      </c>
      <c r="N128" t="s">
        <v>643</v>
      </c>
      <c r="O128" s="4">
        <v>44778</v>
      </c>
      <c r="P128" s="4">
        <v>46392</v>
      </c>
      <c r="R128" t="s">
        <v>644</v>
      </c>
      <c r="S128" t="s">
        <v>1024</v>
      </c>
      <c r="T128">
        <v>310407.40740740747</v>
      </c>
      <c r="U128">
        <v>438851.85185185191</v>
      </c>
      <c r="V128">
        <v>267592.59259259258</v>
      </c>
      <c r="W128">
        <v>0</v>
      </c>
      <c r="X128" t="s">
        <v>1352</v>
      </c>
    </row>
    <row r="129" spans="1:24" x14ac:dyDescent="0.35">
      <c r="A129" t="str">
        <f t="shared" si="1"/>
        <v>260081741000980044925</v>
      </c>
      <c r="B129" t="s">
        <v>768</v>
      </c>
      <c r="C129" s="1">
        <v>26008174</v>
      </c>
      <c r="D129" t="s">
        <v>1025</v>
      </c>
      <c r="E129" t="s">
        <v>1026</v>
      </c>
      <c r="F129" t="s">
        <v>1027</v>
      </c>
      <c r="G129" s="4">
        <v>44925</v>
      </c>
      <c r="H129" t="s">
        <v>648</v>
      </c>
      <c r="I129" t="s">
        <v>649</v>
      </c>
      <c r="J129">
        <v>60</v>
      </c>
      <c r="K129" s="5">
        <v>10009800</v>
      </c>
      <c r="L129">
        <v>218782</v>
      </c>
      <c r="M129">
        <v>9</v>
      </c>
      <c r="N129" t="s">
        <v>643</v>
      </c>
      <c r="O129" s="4">
        <v>44956</v>
      </c>
      <c r="P129" s="4">
        <v>46751</v>
      </c>
      <c r="R129" t="s">
        <v>644</v>
      </c>
      <c r="S129" t="s">
        <v>772</v>
      </c>
      <c r="T129">
        <v>226888.80000000002</v>
      </c>
      <c r="U129">
        <v>294955.44</v>
      </c>
      <c r="V129">
        <v>0</v>
      </c>
      <c r="W129">
        <v>0</v>
      </c>
      <c r="X129" t="s">
        <v>1352</v>
      </c>
    </row>
    <row r="130" spans="1:24" x14ac:dyDescent="0.35">
      <c r="A130" t="str">
        <f t="shared" si="1"/>
        <v>260081741000980044925</v>
      </c>
      <c r="B130" t="s">
        <v>768</v>
      </c>
      <c r="C130" s="1">
        <v>26008174</v>
      </c>
      <c r="D130" t="s">
        <v>1025</v>
      </c>
      <c r="E130" t="s">
        <v>1028</v>
      </c>
      <c r="F130" t="s">
        <v>1029</v>
      </c>
      <c r="G130" s="4">
        <v>44925</v>
      </c>
      <c r="H130" t="s">
        <v>697</v>
      </c>
      <c r="I130" t="s">
        <v>698</v>
      </c>
      <c r="J130">
        <v>60</v>
      </c>
      <c r="K130" s="5">
        <v>10009800</v>
      </c>
      <c r="L130">
        <v>218782</v>
      </c>
      <c r="M130">
        <v>9</v>
      </c>
      <c r="N130" t="s">
        <v>643</v>
      </c>
      <c r="O130" s="4">
        <v>44956</v>
      </c>
      <c r="P130" s="4">
        <v>46751</v>
      </c>
      <c r="Q130">
        <v>44925</v>
      </c>
      <c r="R130" t="s">
        <v>703</v>
      </c>
      <c r="S130" t="s">
        <v>772</v>
      </c>
      <c r="T130">
        <v>226888.80000000002</v>
      </c>
      <c r="U130">
        <v>294955.44</v>
      </c>
      <c r="V130">
        <v>0</v>
      </c>
      <c r="W130">
        <v>0</v>
      </c>
      <c r="X130" t="s">
        <v>1352</v>
      </c>
    </row>
    <row r="131" spans="1:24" x14ac:dyDescent="0.35">
      <c r="A131" t="str">
        <f t="shared" ref="A131:A194" si="2">_xlfn.CONCAT(C131,K131,G131)</f>
        <v>260639911650000044867</v>
      </c>
      <c r="B131" t="s">
        <v>885</v>
      </c>
      <c r="C131" s="1">
        <v>26063991</v>
      </c>
      <c r="D131" t="s">
        <v>1030</v>
      </c>
      <c r="E131" t="s">
        <v>1031</v>
      </c>
      <c r="F131" t="s">
        <v>1032</v>
      </c>
      <c r="G131" s="4">
        <v>44867</v>
      </c>
      <c r="H131" t="s">
        <v>697</v>
      </c>
      <c r="I131" t="s">
        <v>698</v>
      </c>
      <c r="J131">
        <v>36</v>
      </c>
      <c r="K131" s="5">
        <v>16500000</v>
      </c>
      <c r="L131">
        <v>551186</v>
      </c>
      <c r="M131">
        <v>10</v>
      </c>
      <c r="N131" t="s">
        <v>643</v>
      </c>
      <c r="O131" s="4">
        <v>44897</v>
      </c>
      <c r="P131" s="4">
        <v>45963</v>
      </c>
      <c r="R131" t="s">
        <v>644</v>
      </c>
      <c r="S131" t="s">
        <v>808</v>
      </c>
      <c r="T131">
        <v>233750.00000000003</v>
      </c>
      <c r="U131">
        <v>420750.00000000006</v>
      </c>
      <c r="V131">
        <v>280500</v>
      </c>
      <c r="W131">
        <v>0</v>
      </c>
      <c r="X131" t="s">
        <v>1352</v>
      </c>
    </row>
    <row r="132" spans="1:24" x14ac:dyDescent="0.35">
      <c r="A132" t="str">
        <f t="shared" si="2"/>
        <v>351920111000000044867</v>
      </c>
      <c r="B132" t="s">
        <v>1033</v>
      </c>
      <c r="C132" s="1">
        <v>35192011</v>
      </c>
      <c r="D132" t="s">
        <v>1034</v>
      </c>
      <c r="E132" t="s">
        <v>1035</v>
      </c>
      <c r="F132" t="s">
        <v>1036</v>
      </c>
      <c r="G132" s="4">
        <v>44867</v>
      </c>
      <c r="H132" t="s">
        <v>697</v>
      </c>
      <c r="I132" t="s">
        <v>698</v>
      </c>
      <c r="J132">
        <v>60</v>
      </c>
      <c r="K132" s="5">
        <v>10000000</v>
      </c>
      <c r="L132">
        <v>224407</v>
      </c>
      <c r="M132">
        <v>9.99</v>
      </c>
      <c r="N132" t="s">
        <v>643</v>
      </c>
      <c r="O132" s="4">
        <v>44897</v>
      </c>
      <c r="P132" s="4">
        <v>46693</v>
      </c>
      <c r="R132" t="s">
        <v>644</v>
      </c>
      <c r="S132" t="s">
        <v>1008</v>
      </c>
      <c r="T132">
        <v>221000.00000000003</v>
      </c>
      <c r="U132">
        <v>289000</v>
      </c>
      <c r="V132">
        <v>170000</v>
      </c>
      <c r="W132">
        <v>0</v>
      </c>
      <c r="X132" t="s">
        <v>1352</v>
      </c>
    </row>
    <row r="133" spans="1:24" x14ac:dyDescent="0.35">
      <c r="A133" t="str">
        <f t="shared" si="2"/>
        <v>1566800515000000044785</v>
      </c>
      <c r="B133" t="s">
        <v>638</v>
      </c>
      <c r="C133" s="1">
        <v>15668005</v>
      </c>
      <c r="D133" t="s">
        <v>1037</v>
      </c>
      <c r="E133" t="s">
        <v>486</v>
      </c>
      <c r="F133" t="s">
        <v>1038</v>
      </c>
      <c r="G133" s="4">
        <v>44785</v>
      </c>
      <c r="H133" t="s">
        <v>706</v>
      </c>
      <c r="I133" t="s">
        <v>707</v>
      </c>
      <c r="J133">
        <v>24</v>
      </c>
      <c r="K133" s="5">
        <v>150000000</v>
      </c>
      <c r="L133">
        <v>6917932</v>
      </c>
      <c r="M133">
        <v>8.5</v>
      </c>
      <c r="N133" t="s">
        <v>643</v>
      </c>
      <c r="O133" s="4">
        <v>44816</v>
      </c>
      <c r="P133" s="4">
        <v>45516</v>
      </c>
      <c r="R133" t="s">
        <v>644</v>
      </c>
      <c r="S133" t="s">
        <v>181</v>
      </c>
      <c r="T133">
        <v>318750</v>
      </c>
      <c r="U133">
        <v>2550000</v>
      </c>
      <c r="V133">
        <v>2231250</v>
      </c>
      <c r="W133">
        <v>0</v>
      </c>
      <c r="X133" t="s">
        <v>1352</v>
      </c>
    </row>
    <row r="134" spans="1:24" x14ac:dyDescent="0.35">
      <c r="A134" t="str">
        <f t="shared" si="2"/>
        <v>79347172000000044799</v>
      </c>
      <c r="B134" t="s">
        <v>712</v>
      </c>
      <c r="C134" s="1">
        <v>7934717</v>
      </c>
      <c r="D134" t="s">
        <v>1039</v>
      </c>
      <c r="E134" t="s">
        <v>1040</v>
      </c>
      <c r="F134" t="s">
        <v>1041</v>
      </c>
      <c r="G134" s="4">
        <v>44799</v>
      </c>
      <c r="H134" t="s">
        <v>697</v>
      </c>
      <c r="I134" t="s">
        <v>698</v>
      </c>
      <c r="J134">
        <v>36</v>
      </c>
      <c r="K134" s="5">
        <v>20000000</v>
      </c>
      <c r="L134">
        <v>690753</v>
      </c>
      <c r="M134">
        <v>12</v>
      </c>
      <c r="N134" t="s">
        <v>643</v>
      </c>
      <c r="O134" s="4">
        <v>44830</v>
      </c>
      <c r="P134" s="4">
        <v>45895</v>
      </c>
      <c r="R134" t="s">
        <v>644</v>
      </c>
      <c r="S134" t="s">
        <v>948</v>
      </c>
      <c r="T134">
        <v>226666.66666666669</v>
      </c>
      <c r="U134">
        <v>453333.33333333337</v>
      </c>
      <c r="V134">
        <v>311666.66666666669</v>
      </c>
      <c r="W134">
        <v>0</v>
      </c>
      <c r="X134" t="s">
        <v>1352</v>
      </c>
    </row>
    <row r="135" spans="1:24" x14ac:dyDescent="0.35">
      <c r="A135" t="str">
        <f t="shared" si="2"/>
        <v>275154608800000044529</v>
      </c>
      <c r="B135" t="s">
        <v>763</v>
      </c>
      <c r="C135" s="1">
        <v>27515460</v>
      </c>
      <c r="D135" t="s">
        <v>1042</v>
      </c>
      <c r="E135" t="s">
        <v>549</v>
      </c>
      <c r="F135" t="s">
        <v>1043</v>
      </c>
      <c r="G135" s="4">
        <v>44529</v>
      </c>
      <c r="H135" t="s">
        <v>697</v>
      </c>
      <c r="I135" t="s">
        <v>698</v>
      </c>
      <c r="J135">
        <v>36</v>
      </c>
      <c r="K135" s="5">
        <v>88000000</v>
      </c>
      <c r="L135">
        <v>2905364</v>
      </c>
      <c r="M135">
        <v>9.9</v>
      </c>
      <c r="N135" t="s">
        <v>643</v>
      </c>
      <c r="O135" s="4">
        <v>44559</v>
      </c>
      <c r="P135" s="4">
        <v>45625</v>
      </c>
      <c r="R135" t="s">
        <v>644</v>
      </c>
      <c r="S135" t="s">
        <v>74</v>
      </c>
      <c r="T135">
        <v>249333.33333333334</v>
      </c>
      <c r="U135">
        <v>1246666.6666666667</v>
      </c>
      <c r="V135">
        <v>2244000</v>
      </c>
      <c r="W135">
        <v>1496000</v>
      </c>
      <c r="X135" t="s">
        <v>1352</v>
      </c>
    </row>
    <row r="136" spans="1:24" x14ac:dyDescent="0.35">
      <c r="A136" t="str">
        <f t="shared" si="2"/>
        <v>817661521500000044433</v>
      </c>
      <c r="B136" t="s">
        <v>650</v>
      </c>
      <c r="C136" s="1">
        <v>8176615</v>
      </c>
      <c r="D136" t="s">
        <v>779</v>
      </c>
      <c r="E136" t="s">
        <v>312</v>
      </c>
      <c r="F136" t="s">
        <v>1044</v>
      </c>
      <c r="G136" s="4">
        <v>44433</v>
      </c>
      <c r="H136" t="s">
        <v>1045</v>
      </c>
      <c r="I136" t="s">
        <v>1046</v>
      </c>
      <c r="J136">
        <v>36</v>
      </c>
      <c r="K136" s="5">
        <v>215000000</v>
      </c>
      <c r="L136">
        <v>6638576</v>
      </c>
      <c r="M136">
        <v>7</v>
      </c>
      <c r="N136" t="s">
        <v>643</v>
      </c>
      <c r="O136" s="4">
        <v>44464</v>
      </c>
      <c r="P136" s="4">
        <v>45529</v>
      </c>
      <c r="R136" t="s">
        <v>644</v>
      </c>
      <c r="S136" t="s">
        <v>54</v>
      </c>
      <c r="T136">
        <v>304583.33333333337</v>
      </c>
      <c r="U136">
        <v>2436666.666666667</v>
      </c>
      <c r="V136">
        <v>4873333.333333334</v>
      </c>
      <c r="W136">
        <v>3350416.666666667</v>
      </c>
      <c r="X136" t="s">
        <v>1351</v>
      </c>
    </row>
    <row r="137" spans="1:24" x14ac:dyDescent="0.35">
      <c r="A137" t="str">
        <f t="shared" si="2"/>
        <v>260524401500000044890</v>
      </c>
      <c r="B137" t="s">
        <v>841</v>
      </c>
      <c r="C137" s="1">
        <v>26052440</v>
      </c>
      <c r="D137" t="s">
        <v>1047</v>
      </c>
      <c r="E137" t="s">
        <v>1048</v>
      </c>
      <c r="F137" t="s">
        <v>1049</v>
      </c>
      <c r="G137" s="4">
        <v>44890</v>
      </c>
      <c r="H137" t="s">
        <v>697</v>
      </c>
      <c r="I137" t="s">
        <v>698</v>
      </c>
      <c r="J137">
        <v>36</v>
      </c>
      <c r="K137" s="5">
        <v>15000000</v>
      </c>
      <c r="L137">
        <v>492709</v>
      </c>
      <c r="M137">
        <v>9</v>
      </c>
      <c r="N137" t="s">
        <v>643</v>
      </c>
      <c r="O137" s="4">
        <v>44920</v>
      </c>
      <c r="P137" s="4">
        <v>45986</v>
      </c>
      <c r="R137" t="s">
        <v>644</v>
      </c>
      <c r="S137" t="s">
        <v>845</v>
      </c>
      <c r="T137">
        <v>212500.00000000003</v>
      </c>
      <c r="U137">
        <v>382500</v>
      </c>
      <c r="V137">
        <v>255000.00000000003</v>
      </c>
      <c r="W137">
        <v>0</v>
      </c>
      <c r="X137" t="s">
        <v>1352</v>
      </c>
    </row>
    <row r="138" spans="1:24" x14ac:dyDescent="0.35">
      <c r="A138" t="str">
        <f t="shared" si="2"/>
        <v>555099641700000044336</v>
      </c>
      <c r="B138" t="s">
        <v>683</v>
      </c>
      <c r="C138" s="1">
        <v>55509964</v>
      </c>
      <c r="D138" t="s">
        <v>1050</v>
      </c>
      <c r="E138" t="s">
        <v>1051</v>
      </c>
      <c r="F138" t="s">
        <v>1052</v>
      </c>
      <c r="G138" s="4">
        <v>44336</v>
      </c>
      <c r="H138" t="s">
        <v>697</v>
      </c>
      <c r="I138" t="s">
        <v>698</v>
      </c>
      <c r="J138">
        <v>60</v>
      </c>
      <c r="K138" s="5">
        <v>17000000</v>
      </c>
      <c r="L138">
        <v>381491</v>
      </c>
      <c r="M138">
        <v>9.99</v>
      </c>
      <c r="N138" t="s">
        <v>643</v>
      </c>
      <c r="O138" s="4">
        <v>44367</v>
      </c>
      <c r="P138" s="4">
        <v>46162</v>
      </c>
      <c r="R138" t="s">
        <v>644</v>
      </c>
      <c r="S138" t="s">
        <v>1053</v>
      </c>
      <c r="T138">
        <v>202300</v>
      </c>
      <c r="U138">
        <v>317900</v>
      </c>
      <c r="V138">
        <v>433500.00000000006</v>
      </c>
      <c r="W138">
        <v>549100</v>
      </c>
      <c r="X138" t="s">
        <v>1352</v>
      </c>
    </row>
    <row r="139" spans="1:24" x14ac:dyDescent="0.35">
      <c r="A139" t="str">
        <f t="shared" si="2"/>
        <v>260177421500000045100</v>
      </c>
      <c r="B139" t="s">
        <v>885</v>
      </c>
      <c r="C139" s="1">
        <v>26017742</v>
      </c>
      <c r="D139" t="s">
        <v>1054</v>
      </c>
      <c r="E139" t="s">
        <v>1055</v>
      </c>
      <c r="F139" t="s">
        <v>1056</v>
      </c>
      <c r="G139" s="4">
        <v>45100</v>
      </c>
      <c r="H139" t="s">
        <v>863</v>
      </c>
      <c r="I139" t="s">
        <v>864</v>
      </c>
      <c r="J139">
        <v>24</v>
      </c>
      <c r="K139" s="5">
        <v>15000000</v>
      </c>
      <c r="L139">
        <v>700713</v>
      </c>
      <c r="M139">
        <v>9</v>
      </c>
      <c r="N139" t="s">
        <v>643</v>
      </c>
      <c r="O139" s="4">
        <v>45130</v>
      </c>
      <c r="P139" s="4">
        <v>45831</v>
      </c>
      <c r="R139" t="s">
        <v>644</v>
      </c>
      <c r="S139" t="s">
        <v>808</v>
      </c>
      <c r="T139">
        <v>212500.00000000003</v>
      </c>
      <c r="U139">
        <v>201875</v>
      </c>
      <c r="V139">
        <v>0</v>
      </c>
      <c r="W139">
        <v>0</v>
      </c>
      <c r="X139" t="s">
        <v>1352</v>
      </c>
    </row>
    <row r="140" spans="1:24" x14ac:dyDescent="0.35">
      <c r="A140" t="str">
        <f t="shared" si="2"/>
        <v>260585821500000044375</v>
      </c>
      <c r="B140" t="s">
        <v>683</v>
      </c>
      <c r="C140" s="1">
        <v>26058582</v>
      </c>
      <c r="D140" t="s">
        <v>1057</v>
      </c>
      <c r="E140" t="s">
        <v>1058</v>
      </c>
      <c r="F140" t="s">
        <v>1059</v>
      </c>
      <c r="G140" s="4">
        <v>44375</v>
      </c>
      <c r="H140" t="s">
        <v>697</v>
      </c>
      <c r="I140" t="s">
        <v>698</v>
      </c>
      <c r="J140">
        <v>60</v>
      </c>
      <c r="K140" s="5">
        <v>15000000</v>
      </c>
      <c r="L140">
        <v>336610</v>
      </c>
      <c r="M140">
        <v>9.99</v>
      </c>
      <c r="N140" t="s">
        <v>643</v>
      </c>
      <c r="O140" s="4">
        <v>44405</v>
      </c>
      <c r="P140" s="4">
        <v>46201</v>
      </c>
      <c r="R140" t="s">
        <v>644</v>
      </c>
      <c r="S140" t="s">
        <v>687</v>
      </c>
      <c r="T140">
        <v>187000</v>
      </c>
      <c r="U140">
        <v>289000</v>
      </c>
      <c r="V140">
        <v>391000</v>
      </c>
      <c r="W140">
        <v>233750.00000000003</v>
      </c>
      <c r="X140" t="s">
        <v>1352</v>
      </c>
    </row>
    <row r="141" spans="1:24" x14ac:dyDescent="0.35">
      <c r="A141" t="str">
        <f t="shared" si="2"/>
        <v>260173332500000044383</v>
      </c>
      <c r="B141" t="s">
        <v>959</v>
      </c>
      <c r="C141" s="1">
        <v>26017333</v>
      </c>
      <c r="D141" t="s">
        <v>1060</v>
      </c>
      <c r="E141" t="s">
        <v>1061</v>
      </c>
      <c r="F141" t="s">
        <v>1062</v>
      </c>
      <c r="G141" s="4">
        <v>44383</v>
      </c>
      <c r="H141" t="s">
        <v>697</v>
      </c>
      <c r="I141" t="s">
        <v>698</v>
      </c>
      <c r="J141">
        <v>48</v>
      </c>
      <c r="K141" s="5">
        <v>25000000</v>
      </c>
      <c r="L141">
        <v>663110</v>
      </c>
      <c r="M141">
        <v>9.99</v>
      </c>
      <c r="N141" t="s">
        <v>643</v>
      </c>
      <c r="O141" s="4">
        <v>44414</v>
      </c>
      <c r="P141" s="4">
        <v>45844</v>
      </c>
      <c r="R141" t="s">
        <v>644</v>
      </c>
      <c r="S141" t="s">
        <v>813</v>
      </c>
      <c r="T141">
        <v>194791.66666666669</v>
      </c>
      <c r="U141">
        <v>407291.66666666669</v>
      </c>
      <c r="V141">
        <v>619791.66666666674</v>
      </c>
      <c r="W141">
        <v>389583.33333333337</v>
      </c>
      <c r="X141" t="s">
        <v>1352</v>
      </c>
    </row>
    <row r="142" spans="1:24" x14ac:dyDescent="0.35">
      <c r="A142" t="str">
        <f t="shared" si="2"/>
        <v>260311321500000044834</v>
      </c>
      <c r="B142" t="s">
        <v>712</v>
      </c>
      <c r="C142" s="1">
        <v>26031132</v>
      </c>
      <c r="D142" t="s">
        <v>1063</v>
      </c>
      <c r="E142" t="s">
        <v>1064</v>
      </c>
      <c r="F142" t="s">
        <v>1065</v>
      </c>
      <c r="G142" s="4">
        <v>44834</v>
      </c>
      <c r="H142" t="s">
        <v>697</v>
      </c>
      <c r="I142" t="s">
        <v>698</v>
      </c>
      <c r="J142">
        <v>36</v>
      </c>
      <c r="K142" s="5">
        <v>15000000</v>
      </c>
      <c r="L142">
        <v>492709</v>
      </c>
      <c r="M142">
        <v>9</v>
      </c>
      <c r="N142" t="s">
        <v>643</v>
      </c>
      <c r="O142" s="4">
        <v>44864</v>
      </c>
      <c r="P142" s="4">
        <v>45930</v>
      </c>
      <c r="R142" t="s">
        <v>644</v>
      </c>
      <c r="S142" t="s">
        <v>772</v>
      </c>
      <c r="T142">
        <v>184166.66666666669</v>
      </c>
      <c r="U142">
        <v>354166.66666666669</v>
      </c>
      <c r="V142">
        <v>240833.33333333334</v>
      </c>
      <c r="W142">
        <v>0</v>
      </c>
      <c r="X142" t="s">
        <v>1352</v>
      </c>
    </row>
    <row r="143" spans="1:24" x14ac:dyDescent="0.35">
      <c r="A143" t="str">
        <f t="shared" si="2"/>
        <v>260870833000000044942</v>
      </c>
      <c r="B143" t="s">
        <v>712</v>
      </c>
      <c r="C143" s="1">
        <v>26087083</v>
      </c>
      <c r="D143" t="s">
        <v>1066</v>
      </c>
      <c r="E143" t="s">
        <v>1067</v>
      </c>
      <c r="F143" t="s">
        <v>1068</v>
      </c>
      <c r="G143" s="4">
        <v>44942</v>
      </c>
      <c r="H143" t="s">
        <v>863</v>
      </c>
      <c r="I143" t="s">
        <v>864</v>
      </c>
      <c r="J143">
        <v>24</v>
      </c>
      <c r="K143" s="5">
        <v>30000000</v>
      </c>
      <c r="L143">
        <v>1401427</v>
      </c>
      <c r="M143">
        <v>9</v>
      </c>
      <c r="N143" t="s">
        <v>643</v>
      </c>
      <c r="O143" s="4">
        <v>44973</v>
      </c>
      <c r="P143" s="4">
        <v>45673</v>
      </c>
      <c r="R143" t="s">
        <v>644</v>
      </c>
      <c r="S143" t="s">
        <v>948</v>
      </c>
      <c r="T143">
        <v>212500.00000000003</v>
      </c>
      <c r="U143">
        <v>722500</v>
      </c>
      <c r="V143">
        <v>0</v>
      </c>
      <c r="W143">
        <v>0</v>
      </c>
      <c r="X143" t="s">
        <v>1352</v>
      </c>
    </row>
    <row r="144" spans="1:24" x14ac:dyDescent="0.35">
      <c r="A144" t="str">
        <f t="shared" si="2"/>
        <v>359537211498600044796</v>
      </c>
      <c r="B144" t="s">
        <v>829</v>
      </c>
      <c r="C144" s="1">
        <v>35953721</v>
      </c>
      <c r="D144" t="s">
        <v>963</v>
      </c>
      <c r="E144" t="s">
        <v>964</v>
      </c>
      <c r="F144" t="s">
        <v>1069</v>
      </c>
      <c r="G144" s="4">
        <v>44796</v>
      </c>
      <c r="H144" t="s">
        <v>697</v>
      </c>
      <c r="I144" t="s">
        <v>698</v>
      </c>
      <c r="J144">
        <v>36</v>
      </c>
      <c r="K144" s="5">
        <v>14986000</v>
      </c>
      <c r="L144">
        <v>492249</v>
      </c>
      <c r="M144">
        <v>9</v>
      </c>
      <c r="N144" t="s">
        <v>643</v>
      </c>
      <c r="O144" s="4">
        <v>44827</v>
      </c>
      <c r="P144" s="4">
        <v>45892</v>
      </c>
      <c r="R144" t="s">
        <v>644</v>
      </c>
      <c r="S144" t="s">
        <v>736</v>
      </c>
      <c r="T144">
        <v>169841.33333333334</v>
      </c>
      <c r="U144">
        <v>339682.66666666669</v>
      </c>
      <c r="V144">
        <v>233531.83333333334</v>
      </c>
      <c r="W144">
        <v>0</v>
      </c>
      <c r="X144" t="s">
        <v>1352</v>
      </c>
    </row>
    <row r="145" spans="1:24" x14ac:dyDescent="0.35">
      <c r="A145" t="str">
        <f t="shared" si="2"/>
        <v>260679992700000044950</v>
      </c>
      <c r="B145" t="s">
        <v>763</v>
      </c>
      <c r="C145" s="1">
        <v>26067999</v>
      </c>
      <c r="D145" t="s">
        <v>1070</v>
      </c>
      <c r="E145" t="s">
        <v>1071</v>
      </c>
      <c r="F145" t="s">
        <v>1072</v>
      </c>
      <c r="G145" s="4">
        <v>44950</v>
      </c>
      <c r="H145" t="s">
        <v>863</v>
      </c>
      <c r="I145" t="s">
        <v>864</v>
      </c>
      <c r="J145">
        <v>24</v>
      </c>
      <c r="K145" s="5">
        <v>27000000</v>
      </c>
      <c r="L145">
        <v>1305794</v>
      </c>
      <c r="M145">
        <v>12</v>
      </c>
      <c r="N145" t="s">
        <v>643</v>
      </c>
      <c r="O145" s="4">
        <v>44981</v>
      </c>
      <c r="P145" s="4">
        <v>45681</v>
      </c>
      <c r="R145" t="s">
        <v>644</v>
      </c>
      <c r="S145" t="s">
        <v>767</v>
      </c>
      <c r="T145">
        <v>191250</v>
      </c>
      <c r="U145">
        <v>650250</v>
      </c>
      <c r="V145">
        <v>0</v>
      </c>
      <c r="W145">
        <v>0</v>
      </c>
      <c r="X145" t="s">
        <v>1352</v>
      </c>
    </row>
    <row r="146" spans="1:24" x14ac:dyDescent="0.35">
      <c r="A146" t="str">
        <f t="shared" si="2"/>
        <v>260350621000000044553</v>
      </c>
      <c r="B146" t="s">
        <v>768</v>
      </c>
      <c r="C146" s="1">
        <v>26035062</v>
      </c>
      <c r="D146" t="s">
        <v>919</v>
      </c>
      <c r="E146" t="s">
        <v>920</v>
      </c>
      <c r="F146" t="s">
        <v>1073</v>
      </c>
      <c r="G146" s="4">
        <v>44553</v>
      </c>
      <c r="H146" t="s">
        <v>697</v>
      </c>
      <c r="I146" t="s">
        <v>698</v>
      </c>
      <c r="J146">
        <v>60</v>
      </c>
      <c r="K146" s="5">
        <v>10000000</v>
      </c>
      <c r="L146">
        <v>218568</v>
      </c>
      <c r="M146">
        <v>9</v>
      </c>
      <c r="N146" t="s">
        <v>643</v>
      </c>
      <c r="O146" s="4">
        <v>44584</v>
      </c>
      <c r="P146" s="4">
        <v>46379</v>
      </c>
      <c r="R146" t="s">
        <v>644</v>
      </c>
      <c r="S146" t="s">
        <v>772</v>
      </c>
      <c r="T146">
        <v>158666.66666666669</v>
      </c>
      <c r="U146">
        <v>226666.66666666669</v>
      </c>
      <c r="V146">
        <v>294666.66666666669</v>
      </c>
      <c r="W146">
        <v>0</v>
      </c>
      <c r="X146" t="s">
        <v>1352</v>
      </c>
    </row>
    <row r="147" spans="1:24" x14ac:dyDescent="0.35">
      <c r="A147" t="str">
        <f t="shared" si="2"/>
        <v>653067214000000045036</v>
      </c>
      <c r="B147" t="s">
        <v>901</v>
      </c>
      <c r="C147" s="1">
        <v>65306721</v>
      </c>
      <c r="D147" t="s">
        <v>1074</v>
      </c>
      <c r="E147" t="s">
        <v>1075</v>
      </c>
      <c r="F147" t="s">
        <v>1076</v>
      </c>
      <c r="G147" s="4">
        <v>45036</v>
      </c>
      <c r="H147" t="s">
        <v>863</v>
      </c>
      <c r="I147" t="s">
        <v>864</v>
      </c>
      <c r="J147">
        <v>18</v>
      </c>
      <c r="K147" s="5">
        <v>40000000</v>
      </c>
      <c r="L147">
        <v>2468536</v>
      </c>
      <c r="M147">
        <v>11</v>
      </c>
      <c r="N147" t="s">
        <v>643</v>
      </c>
      <c r="O147" s="4">
        <v>45066</v>
      </c>
      <c r="P147" s="4">
        <v>45585</v>
      </c>
      <c r="R147" t="s">
        <v>644</v>
      </c>
      <c r="S147" t="s">
        <v>772</v>
      </c>
      <c r="T147">
        <v>188888.88888888891</v>
      </c>
      <c r="U147">
        <v>1057777.7777777778</v>
      </c>
      <c r="V147">
        <v>0</v>
      </c>
      <c r="W147">
        <v>0</v>
      </c>
      <c r="X147" t="s">
        <v>1352</v>
      </c>
    </row>
    <row r="148" spans="1:24" x14ac:dyDescent="0.35">
      <c r="A148" t="str">
        <f t="shared" si="2"/>
        <v>260264542000000045251</v>
      </c>
      <c r="B148" t="s">
        <v>728</v>
      </c>
      <c r="C148" s="1">
        <v>26026454</v>
      </c>
      <c r="D148" t="s">
        <v>1077</v>
      </c>
      <c r="E148" t="s">
        <v>1078</v>
      </c>
      <c r="F148" t="s">
        <v>1079</v>
      </c>
      <c r="G148" s="4">
        <v>45251</v>
      </c>
      <c r="H148" t="s">
        <v>863</v>
      </c>
      <c r="I148" t="s">
        <v>864</v>
      </c>
      <c r="J148">
        <v>12</v>
      </c>
      <c r="K148" s="5">
        <v>20000000</v>
      </c>
      <c r="L148">
        <v>1780711</v>
      </c>
      <c r="M148">
        <v>10</v>
      </c>
      <c r="N148" t="s">
        <v>643</v>
      </c>
      <c r="O148" s="4">
        <v>45281</v>
      </c>
      <c r="P148" s="4">
        <v>45617</v>
      </c>
      <c r="R148" t="s">
        <v>644</v>
      </c>
      <c r="S148" t="s">
        <v>699</v>
      </c>
      <c r="T148">
        <v>170000</v>
      </c>
      <c r="U148">
        <v>340000</v>
      </c>
      <c r="V148">
        <v>0</v>
      </c>
      <c r="W148">
        <v>0</v>
      </c>
      <c r="X148" t="s">
        <v>1352</v>
      </c>
    </row>
    <row r="149" spans="1:24" x14ac:dyDescent="0.35">
      <c r="A149" t="str">
        <f t="shared" si="2"/>
        <v>259639251478339444757</v>
      </c>
      <c r="B149" t="s">
        <v>712</v>
      </c>
      <c r="C149" s="1">
        <v>25963925</v>
      </c>
      <c r="D149" t="s">
        <v>1080</v>
      </c>
      <c r="E149" t="s">
        <v>1081</v>
      </c>
      <c r="F149" t="s">
        <v>1082</v>
      </c>
      <c r="G149" s="4">
        <v>44757</v>
      </c>
      <c r="H149" t="s">
        <v>697</v>
      </c>
      <c r="I149" t="s">
        <v>698</v>
      </c>
      <c r="J149">
        <v>36</v>
      </c>
      <c r="K149" s="5">
        <v>14783394</v>
      </c>
      <c r="L149">
        <v>485594</v>
      </c>
      <c r="M149">
        <v>9</v>
      </c>
      <c r="N149" t="s">
        <v>643</v>
      </c>
      <c r="O149" s="4">
        <v>44788</v>
      </c>
      <c r="P149" s="4">
        <v>45853</v>
      </c>
      <c r="R149" t="s">
        <v>644</v>
      </c>
      <c r="S149" t="s">
        <v>772</v>
      </c>
      <c r="T149">
        <v>153583.03766666667</v>
      </c>
      <c r="U149">
        <v>321128.16966666671</v>
      </c>
      <c r="V149">
        <v>223393.50933333335</v>
      </c>
      <c r="W149">
        <v>0</v>
      </c>
      <c r="X149" t="s">
        <v>1352</v>
      </c>
    </row>
    <row r="150" spans="1:24" x14ac:dyDescent="0.35">
      <c r="A150" t="str">
        <f t="shared" si="2"/>
        <v>260270821000000045229</v>
      </c>
      <c r="B150" t="s">
        <v>667</v>
      </c>
      <c r="C150" s="1">
        <v>26027082</v>
      </c>
      <c r="D150" t="s">
        <v>1083</v>
      </c>
      <c r="E150" t="s">
        <v>1084</v>
      </c>
      <c r="F150" t="s">
        <v>1085</v>
      </c>
      <c r="G150" s="4">
        <v>45229</v>
      </c>
      <c r="H150" t="s">
        <v>863</v>
      </c>
      <c r="I150" t="s">
        <v>864</v>
      </c>
      <c r="J150">
        <v>18</v>
      </c>
      <c r="K150" s="5">
        <v>10000000</v>
      </c>
      <c r="L150">
        <v>600842</v>
      </c>
      <c r="M150">
        <v>8</v>
      </c>
      <c r="N150" t="s">
        <v>643</v>
      </c>
      <c r="O150" s="4">
        <v>45260</v>
      </c>
      <c r="P150" s="4">
        <v>45777</v>
      </c>
      <c r="R150" t="s">
        <v>644</v>
      </c>
      <c r="S150" t="s">
        <v>845</v>
      </c>
      <c r="T150">
        <v>151111.11111111112</v>
      </c>
      <c r="U150">
        <v>160555.55555555556</v>
      </c>
      <c r="V150">
        <v>0</v>
      </c>
      <c r="W150">
        <v>0</v>
      </c>
      <c r="X150" t="s">
        <v>1352</v>
      </c>
    </row>
    <row r="151" spans="1:24" x14ac:dyDescent="0.35">
      <c r="A151" t="str">
        <f t="shared" si="2"/>
        <v>710019003000000045191</v>
      </c>
      <c r="B151" t="s">
        <v>638</v>
      </c>
      <c r="C151" s="1">
        <v>71001900</v>
      </c>
      <c r="D151" t="s">
        <v>1086</v>
      </c>
      <c r="E151" t="s">
        <v>1087</v>
      </c>
      <c r="F151" t="s">
        <v>1088</v>
      </c>
      <c r="G151" s="4">
        <v>45191</v>
      </c>
      <c r="H151" t="s">
        <v>863</v>
      </c>
      <c r="I151" t="s">
        <v>864</v>
      </c>
      <c r="J151">
        <v>12</v>
      </c>
      <c r="K151" s="5">
        <v>30000000</v>
      </c>
      <c r="L151">
        <v>2694178</v>
      </c>
      <c r="M151">
        <v>12</v>
      </c>
      <c r="N151" t="s">
        <v>643</v>
      </c>
      <c r="O151" s="4">
        <v>45221</v>
      </c>
      <c r="P151" s="4">
        <v>45557</v>
      </c>
      <c r="R151" t="s">
        <v>644</v>
      </c>
      <c r="S151" t="s">
        <v>859</v>
      </c>
      <c r="T151">
        <v>170000</v>
      </c>
      <c r="U151">
        <v>425000.00000000006</v>
      </c>
      <c r="V151">
        <v>0</v>
      </c>
      <c r="W151">
        <v>0</v>
      </c>
      <c r="X151" t="s">
        <v>1352</v>
      </c>
    </row>
    <row r="152" spans="1:24" x14ac:dyDescent="0.35">
      <c r="A152" t="str">
        <f t="shared" si="2"/>
        <v>390044121000000044638</v>
      </c>
      <c r="B152" t="s">
        <v>748</v>
      </c>
      <c r="C152" s="1">
        <v>39004412</v>
      </c>
      <c r="D152" t="s">
        <v>1089</v>
      </c>
      <c r="E152" t="s">
        <v>1090</v>
      </c>
      <c r="F152" t="s">
        <v>1091</v>
      </c>
      <c r="G152" s="4">
        <v>44638</v>
      </c>
      <c r="H152" t="s">
        <v>697</v>
      </c>
      <c r="I152" t="s">
        <v>698</v>
      </c>
      <c r="J152">
        <v>48</v>
      </c>
      <c r="K152" s="5">
        <v>10000000</v>
      </c>
      <c r="L152">
        <v>259569</v>
      </c>
      <c r="M152">
        <v>9</v>
      </c>
      <c r="N152" t="s">
        <v>643</v>
      </c>
      <c r="O152" s="4">
        <v>44669</v>
      </c>
      <c r="P152" s="4">
        <v>46099</v>
      </c>
      <c r="R152" t="s">
        <v>644</v>
      </c>
      <c r="S152" t="s">
        <v>808</v>
      </c>
      <c r="T152">
        <v>134583.33333333334</v>
      </c>
      <c r="U152">
        <v>219583.33333333334</v>
      </c>
      <c r="V152">
        <v>304583.33333333337</v>
      </c>
      <c r="W152">
        <v>0</v>
      </c>
      <c r="X152" t="s">
        <v>1352</v>
      </c>
    </row>
    <row r="153" spans="1:24" x14ac:dyDescent="0.35">
      <c r="A153" t="str">
        <f t="shared" si="2"/>
        <v>157887051600000044711</v>
      </c>
      <c r="B153" t="s">
        <v>638</v>
      </c>
      <c r="C153" s="1">
        <v>15788705</v>
      </c>
      <c r="D153" t="s">
        <v>1092</v>
      </c>
      <c r="E153" t="s">
        <v>1093</v>
      </c>
      <c r="F153" t="s">
        <v>1094</v>
      </c>
      <c r="G153" s="4">
        <v>44711</v>
      </c>
      <c r="H153" t="s">
        <v>697</v>
      </c>
      <c r="I153" t="s">
        <v>698</v>
      </c>
      <c r="J153">
        <v>36</v>
      </c>
      <c r="K153" s="5">
        <v>16000000</v>
      </c>
      <c r="L153">
        <v>525556</v>
      </c>
      <c r="M153">
        <v>9</v>
      </c>
      <c r="N153" t="s">
        <v>643</v>
      </c>
      <c r="O153" s="4">
        <v>44742</v>
      </c>
      <c r="P153" s="4">
        <v>45807</v>
      </c>
      <c r="R153" t="s">
        <v>644</v>
      </c>
      <c r="S153" t="s">
        <v>855</v>
      </c>
      <c r="T153">
        <v>136000</v>
      </c>
      <c r="U153">
        <v>317333.33333333337</v>
      </c>
      <c r="V153">
        <v>498666.66666666669</v>
      </c>
      <c r="W153">
        <v>0</v>
      </c>
      <c r="X153" t="s">
        <v>1352</v>
      </c>
    </row>
    <row r="154" spans="1:24" x14ac:dyDescent="0.35">
      <c r="A154" t="str">
        <f t="shared" si="2"/>
        <v>260657962000000044638</v>
      </c>
      <c r="B154" t="s">
        <v>672</v>
      </c>
      <c r="C154" s="1">
        <v>26065796</v>
      </c>
      <c r="D154" t="s">
        <v>1095</v>
      </c>
      <c r="E154" t="s">
        <v>1096</v>
      </c>
      <c r="F154" t="s">
        <v>1097</v>
      </c>
      <c r="G154" s="4">
        <v>44638</v>
      </c>
      <c r="H154" t="s">
        <v>697</v>
      </c>
      <c r="I154" t="s">
        <v>698</v>
      </c>
      <c r="J154">
        <v>36</v>
      </c>
      <c r="K154" s="5">
        <v>20000000</v>
      </c>
      <c r="L154">
        <v>656945</v>
      </c>
      <c r="M154">
        <v>9</v>
      </c>
      <c r="N154" t="s">
        <v>643</v>
      </c>
      <c r="O154" s="4">
        <v>44669</v>
      </c>
      <c r="P154" s="4">
        <v>45734</v>
      </c>
      <c r="R154" t="s">
        <v>644</v>
      </c>
      <c r="S154" t="s">
        <v>687</v>
      </c>
      <c r="T154">
        <v>132222.22222222225</v>
      </c>
      <c r="U154">
        <v>358888.88888888888</v>
      </c>
      <c r="V154">
        <v>585555.55555555562</v>
      </c>
      <c r="W154">
        <v>0</v>
      </c>
      <c r="X154" t="s">
        <v>1352</v>
      </c>
    </row>
    <row r="155" spans="1:24" x14ac:dyDescent="0.35">
      <c r="A155" t="str">
        <f t="shared" si="2"/>
        <v>260400531500000044686</v>
      </c>
      <c r="B155" t="s">
        <v>712</v>
      </c>
      <c r="C155" s="1">
        <v>26040053</v>
      </c>
      <c r="D155" t="s">
        <v>1098</v>
      </c>
      <c r="E155" t="s">
        <v>1099</v>
      </c>
      <c r="F155" t="s">
        <v>1100</v>
      </c>
      <c r="G155" s="4">
        <v>44686</v>
      </c>
      <c r="H155" t="s">
        <v>697</v>
      </c>
      <c r="I155" t="s">
        <v>698</v>
      </c>
      <c r="J155">
        <v>36</v>
      </c>
      <c r="K155" s="5">
        <v>15000000</v>
      </c>
      <c r="L155">
        <v>492709</v>
      </c>
      <c r="M155">
        <v>9</v>
      </c>
      <c r="N155" t="s">
        <v>643</v>
      </c>
      <c r="O155" s="4">
        <v>44717</v>
      </c>
      <c r="P155" s="4">
        <v>45782</v>
      </c>
      <c r="R155" t="s">
        <v>644</v>
      </c>
      <c r="S155" t="s">
        <v>948</v>
      </c>
      <c r="T155">
        <v>127500.00000000001</v>
      </c>
      <c r="U155">
        <v>297500</v>
      </c>
      <c r="V155">
        <v>467500.00000000006</v>
      </c>
      <c r="W155">
        <v>0</v>
      </c>
      <c r="X155" t="s">
        <v>1352</v>
      </c>
    </row>
    <row r="156" spans="1:24" x14ac:dyDescent="0.35">
      <c r="A156" t="str">
        <f t="shared" si="2"/>
        <v>260400531000000045051</v>
      </c>
      <c r="B156" t="s">
        <v>712</v>
      </c>
      <c r="C156" s="1">
        <v>26040053</v>
      </c>
      <c r="D156" t="s">
        <v>1098</v>
      </c>
      <c r="E156" t="s">
        <v>1099</v>
      </c>
      <c r="F156" t="s">
        <v>1101</v>
      </c>
      <c r="G156" s="4">
        <v>45051</v>
      </c>
      <c r="H156" t="s">
        <v>863</v>
      </c>
      <c r="I156" t="s">
        <v>864</v>
      </c>
      <c r="J156">
        <v>24</v>
      </c>
      <c r="K156" s="5">
        <v>10000000</v>
      </c>
      <c r="L156">
        <v>478099</v>
      </c>
      <c r="M156">
        <v>11</v>
      </c>
      <c r="N156" t="s">
        <v>643</v>
      </c>
      <c r="O156" s="4">
        <v>45082</v>
      </c>
      <c r="P156" s="4">
        <v>45782</v>
      </c>
      <c r="R156" t="s">
        <v>644</v>
      </c>
      <c r="S156" t="s">
        <v>948</v>
      </c>
      <c r="T156">
        <v>127500.00000000001</v>
      </c>
      <c r="U156">
        <v>297500</v>
      </c>
      <c r="V156">
        <v>0</v>
      </c>
      <c r="W156">
        <v>0</v>
      </c>
      <c r="X156" t="s">
        <v>1352</v>
      </c>
    </row>
    <row r="157" spans="1:24" x14ac:dyDescent="0.35">
      <c r="A157" t="str">
        <f t="shared" si="2"/>
        <v>79413172500000044918</v>
      </c>
      <c r="B157" t="s">
        <v>712</v>
      </c>
      <c r="C157" s="1">
        <v>7941317</v>
      </c>
      <c r="D157" t="s">
        <v>1102</v>
      </c>
      <c r="E157" t="s">
        <v>1103</v>
      </c>
      <c r="F157" t="s">
        <v>1104</v>
      </c>
      <c r="G157" s="4">
        <v>44918</v>
      </c>
      <c r="H157" t="s">
        <v>863</v>
      </c>
      <c r="I157" t="s">
        <v>864</v>
      </c>
      <c r="J157">
        <v>24</v>
      </c>
      <c r="K157" s="5">
        <v>25000000</v>
      </c>
      <c r="L157">
        <v>1167856</v>
      </c>
      <c r="M157">
        <v>9</v>
      </c>
      <c r="N157" t="s">
        <v>643</v>
      </c>
      <c r="O157" s="4">
        <v>44949</v>
      </c>
      <c r="P157" s="4">
        <v>45649</v>
      </c>
      <c r="R157" t="s">
        <v>644</v>
      </c>
      <c r="S157" t="s">
        <v>948</v>
      </c>
      <c r="T157">
        <v>141666.66666666669</v>
      </c>
      <c r="U157">
        <v>566666.66666666674</v>
      </c>
      <c r="V157">
        <v>0</v>
      </c>
      <c r="W157">
        <v>0</v>
      </c>
      <c r="X157" t="s">
        <v>1352</v>
      </c>
    </row>
    <row r="158" spans="1:24" x14ac:dyDescent="0.35">
      <c r="A158" t="str">
        <f t="shared" si="2"/>
        <v>55491464750000044875</v>
      </c>
      <c r="B158" t="s">
        <v>683</v>
      </c>
      <c r="C158" s="1">
        <v>55491464</v>
      </c>
      <c r="D158" t="s">
        <v>1105</v>
      </c>
      <c r="E158" t="s">
        <v>1106</v>
      </c>
      <c r="F158" t="s">
        <v>1107</v>
      </c>
      <c r="G158" s="4">
        <v>44875</v>
      </c>
      <c r="H158" t="s">
        <v>697</v>
      </c>
      <c r="I158" t="s">
        <v>698</v>
      </c>
      <c r="J158">
        <v>36</v>
      </c>
      <c r="K158" s="5">
        <v>7500000</v>
      </c>
      <c r="L158">
        <v>250497</v>
      </c>
      <c r="M158">
        <v>9.99</v>
      </c>
      <c r="N158" t="s">
        <v>643</v>
      </c>
      <c r="O158" s="4">
        <v>44922</v>
      </c>
      <c r="P158" s="4">
        <v>45988</v>
      </c>
      <c r="R158" t="s">
        <v>644</v>
      </c>
      <c r="S158" t="s">
        <v>687</v>
      </c>
      <c r="T158">
        <v>106250.00000000001</v>
      </c>
      <c r="U158">
        <v>191250</v>
      </c>
      <c r="V158">
        <v>127500.00000000001</v>
      </c>
      <c r="W158">
        <v>0</v>
      </c>
      <c r="X158" t="s">
        <v>1352</v>
      </c>
    </row>
    <row r="159" spans="1:24" x14ac:dyDescent="0.35">
      <c r="A159" t="str">
        <f t="shared" si="2"/>
        <v>26028591500000044743</v>
      </c>
      <c r="B159" t="s">
        <v>672</v>
      </c>
      <c r="C159" s="1">
        <v>26028591</v>
      </c>
      <c r="D159" t="s">
        <v>1108</v>
      </c>
      <c r="E159" t="s">
        <v>1109</v>
      </c>
      <c r="F159" t="s">
        <v>1110</v>
      </c>
      <c r="G159" s="4">
        <v>44743</v>
      </c>
      <c r="H159" t="s">
        <v>697</v>
      </c>
      <c r="I159" t="s">
        <v>698</v>
      </c>
      <c r="J159">
        <v>60</v>
      </c>
      <c r="K159" s="5">
        <v>5000000</v>
      </c>
      <c r="L159">
        <v>109284</v>
      </c>
      <c r="M159">
        <v>9</v>
      </c>
      <c r="N159" t="s">
        <v>643</v>
      </c>
      <c r="O159" s="4">
        <v>44774</v>
      </c>
      <c r="P159" s="4">
        <v>46569</v>
      </c>
      <c r="R159" t="s">
        <v>644</v>
      </c>
      <c r="S159" t="s">
        <v>687</v>
      </c>
      <c r="T159">
        <v>99166.666666666672</v>
      </c>
      <c r="U159">
        <v>133166.66666666666</v>
      </c>
      <c r="V159">
        <v>79333.333333333343</v>
      </c>
      <c r="W159">
        <v>0</v>
      </c>
      <c r="X159" t="s">
        <v>1352</v>
      </c>
    </row>
    <row r="160" spans="1:24" x14ac:dyDescent="0.35">
      <c r="A160" t="str">
        <f t="shared" si="2"/>
        <v>26053762700000044875</v>
      </c>
      <c r="B160" t="s">
        <v>712</v>
      </c>
      <c r="C160" s="1">
        <v>26053762</v>
      </c>
      <c r="D160" t="s">
        <v>1111</v>
      </c>
      <c r="E160" t="s">
        <v>1112</v>
      </c>
      <c r="F160" t="s">
        <v>1113</v>
      </c>
      <c r="G160" s="4">
        <v>44875</v>
      </c>
      <c r="H160" t="s">
        <v>697</v>
      </c>
      <c r="I160" t="s">
        <v>698</v>
      </c>
      <c r="J160">
        <v>36</v>
      </c>
      <c r="K160" s="5">
        <v>7000000</v>
      </c>
      <c r="L160">
        <v>229931</v>
      </c>
      <c r="M160">
        <v>9</v>
      </c>
      <c r="N160" t="s">
        <v>643</v>
      </c>
      <c r="O160" s="4">
        <v>44905</v>
      </c>
      <c r="P160" s="4">
        <v>45971</v>
      </c>
      <c r="R160" t="s">
        <v>644</v>
      </c>
      <c r="S160" t="s">
        <v>772</v>
      </c>
      <c r="T160">
        <v>99166.666666666672</v>
      </c>
      <c r="U160">
        <v>178500</v>
      </c>
      <c r="V160">
        <v>119000.00000000001</v>
      </c>
      <c r="W160">
        <v>0</v>
      </c>
      <c r="X160" t="s">
        <v>1352</v>
      </c>
    </row>
    <row r="161" spans="1:24" x14ac:dyDescent="0.35">
      <c r="A161" t="str">
        <f t="shared" si="2"/>
        <v>259532642000000044771</v>
      </c>
      <c r="B161" t="s">
        <v>728</v>
      </c>
      <c r="C161" s="1">
        <v>25953264</v>
      </c>
      <c r="D161" t="s">
        <v>1114</v>
      </c>
      <c r="E161" t="s">
        <v>1115</v>
      </c>
      <c r="F161" t="s">
        <v>1116</v>
      </c>
      <c r="G161" s="4">
        <v>44771</v>
      </c>
      <c r="H161" t="s">
        <v>697</v>
      </c>
      <c r="I161" t="s">
        <v>698</v>
      </c>
      <c r="J161">
        <v>30</v>
      </c>
      <c r="K161" s="5">
        <v>20000000</v>
      </c>
      <c r="L161">
        <v>767708</v>
      </c>
      <c r="M161">
        <v>9</v>
      </c>
      <c r="N161" t="s">
        <v>643</v>
      </c>
      <c r="O161" s="4">
        <v>44985</v>
      </c>
      <c r="P161" s="4">
        <v>45866</v>
      </c>
      <c r="R161" t="s">
        <v>644</v>
      </c>
      <c r="S161" t="s">
        <v>803</v>
      </c>
      <c r="T161">
        <v>249333.33333333334</v>
      </c>
      <c r="U161">
        <v>521333.33333333337</v>
      </c>
      <c r="V161">
        <v>0</v>
      </c>
      <c r="W161">
        <v>0</v>
      </c>
      <c r="X161" t="s">
        <v>1352</v>
      </c>
    </row>
    <row r="162" spans="1:24" x14ac:dyDescent="0.35">
      <c r="A162" t="str">
        <f t="shared" si="2"/>
        <v>7943217400000045271</v>
      </c>
      <c r="B162" t="s">
        <v>712</v>
      </c>
      <c r="C162" s="1">
        <v>7943217</v>
      </c>
      <c r="D162" t="s">
        <v>1117</v>
      </c>
      <c r="E162" t="s">
        <v>1118</v>
      </c>
      <c r="F162" t="s">
        <v>1119</v>
      </c>
      <c r="G162" s="4">
        <v>45271</v>
      </c>
      <c r="H162" t="s">
        <v>863</v>
      </c>
      <c r="I162" t="s">
        <v>864</v>
      </c>
      <c r="J162">
        <v>24</v>
      </c>
      <c r="K162" s="5">
        <v>4000000</v>
      </c>
      <c r="L162">
        <v>189018</v>
      </c>
      <c r="M162">
        <v>9.99</v>
      </c>
      <c r="N162" t="s">
        <v>643</v>
      </c>
      <c r="O162" s="4">
        <v>45302</v>
      </c>
      <c r="P162" s="4">
        <v>46002</v>
      </c>
      <c r="R162" t="s">
        <v>644</v>
      </c>
      <c r="S162" t="s">
        <v>736</v>
      </c>
      <c r="T162">
        <v>90666.666666666672</v>
      </c>
      <c r="U162">
        <v>0</v>
      </c>
      <c r="V162">
        <v>0</v>
      </c>
      <c r="W162">
        <v>0</v>
      </c>
      <c r="X162" t="s">
        <v>1352</v>
      </c>
    </row>
    <row r="163" spans="1:24" x14ac:dyDescent="0.35">
      <c r="A163" t="str">
        <f t="shared" si="2"/>
        <v>260789183000000045146</v>
      </c>
      <c r="B163" t="s">
        <v>959</v>
      </c>
      <c r="C163" s="1">
        <v>26078918</v>
      </c>
      <c r="D163" t="s">
        <v>1120</v>
      </c>
      <c r="E163" t="s">
        <v>1121</v>
      </c>
      <c r="F163" t="s">
        <v>1122</v>
      </c>
      <c r="G163" s="4">
        <v>45146</v>
      </c>
      <c r="H163" t="s">
        <v>863</v>
      </c>
      <c r="I163" t="s">
        <v>864</v>
      </c>
      <c r="J163">
        <v>12</v>
      </c>
      <c r="K163" s="5">
        <v>30000000</v>
      </c>
      <c r="L163">
        <v>2704056</v>
      </c>
      <c r="M163">
        <v>12</v>
      </c>
      <c r="N163" t="s">
        <v>643</v>
      </c>
      <c r="O163" s="4">
        <v>45177</v>
      </c>
      <c r="P163" s="4">
        <v>45512</v>
      </c>
      <c r="R163" t="s">
        <v>644</v>
      </c>
      <c r="S163" t="s">
        <v>813</v>
      </c>
      <c r="T163">
        <v>127500.00000000001</v>
      </c>
      <c r="U163">
        <v>382500</v>
      </c>
      <c r="V163">
        <v>0</v>
      </c>
      <c r="W163">
        <v>0</v>
      </c>
      <c r="X163" t="s">
        <v>1352</v>
      </c>
    </row>
    <row r="164" spans="1:24" x14ac:dyDescent="0.35">
      <c r="A164" t="str">
        <f t="shared" si="2"/>
        <v>25928939500000044923</v>
      </c>
      <c r="B164" t="s">
        <v>787</v>
      </c>
      <c r="C164" s="1">
        <v>25928939</v>
      </c>
      <c r="D164" t="s">
        <v>1123</v>
      </c>
      <c r="E164" t="s">
        <v>1124</v>
      </c>
      <c r="F164" t="s">
        <v>1125</v>
      </c>
      <c r="G164" s="4">
        <v>44923</v>
      </c>
      <c r="H164" t="s">
        <v>863</v>
      </c>
      <c r="I164" t="s">
        <v>864</v>
      </c>
      <c r="J164">
        <v>36</v>
      </c>
      <c r="K164" s="5">
        <v>5000000</v>
      </c>
      <c r="L164">
        <v>164236</v>
      </c>
      <c r="M164">
        <v>9</v>
      </c>
      <c r="N164" t="s">
        <v>643</v>
      </c>
      <c r="O164" s="4">
        <v>44954</v>
      </c>
      <c r="P164" s="4">
        <v>46019</v>
      </c>
      <c r="R164" t="s">
        <v>644</v>
      </c>
      <c r="S164" t="s">
        <v>791</v>
      </c>
      <c r="T164">
        <v>75555.555555555562</v>
      </c>
      <c r="U164">
        <v>132222.22222222225</v>
      </c>
      <c r="V164">
        <v>0</v>
      </c>
      <c r="W164">
        <v>0</v>
      </c>
      <c r="X164" t="s">
        <v>1352</v>
      </c>
    </row>
    <row r="165" spans="1:24" x14ac:dyDescent="0.35">
      <c r="A165" t="str">
        <f t="shared" si="2"/>
        <v>26065346700000044748</v>
      </c>
      <c r="B165" t="s">
        <v>829</v>
      </c>
      <c r="C165" s="1">
        <v>26065346</v>
      </c>
      <c r="D165" t="s">
        <v>1126</v>
      </c>
      <c r="E165" t="s">
        <v>1127</v>
      </c>
      <c r="F165" t="s">
        <v>1128</v>
      </c>
      <c r="G165" s="4">
        <v>44748</v>
      </c>
      <c r="H165" t="s">
        <v>697</v>
      </c>
      <c r="I165" t="s">
        <v>698</v>
      </c>
      <c r="J165">
        <v>36</v>
      </c>
      <c r="K165" s="5">
        <v>7000000</v>
      </c>
      <c r="L165">
        <v>229931</v>
      </c>
      <c r="M165">
        <v>9</v>
      </c>
      <c r="N165" t="s">
        <v>643</v>
      </c>
      <c r="O165" s="4">
        <v>44779</v>
      </c>
      <c r="P165" s="4">
        <v>45844</v>
      </c>
      <c r="R165" t="s">
        <v>644</v>
      </c>
      <c r="S165" t="s">
        <v>948</v>
      </c>
      <c r="T165">
        <v>72722.222222222219</v>
      </c>
      <c r="U165">
        <v>152055.55555555556</v>
      </c>
      <c r="V165">
        <v>105777.77777777778</v>
      </c>
      <c r="W165">
        <v>0</v>
      </c>
      <c r="X165" t="s">
        <v>1352</v>
      </c>
    </row>
    <row r="166" spans="1:24" x14ac:dyDescent="0.35">
      <c r="A166" t="str">
        <f t="shared" si="2"/>
        <v>259648771500000044911</v>
      </c>
      <c r="B166" t="s">
        <v>638</v>
      </c>
      <c r="C166" s="1">
        <v>25964877</v>
      </c>
      <c r="D166" t="s">
        <v>1129</v>
      </c>
      <c r="E166" t="s">
        <v>1130</v>
      </c>
      <c r="F166" t="s">
        <v>1131</v>
      </c>
      <c r="G166" s="4">
        <v>44911</v>
      </c>
      <c r="H166" t="s">
        <v>863</v>
      </c>
      <c r="I166" t="s">
        <v>864</v>
      </c>
      <c r="J166">
        <v>24</v>
      </c>
      <c r="K166" s="5">
        <v>15000000</v>
      </c>
      <c r="L166">
        <v>725441</v>
      </c>
      <c r="M166">
        <v>12</v>
      </c>
      <c r="N166" t="s">
        <v>643</v>
      </c>
      <c r="O166" s="4">
        <v>44942</v>
      </c>
      <c r="P166" s="4">
        <v>45642</v>
      </c>
      <c r="R166" t="s">
        <v>644</v>
      </c>
      <c r="S166" t="s">
        <v>859</v>
      </c>
      <c r="T166">
        <v>85000</v>
      </c>
      <c r="U166">
        <v>340000</v>
      </c>
      <c r="V166">
        <v>0</v>
      </c>
      <c r="W166">
        <v>0</v>
      </c>
      <c r="X166" t="s">
        <v>1352</v>
      </c>
    </row>
    <row r="167" spans="1:24" x14ac:dyDescent="0.35">
      <c r="A167" t="str">
        <f t="shared" si="2"/>
        <v>158195051500000044547</v>
      </c>
      <c r="B167" t="s">
        <v>638</v>
      </c>
      <c r="C167" s="1">
        <v>15819505</v>
      </c>
      <c r="D167" t="s">
        <v>1132</v>
      </c>
      <c r="E167" t="s">
        <v>1133</v>
      </c>
      <c r="F167" t="s">
        <v>1134</v>
      </c>
      <c r="G167" s="4">
        <v>44547</v>
      </c>
      <c r="H167" t="s">
        <v>697</v>
      </c>
      <c r="I167" t="s">
        <v>698</v>
      </c>
      <c r="J167">
        <v>36</v>
      </c>
      <c r="K167" s="5">
        <v>15000000</v>
      </c>
      <c r="L167">
        <v>500994</v>
      </c>
      <c r="M167">
        <v>9.99</v>
      </c>
      <c r="N167" t="s">
        <v>643</v>
      </c>
      <c r="O167" s="4">
        <v>44578</v>
      </c>
      <c r="P167" s="4">
        <v>45643</v>
      </c>
      <c r="R167" t="s">
        <v>644</v>
      </c>
      <c r="S167" t="s">
        <v>855</v>
      </c>
      <c r="T167">
        <v>56666.666666666672</v>
      </c>
      <c r="U167">
        <v>226666.66666666669</v>
      </c>
      <c r="V167">
        <v>396666.66666666669</v>
      </c>
      <c r="W167">
        <v>0</v>
      </c>
      <c r="X167" t="s">
        <v>1352</v>
      </c>
    </row>
    <row r="168" spans="1:24" x14ac:dyDescent="0.35">
      <c r="A168" t="str">
        <f t="shared" si="2"/>
        <v>7960217864276844615</v>
      </c>
      <c r="B168" t="s">
        <v>712</v>
      </c>
      <c r="C168" s="1">
        <v>7960217</v>
      </c>
      <c r="D168" t="s">
        <v>1135</v>
      </c>
      <c r="E168" t="s">
        <v>1136</v>
      </c>
      <c r="F168" t="s">
        <v>1137</v>
      </c>
      <c r="G168" s="4">
        <v>44615</v>
      </c>
      <c r="H168" t="s">
        <v>697</v>
      </c>
      <c r="I168" t="s">
        <v>698</v>
      </c>
      <c r="J168">
        <v>36</v>
      </c>
      <c r="K168" s="5">
        <v>8642768</v>
      </c>
      <c r="L168">
        <v>283891</v>
      </c>
      <c r="M168">
        <v>9</v>
      </c>
      <c r="N168" t="s">
        <v>643</v>
      </c>
      <c r="O168" s="4">
        <v>44643</v>
      </c>
      <c r="P168" s="4">
        <v>45711</v>
      </c>
      <c r="R168" t="s">
        <v>644</v>
      </c>
      <c r="S168" t="s">
        <v>772</v>
      </c>
      <c r="T168">
        <v>48975.685333333335</v>
      </c>
      <c r="U168">
        <v>146927.05600000001</v>
      </c>
      <c r="V168">
        <v>244878.42666666667</v>
      </c>
      <c r="W168">
        <v>0</v>
      </c>
      <c r="X168" t="s">
        <v>1352</v>
      </c>
    </row>
    <row r="169" spans="1:24" x14ac:dyDescent="0.35">
      <c r="A169" t="str">
        <f t="shared" si="2"/>
        <v>260093712240000044449</v>
      </c>
      <c r="B169" t="s">
        <v>804</v>
      </c>
      <c r="C169" s="1">
        <v>26009371</v>
      </c>
      <c r="D169" t="s">
        <v>1138</v>
      </c>
      <c r="E169" t="s">
        <v>1139</v>
      </c>
      <c r="F169" t="s">
        <v>1140</v>
      </c>
      <c r="G169" s="4">
        <v>44449</v>
      </c>
      <c r="H169" t="s">
        <v>697</v>
      </c>
      <c r="I169" t="s">
        <v>698</v>
      </c>
      <c r="J169">
        <v>36</v>
      </c>
      <c r="K169" s="5">
        <v>22400000</v>
      </c>
      <c r="L169">
        <v>735779</v>
      </c>
      <c r="M169">
        <v>9</v>
      </c>
      <c r="N169" t="s">
        <v>643</v>
      </c>
      <c r="O169" s="4">
        <v>44479</v>
      </c>
      <c r="P169" s="4">
        <v>45545</v>
      </c>
      <c r="Q169">
        <v>45260</v>
      </c>
      <c r="R169" t="s">
        <v>703</v>
      </c>
      <c r="S169" t="s">
        <v>808</v>
      </c>
      <c r="T169">
        <v>42311.111111111117</v>
      </c>
      <c r="U169">
        <v>275022.22222222225</v>
      </c>
      <c r="V169">
        <v>528888.88888888899</v>
      </c>
      <c r="W169">
        <v>359644.4444444445</v>
      </c>
      <c r="X169" t="s">
        <v>1352</v>
      </c>
    </row>
    <row r="170" spans="1:24" x14ac:dyDescent="0.35">
      <c r="A170" t="str">
        <f t="shared" si="2"/>
        <v>260818183000000044956</v>
      </c>
      <c r="B170" t="s">
        <v>1141</v>
      </c>
      <c r="C170" s="1">
        <v>26081818</v>
      </c>
      <c r="D170" t="s">
        <v>1142</v>
      </c>
      <c r="E170" t="s">
        <v>1143</v>
      </c>
      <c r="F170" t="s">
        <v>1144</v>
      </c>
      <c r="G170" s="4">
        <v>44956</v>
      </c>
      <c r="H170" t="s">
        <v>863</v>
      </c>
      <c r="I170" t="s">
        <v>864</v>
      </c>
      <c r="J170">
        <v>18</v>
      </c>
      <c r="K170" s="5">
        <v>30000000</v>
      </c>
      <c r="L170">
        <v>1826708</v>
      </c>
      <c r="M170">
        <v>9.49</v>
      </c>
      <c r="N170" t="s">
        <v>643</v>
      </c>
      <c r="O170" s="4">
        <v>44985</v>
      </c>
      <c r="P170" s="4">
        <v>45501</v>
      </c>
      <c r="R170" t="s">
        <v>644</v>
      </c>
      <c r="S170" t="s">
        <v>1008</v>
      </c>
      <c r="T170">
        <v>56666.666666666672</v>
      </c>
      <c r="U170">
        <v>623333.33333333337</v>
      </c>
      <c r="V170">
        <v>0</v>
      </c>
      <c r="W170">
        <v>0</v>
      </c>
      <c r="X170" t="s">
        <v>1352</v>
      </c>
    </row>
    <row r="171" spans="1:24" x14ac:dyDescent="0.35">
      <c r="A171" t="str">
        <f t="shared" si="2"/>
        <v>25938948150000045253</v>
      </c>
      <c r="B171" t="s">
        <v>763</v>
      </c>
      <c r="C171" s="1">
        <v>25938948</v>
      </c>
      <c r="D171" t="s">
        <v>1145</v>
      </c>
      <c r="E171" t="s">
        <v>1146</v>
      </c>
      <c r="F171" t="s">
        <v>1147</v>
      </c>
      <c r="G171" s="4">
        <v>45253</v>
      </c>
      <c r="H171" t="s">
        <v>863</v>
      </c>
      <c r="I171" t="s">
        <v>864</v>
      </c>
      <c r="J171">
        <v>18</v>
      </c>
      <c r="K171" s="5">
        <v>1500000</v>
      </c>
      <c r="L171">
        <v>90126</v>
      </c>
      <c r="M171">
        <v>8</v>
      </c>
      <c r="N171" t="s">
        <v>643</v>
      </c>
      <c r="O171" s="4">
        <v>45283</v>
      </c>
      <c r="P171" s="4">
        <v>45800</v>
      </c>
      <c r="R171" t="s">
        <v>644</v>
      </c>
      <c r="S171" t="s">
        <v>767</v>
      </c>
      <c r="T171">
        <v>25500.000000000004</v>
      </c>
      <c r="U171">
        <v>25500.000000000004</v>
      </c>
      <c r="V171">
        <v>0</v>
      </c>
      <c r="W171">
        <v>0</v>
      </c>
      <c r="X171" t="s">
        <v>1352</v>
      </c>
    </row>
    <row r="172" spans="1:24" x14ac:dyDescent="0.35">
      <c r="A172" t="str">
        <f t="shared" si="2"/>
        <v>25977080700000044546</v>
      </c>
      <c r="B172" t="s">
        <v>787</v>
      </c>
      <c r="C172" s="1">
        <v>25977080</v>
      </c>
      <c r="D172" t="s">
        <v>1148</v>
      </c>
      <c r="E172" t="s">
        <v>1149</v>
      </c>
      <c r="F172" t="s">
        <v>1150</v>
      </c>
      <c r="G172" s="4">
        <v>44546</v>
      </c>
      <c r="H172" t="s">
        <v>697</v>
      </c>
      <c r="I172" t="s">
        <v>698</v>
      </c>
      <c r="J172">
        <v>36</v>
      </c>
      <c r="K172" s="5">
        <v>7000000</v>
      </c>
      <c r="L172">
        <v>237781</v>
      </c>
      <c r="M172">
        <v>11</v>
      </c>
      <c r="N172" t="s">
        <v>643</v>
      </c>
      <c r="O172" s="4">
        <v>44577</v>
      </c>
      <c r="P172" s="4">
        <v>45642</v>
      </c>
      <c r="Q172">
        <v>45371</v>
      </c>
      <c r="R172" t="s">
        <v>703</v>
      </c>
      <c r="S172" t="s">
        <v>791</v>
      </c>
      <c r="T172">
        <v>26444.444444444445</v>
      </c>
      <c r="U172">
        <v>105777.7777777778</v>
      </c>
      <c r="V172">
        <v>185111.11111111112</v>
      </c>
      <c r="W172">
        <v>0</v>
      </c>
      <c r="X172" t="s">
        <v>1352</v>
      </c>
    </row>
    <row r="173" spans="1:24" x14ac:dyDescent="0.35">
      <c r="A173" t="str">
        <f t="shared" si="2"/>
        <v>150539007500000044320</v>
      </c>
      <c r="B173" t="s">
        <v>638</v>
      </c>
      <c r="C173" s="1">
        <v>15053900</v>
      </c>
      <c r="D173" t="s">
        <v>952</v>
      </c>
      <c r="E173" t="s">
        <v>461</v>
      </c>
      <c r="F173" t="s">
        <v>1151</v>
      </c>
      <c r="G173" s="4">
        <v>44320</v>
      </c>
      <c r="H173" t="s">
        <v>706</v>
      </c>
      <c r="I173" t="s">
        <v>707</v>
      </c>
      <c r="J173">
        <v>12</v>
      </c>
      <c r="K173" s="5">
        <v>75000000</v>
      </c>
      <c r="L173">
        <v>6551038</v>
      </c>
      <c r="M173">
        <v>7.5</v>
      </c>
      <c r="N173" t="s">
        <v>643</v>
      </c>
      <c r="O173" s="4">
        <v>44350</v>
      </c>
      <c r="P173" s="4">
        <v>44684</v>
      </c>
      <c r="R173" t="s">
        <v>703</v>
      </c>
      <c r="S173" t="s">
        <v>181</v>
      </c>
      <c r="T173">
        <v>0</v>
      </c>
      <c r="U173">
        <v>0</v>
      </c>
      <c r="V173">
        <v>0</v>
      </c>
      <c r="W173">
        <v>1912500.0000000002</v>
      </c>
      <c r="X173" t="s">
        <v>1352</v>
      </c>
    </row>
    <row r="174" spans="1:24" x14ac:dyDescent="0.35">
      <c r="A174" t="str">
        <f t="shared" si="2"/>
        <v>150539007500000044714</v>
      </c>
      <c r="B174" t="s">
        <v>638</v>
      </c>
      <c r="C174" s="1">
        <v>15053900</v>
      </c>
      <c r="D174" t="s">
        <v>952</v>
      </c>
      <c r="E174" t="s">
        <v>461</v>
      </c>
      <c r="F174" t="s">
        <v>1152</v>
      </c>
      <c r="G174" s="4">
        <v>44714</v>
      </c>
      <c r="H174" t="s">
        <v>706</v>
      </c>
      <c r="I174" t="s">
        <v>707</v>
      </c>
      <c r="J174">
        <v>12</v>
      </c>
      <c r="K174" s="5">
        <v>75000000</v>
      </c>
      <c r="L174">
        <v>6551038</v>
      </c>
      <c r="M174">
        <v>7.5</v>
      </c>
      <c r="N174" t="s">
        <v>643</v>
      </c>
      <c r="O174" s="4">
        <v>44744</v>
      </c>
      <c r="P174" s="4">
        <v>45079</v>
      </c>
      <c r="R174" t="s">
        <v>703</v>
      </c>
      <c r="S174" t="s">
        <v>181</v>
      </c>
      <c r="T174">
        <v>0</v>
      </c>
      <c r="U174">
        <v>106250.00000000001</v>
      </c>
      <c r="V174">
        <v>743750</v>
      </c>
      <c r="W174">
        <v>0</v>
      </c>
      <c r="X174" t="s">
        <v>1352</v>
      </c>
    </row>
    <row r="175" spans="1:24" x14ac:dyDescent="0.35">
      <c r="A175" t="str">
        <f t="shared" si="2"/>
        <v>1518700014400000044610</v>
      </c>
      <c r="B175" t="s">
        <v>638</v>
      </c>
      <c r="C175" s="1">
        <v>15187000</v>
      </c>
      <c r="D175" t="s">
        <v>1153</v>
      </c>
      <c r="E175" t="s">
        <v>1154</v>
      </c>
      <c r="F175" t="s">
        <v>1155</v>
      </c>
      <c r="G175" s="4">
        <v>44610</v>
      </c>
      <c r="H175" t="s">
        <v>706</v>
      </c>
      <c r="I175" t="s">
        <v>707</v>
      </c>
      <c r="J175">
        <v>12</v>
      </c>
      <c r="K175" s="5">
        <v>144000000</v>
      </c>
      <c r="L175">
        <v>12577993</v>
      </c>
      <c r="M175">
        <v>7.5</v>
      </c>
      <c r="N175" t="s">
        <v>643</v>
      </c>
      <c r="O175" s="4">
        <v>44638</v>
      </c>
      <c r="P175" s="4">
        <v>44975</v>
      </c>
      <c r="R175" t="s">
        <v>703</v>
      </c>
      <c r="S175" t="s">
        <v>95</v>
      </c>
      <c r="T175">
        <v>0</v>
      </c>
      <c r="U175">
        <v>0</v>
      </c>
      <c r="V175">
        <v>2448000</v>
      </c>
      <c r="W175">
        <v>0</v>
      </c>
      <c r="X175" t="s">
        <v>1352</v>
      </c>
    </row>
    <row r="176" spans="1:24" x14ac:dyDescent="0.35">
      <c r="A176" t="str">
        <f t="shared" si="2"/>
        <v>154295052550000045069</v>
      </c>
      <c r="B176" t="s">
        <v>638</v>
      </c>
      <c r="C176" s="1">
        <v>15429505</v>
      </c>
      <c r="D176" t="s">
        <v>1156</v>
      </c>
      <c r="E176" t="s">
        <v>1157</v>
      </c>
      <c r="F176" t="s">
        <v>1158</v>
      </c>
      <c r="G176" s="4">
        <v>45069</v>
      </c>
      <c r="H176" t="s">
        <v>697</v>
      </c>
      <c r="I176" t="s">
        <v>698</v>
      </c>
      <c r="J176">
        <v>12</v>
      </c>
      <c r="K176" s="5">
        <v>25500000</v>
      </c>
      <c r="L176">
        <v>2549881</v>
      </c>
      <c r="M176">
        <v>9.99</v>
      </c>
      <c r="N176" t="s">
        <v>643</v>
      </c>
      <c r="O176" s="4">
        <v>45161</v>
      </c>
      <c r="P176" s="4">
        <v>46165</v>
      </c>
      <c r="R176" t="s">
        <v>644</v>
      </c>
      <c r="S176" t="s">
        <v>795</v>
      </c>
      <c r="T176">
        <v>72250</v>
      </c>
      <c r="U176">
        <v>289000</v>
      </c>
      <c r="V176">
        <v>0</v>
      </c>
      <c r="W176">
        <v>0</v>
      </c>
      <c r="X176" t="s">
        <v>1352</v>
      </c>
    </row>
    <row r="177" spans="1:24" x14ac:dyDescent="0.35">
      <c r="A177" t="str">
        <f t="shared" si="2"/>
        <v>1562500510000000044361</v>
      </c>
      <c r="B177" t="s">
        <v>638</v>
      </c>
      <c r="C177" s="1">
        <v>15625005</v>
      </c>
      <c r="D177" t="s">
        <v>783</v>
      </c>
      <c r="E177" t="s">
        <v>327</v>
      </c>
      <c r="F177" t="s">
        <v>1159</v>
      </c>
      <c r="G177" s="4">
        <v>44361</v>
      </c>
      <c r="H177" t="s">
        <v>706</v>
      </c>
      <c r="I177" t="s">
        <v>707</v>
      </c>
      <c r="J177">
        <v>12</v>
      </c>
      <c r="K177" s="5">
        <v>100000000</v>
      </c>
      <c r="L177">
        <v>8707630</v>
      </c>
      <c r="M177">
        <v>7</v>
      </c>
      <c r="N177" t="s">
        <v>643</v>
      </c>
      <c r="O177" s="4">
        <v>44391</v>
      </c>
      <c r="P177" s="4">
        <v>44726</v>
      </c>
      <c r="R177" t="s">
        <v>703</v>
      </c>
      <c r="S177" t="s">
        <v>74</v>
      </c>
      <c r="T177">
        <v>0</v>
      </c>
      <c r="U177">
        <v>0</v>
      </c>
      <c r="V177">
        <v>141666.66666666669</v>
      </c>
      <c r="W177">
        <v>991666.66666666674</v>
      </c>
      <c r="X177" t="s">
        <v>1352</v>
      </c>
    </row>
    <row r="178" spans="1:24" x14ac:dyDescent="0.35">
      <c r="A178" t="str">
        <f t="shared" si="2"/>
        <v>1566800515000000044372</v>
      </c>
      <c r="B178" t="s">
        <v>638</v>
      </c>
      <c r="C178" s="1">
        <v>15668005</v>
      </c>
      <c r="D178" t="s">
        <v>1037</v>
      </c>
      <c r="E178" t="s">
        <v>486</v>
      </c>
      <c r="F178" t="s">
        <v>1160</v>
      </c>
      <c r="G178" s="4">
        <v>44372</v>
      </c>
      <c r="H178" t="s">
        <v>706</v>
      </c>
      <c r="I178" t="s">
        <v>707</v>
      </c>
      <c r="J178">
        <v>24</v>
      </c>
      <c r="K178" s="5">
        <v>150000000</v>
      </c>
      <c r="L178">
        <v>6917932</v>
      </c>
      <c r="M178">
        <v>8.5</v>
      </c>
      <c r="N178" t="s">
        <v>643</v>
      </c>
      <c r="O178" s="4">
        <v>44402</v>
      </c>
      <c r="P178" s="4">
        <v>45102</v>
      </c>
      <c r="R178" t="s">
        <v>703</v>
      </c>
      <c r="S178" t="s">
        <v>181</v>
      </c>
      <c r="T178">
        <v>0</v>
      </c>
      <c r="U178">
        <v>106250.00000000001</v>
      </c>
      <c r="V178">
        <v>2125000</v>
      </c>
      <c r="W178">
        <v>2018750.0000000002</v>
      </c>
      <c r="X178" t="s">
        <v>1352</v>
      </c>
    </row>
    <row r="179" spans="1:24" x14ac:dyDescent="0.35">
      <c r="A179" t="str">
        <f t="shared" si="2"/>
        <v>157258053485000044308</v>
      </c>
      <c r="B179" t="s">
        <v>638</v>
      </c>
      <c r="C179" s="1">
        <v>15725805</v>
      </c>
      <c r="D179" t="s">
        <v>1161</v>
      </c>
      <c r="E179" t="s">
        <v>1162</v>
      </c>
      <c r="F179" t="s">
        <v>1163</v>
      </c>
      <c r="G179" s="4">
        <v>44308</v>
      </c>
      <c r="H179" t="s">
        <v>863</v>
      </c>
      <c r="I179" t="s">
        <v>864</v>
      </c>
      <c r="J179">
        <v>24</v>
      </c>
      <c r="K179" s="5">
        <v>34850000</v>
      </c>
      <c r="L179">
        <v>1647012</v>
      </c>
      <c r="M179">
        <v>10</v>
      </c>
      <c r="N179" t="s">
        <v>643</v>
      </c>
      <c r="O179" s="4">
        <v>44338</v>
      </c>
      <c r="P179" s="4">
        <v>45038</v>
      </c>
      <c r="R179" t="s">
        <v>703</v>
      </c>
      <c r="S179" t="s">
        <v>795</v>
      </c>
      <c r="T179">
        <v>0</v>
      </c>
      <c r="U179">
        <v>0</v>
      </c>
      <c r="V179">
        <v>394966.66666666669</v>
      </c>
      <c r="W179">
        <v>987416.66666666674</v>
      </c>
      <c r="X179" t="s">
        <v>1352</v>
      </c>
    </row>
    <row r="180" spans="1:24" x14ac:dyDescent="0.35">
      <c r="A180" t="str">
        <f t="shared" si="2"/>
        <v>1576300513200000044609</v>
      </c>
      <c r="B180" t="s">
        <v>638</v>
      </c>
      <c r="C180" s="1">
        <v>15763005</v>
      </c>
      <c r="D180" t="s">
        <v>1164</v>
      </c>
      <c r="E180" t="s">
        <v>1165</v>
      </c>
      <c r="F180" t="s">
        <v>1166</v>
      </c>
      <c r="G180" s="4">
        <v>44609</v>
      </c>
      <c r="H180" t="s">
        <v>706</v>
      </c>
      <c r="I180" t="s">
        <v>707</v>
      </c>
      <c r="J180">
        <v>12</v>
      </c>
      <c r="K180" s="5">
        <v>132000000</v>
      </c>
      <c r="L180">
        <v>11529827</v>
      </c>
      <c r="M180">
        <v>7.5</v>
      </c>
      <c r="N180" t="s">
        <v>643</v>
      </c>
      <c r="O180" s="4">
        <v>44637</v>
      </c>
      <c r="P180" s="4">
        <v>44974</v>
      </c>
      <c r="R180" t="s">
        <v>703</v>
      </c>
      <c r="S180" t="s">
        <v>95</v>
      </c>
      <c r="T180">
        <v>0</v>
      </c>
      <c r="U180">
        <v>0</v>
      </c>
      <c r="V180">
        <v>2244000</v>
      </c>
      <c r="W180">
        <v>0</v>
      </c>
      <c r="X180" t="s">
        <v>1352</v>
      </c>
    </row>
    <row r="181" spans="1:24" x14ac:dyDescent="0.35">
      <c r="A181" t="str">
        <f t="shared" si="2"/>
        <v>15819505500000044308</v>
      </c>
      <c r="B181" t="s">
        <v>638</v>
      </c>
      <c r="C181" s="1">
        <v>15819505</v>
      </c>
      <c r="D181" t="s">
        <v>1132</v>
      </c>
      <c r="E181" t="s">
        <v>1133</v>
      </c>
      <c r="F181" t="s">
        <v>1167</v>
      </c>
      <c r="G181" s="4">
        <v>44308</v>
      </c>
      <c r="H181" t="s">
        <v>697</v>
      </c>
      <c r="I181" t="s">
        <v>698</v>
      </c>
      <c r="J181">
        <v>36</v>
      </c>
      <c r="K181" s="5">
        <v>5000000</v>
      </c>
      <c r="L181">
        <v>166998</v>
      </c>
      <c r="M181">
        <v>9.99</v>
      </c>
      <c r="N181" t="s">
        <v>643</v>
      </c>
      <c r="O181" s="4">
        <v>44338</v>
      </c>
      <c r="P181" s="4">
        <v>45404</v>
      </c>
      <c r="R181" t="s">
        <v>644</v>
      </c>
      <c r="S181" t="s">
        <v>855</v>
      </c>
      <c r="T181">
        <v>0</v>
      </c>
      <c r="U181">
        <v>37777.777777777781</v>
      </c>
      <c r="V181">
        <v>94444.444444444453</v>
      </c>
      <c r="W181">
        <v>151111.11111111112</v>
      </c>
      <c r="X181" t="s">
        <v>1352</v>
      </c>
    </row>
    <row r="182" spans="1:24" x14ac:dyDescent="0.35">
      <c r="A182" t="str">
        <f t="shared" si="2"/>
        <v>2601535135000000044385</v>
      </c>
      <c r="B182" t="s">
        <v>638</v>
      </c>
      <c r="C182" s="1">
        <v>26015351</v>
      </c>
      <c r="D182" t="s">
        <v>754</v>
      </c>
      <c r="E182" t="s">
        <v>369</v>
      </c>
      <c r="F182" t="s">
        <v>1168</v>
      </c>
      <c r="G182" s="4">
        <v>44385</v>
      </c>
      <c r="H182" t="s">
        <v>706</v>
      </c>
      <c r="I182" t="s">
        <v>707</v>
      </c>
      <c r="J182">
        <v>24</v>
      </c>
      <c r="K182" s="5">
        <v>350000000</v>
      </c>
      <c r="L182">
        <v>15766573</v>
      </c>
      <c r="M182">
        <v>6.5</v>
      </c>
      <c r="N182" t="s">
        <v>643</v>
      </c>
      <c r="O182" s="4">
        <v>44416</v>
      </c>
      <c r="P182" s="4">
        <v>45115</v>
      </c>
      <c r="R182" t="s">
        <v>703</v>
      </c>
      <c r="S182" t="s">
        <v>54</v>
      </c>
      <c r="T182">
        <v>0</v>
      </c>
      <c r="U182">
        <v>495833.33333333337</v>
      </c>
      <c r="V182">
        <v>5454166.666666667</v>
      </c>
      <c r="W182">
        <v>4958333.333333334</v>
      </c>
      <c r="X182" t="s">
        <v>1351</v>
      </c>
    </row>
    <row r="183" spans="1:24" x14ac:dyDescent="0.35">
      <c r="A183" t="str">
        <f t="shared" si="2"/>
        <v>260425253000000044230</v>
      </c>
      <c r="B183" t="s">
        <v>638</v>
      </c>
      <c r="C183" s="1">
        <v>26042525</v>
      </c>
      <c r="D183" t="s">
        <v>1169</v>
      </c>
      <c r="E183" t="s">
        <v>1170</v>
      </c>
      <c r="F183" t="s">
        <v>1171</v>
      </c>
      <c r="G183" s="4">
        <v>44230</v>
      </c>
      <c r="H183" t="s">
        <v>697</v>
      </c>
      <c r="I183" t="s">
        <v>698</v>
      </c>
      <c r="J183">
        <v>36</v>
      </c>
      <c r="K183" s="5">
        <v>30000000</v>
      </c>
      <c r="L183">
        <v>1001988</v>
      </c>
      <c r="M183">
        <v>9.99</v>
      </c>
      <c r="N183" t="s">
        <v>643</v>
      </c>
      <c r="O183" s="4">
        <v>44258</v>
      </c>
      <c r="P183" s="4">
        <v>45325</v>
      </c>
      <c r="R183" t="s">
        <v>703</v>
      </c>
      <c r="S183" t="s">
        <v>855</v>
      </c>
      <c r="T183">
        <v>0</v>
      </c>
      <c r="U183">
        <v>170000</v>
      </c>
      <c r="V183">
        <v>510000.00000000006</v>
      </c>
      <c r="W183">
        <v>850000.00000000012</v>
      </c>
      <c r="X183" t="s">
        <v>1352</v>
      </c>
    </row>
    <row r="184" spans="1:24" x14ac:dyDescent="0.35">
      <c r="A184" t="str">
        <f t="shared" si="2"/>
        <v>26058887491967750044210</v>
      </c>
      <c r="B184" t="s">
        <v>638</v>
      </c>
      <c r="C184" s="1">
        <v>26058887</v>
      </c>
      <c r="D184" t="s">
        <v>1172</v>
      </c>
      <c r="E184" t="s">
        <v>1173</v>
      </c>
      <c r="F184" t="s">
        <v>1174</v>
      </c>
      <c r="G184" s="4">
        <v>44210</v>
      </c>
      <c r="H184" t="s">
        <v>706</v>
      </c>
      <c r="I184" t="s">
        <v>707</v>
      </c>
      <c r="J184">
        <v>1</v>
      </c>
      <c r="K184" s="5">
        <v>4919677500</v>
      </c>
      <c r="L184">
        <v>5142723379</v>
      </c>
      <c r="M184">
        <v>7.75</v>
      </c>
      <c r="N184" t="s">
        <v>643</v>
      </c>
      <c r="O184" s="4">
        <v>44391</v>
      </c>
      <c r="P184" s="4">
        <v>44391</v>
      </c>
      <c r="Q184">
        <v>44390</v>
      </c>
      <c r="R184" t="s">
        <v>703</v>
      </c>
      <c r="S184" t="s">
        <v>82</v>
      </c>
      <c r="T184">
        <v>0</v>
      </c>
      <c r="U184">
        <v>0</v>
      </c>
      <c r="V184">
        <v>0</v>
      </c>
      <c r="W184">
        <v>0</v>
      </c>
      <c r="X184" t="s">
        <v>1351</v>
      </c>
    </row>
    <row r="185" spans="1:24" x14ac:dyDescent="0.35">
      <c r="A185" t="str">
        <f t="shared" si="2"/>
        <v>26059270327978500044210</v>
      </c>
      <c r="B185" t="s">
        <v>638</v>
      </c>
      <c r="C185" s="1">
        <v>26059270</v>
      </c>
      <c r="D185" t="s">
        <v>1175</v>
      </c>
      <c r="E185" t="s">
        <v>1176</v>
      </c>
      <c r="F185" t="s">
        <v>1177</v>
      </c>
      <c r="G185" s="4">
        <v>44210</v>
      </c>
      <c r="H185" t="s">
        <v>706</v>
      </c>
      <c r="I185" t="s">
        <v>707</v>
      </c>
      <c r="J185">
        <v>1</v>
      </c>
      <c r="K185" s="5">
        <v>3279785000</v>
      </c>
      <c r="L185">
        <v>3502830879</v>
      </c>
      <c r="M185">
        <v>7.75</v>
      </c>
      <c r="N185" t="s">
        <v>643</v>
      </c>
      <c r="O185" s="4">
        <v>44483</v>
      </c>
      <c r="P185" s="4">
        <v>44483</v>
      </c>
      <c r="Q185">
        <v>44390</v>
      </c>
      <c r="R185" t="s">
        <v>703</v>
      </c>
      <c r="S185" t="s">
        <v>82</v>
      </c>
      <c r="T185">
        <v>0</v>
      </c>
      <c r="U185">
        <v>0</v>
      </c>
      <c r="V185">
        <v>0</v>
      </c>
      <c r="W185">
        <v>0</v>
      </c>
      <c r="X185" t="s">
        <v>1351</v>
      </c>
    </row>
    <row r="186" spans="1:24" x14ac:dyDescent="0.35">
      <c r="A186" t="str">
        <f t="shared" si="2"/>
        <v>26067241200000000044727</v>
      </c>
      <c r="B186" t="s">
        <v>638</v>
      </c>
      <c r="C186" s="1">
        <v>26067241</v>
      </c>
      <c r="D186" t="s">
        <v>1178</v>
      </c>
      <c r="E186" t="s">
        <v>1179</v>
      </c>
      <c r="F186" t="s">
        <v>1180</v>
      </c>
      <c r="G186" s="4">
        <v>44727</v>
      </c>
      <c r="H186" t="s">
        <v>648</v>
      </c>
      <c r="I186" t="s">
        <v>649</v>
      </c>
      <c r="J186">
        <v>4</v>
      </c>
      <c r="K186" s="5">
        <v>2000000000</v>
      </c>
      <c r="L186">
        <v>552214205</v>
      </c>
      <c r="M186">
        <v>7</v>
      </c>
      <c r="N186" t="s">
        <v>643</v>
      </c>
      <c r="O186" s="4">
        <v>45306</v>
      </c>
      <c r="P186" s="4">
        <v>45853</v>
      </c>
      <c r="R186" t="s">
        <v>644</v>
      </c>
      <c r="S186" t="s">
        <v>54</v>
      </c>
      <c r="T186">
        <v>0</v>
      </c>
      <c r="U186">
        <v>0</v>
      </c>
      <c r="V186">
        <v>0</v>
      </c>
      <c r="W186">
        <v>0</v>
      </c>
      <c r="X186" t="s">
        <v>1351</v>
      </c>
    </row>
    <row r="187" spans="1:24" x14ac:dyDescent="0.35">
      <c r="A187" t="str">
        <f t="shared" si="2"/>
        <v>2606822810000000044554</v>
      </c>
      <c r="B187" t="s">
        <v>638</v>
      </c>
      <c r="C187" s="1">
        <v>26068228</v>
      </c>
      <c r="D187" t="s">
        <v>839</v>
      </c>
      <c r="E187" t="s">
        <v>503</v>
      </c>
      <c r="F187" t="s">
        <v>1181</v>
      </c>
      <c r="G187" s="4">
        <v>44554</v>
      </c>
      <c r="H187" t="s">
        <v>706</v>
      </c>
      <c r="I187" t="s">
        <v>707</v>
      </c>
      <c r="J187">
        <v>12</v>
      </c>
      <c r="K187" s="5">
        <v>100000000</v>
      </c>
      <c r="L187">
        <v>8734717</v>
      </c>
      <c r="M187">
        <v>7.5</v>
      </c>
      <c r="N187" t="s">
        <v>643</v>
      </c>
      <c r="O187" s="4">
        <v>44585</v>
      </c>
      <c r="P187" s="4">
        <v>44919</v>
      </c>
      <c r="R187" t="s">
        <v>703</v>
      </c>
      <c r="S187" t="s">
        <v>181</v>
      </c>
      <c r="T187">
        <v>0</v>
      </c>
      <c r="U187">
        <v>0</v>
      </c>
      <c r="V187">
        <v>1133333.3333333335</v>
      </c>
      <c r="W187">
        <v>0</v>
      </c>
      <c r="X187" t="s">
        <v>1352</v>
      </c>
    </row>
    <row r="188" spans="1:24" x14ac:dyDescent="0.35">
      <c r="A188" t="str">
        <f t="shared" si="2"/>
        <v>710019004000000044447</v>
      </c>
      <c r="B188" t="s">
        <v>638</v>
      </c>
      <c r="C188" s="1">
        <v>71001900</v>
      </c>
      <c r="D188" t="s">
        <v>1086</v>
      </c>
      <c r="E188" t="s">
        <v>1087</v>
      </c>
      <c r="F188" t="s">
        <v>1182</v>
      </c>
      <c r="G188" s="4">
        <v>44447</v>
      </c>
      <c r="H188" t="s">
        <v>863</v>
      </c>
      <c r="I188" t="s">
        <v>864</v>
      </c>
      <c r="J188">
        <v>12</v>
      </c>
      <c r="K188" s="5">
        <v>40000000</v>
      </c>
      <c r="L188">
        <v>3537194</v>
      </c>
      <c r="M188">
        <v>9.49</v>
      </c>
      <c r="N188" t="s">
        <v>643</v>
      </c>
      <c r="O188" s="4">
        <v>44477</v>
      </c>
      <c r="P188" s="4">
        <v>44812</v>
      </c>
      <c r="R188" t="s">
        <v>703</v>
      </c>
      <c r="S188" t="s">
        <v>859</v>
      </c>
      <c r="T188">
        <v>0</v>
      </c>
      <c r="U188">
        <v>0</v>
      </c>
      <c r="V188">
        <v>226666.66666666669</v>
      </c>
      <c r="W188">
        <v>566666.66666666674</v>
      </c>
      <c r="X188" t="s">
        <v>1352</v>
      </c>
    </row>
    <row r="189" spans="1:24" x14ac:dyDescent="0.35">
      <c r="A189" t="str">
        <f t="shared" si="2"/>
        <v>710019003000000044775</v>
      </c>
      <c r="B189" t="s">
        <v>638</v>
      </c>
      <c r="C189" s="1">
        <v>71001900</v>
      </c>
      <c r="D189" t="s">
        <v>1086</v>
      </c>
      <c r="E189" t="s">
        <v>1087</v>
      </c>
      <c r="F189" t="s">
        <v>1183</v>
      </c>
      <c r="G189" s="4">
        <v>44775</v>
      </c>
      <c r="H189" t="s">
        <v>863</v>
      </c>
      <c r="I189" t="s">
        <v>864</v>
      </c>
      <c r="J189">
        <v>12</v>
      </c>
      <c r="K189" s="5">
        <v>30000000</v>
      </c>
      <c r="L189">
        <v>2694178</v>
      </c>
      <c r="M189">
        <v>12</v>
      </c>
      <c r="N189" t="s">
        <v>643</v>
      </c>
      <c r="O189" s="4">
        <v>44806</v>
      </c>
      <c r="P189" s="4">
        <v>45140</v>
      </c>
      <c r="R189" t="s">
        <v>703</v>
      </c>
      <c r="S189" t="s">
        <v>859</v>
      </c>
      <c r="T189">
        <v>0</v>
      </c>
      <c r="U189">
        <v>127500.00000000001</v>
      </c>
      <c r="V189">
        <v>382500</v>
      </c>
      <c r="W189">
        <v>0</v>
      </c>
      <c r="X189" t="s">
        <v>1352</v>
      </c>
    </row>
    <row r="190" spans="1:24" x14ac:dyDescent="0.35">
      <c r="A190" t="str">
        <f t="shared" si="2"/>
        <v>7109350515000000044553</v>
      </c>
      <c r="B190" t="s">
        <v>638</v>
      </c>
      <c r="C190" s="1">
        <v>71093505</v>
      </c>
      <c r="D190" t="s">
        <v>1184</v>
      </c>
      <c r="E190" t="s">
        <v>406</v>
      </c>
      <c r="F190" t="s">
        <v>1185</v>
      </c>
      <c r="G190" s="4">
        <v>44553</v>
      </c>
      <c r="H190" t="s">
        <v>706</v>
      </c>
      <c r="I190" t="s">
        <v>707</v>
      </c>
      <c r="J190">
        <v>24</v>
      </c>
      <c r="K190" s="5">
        <v>150000000</v>
      </c>
      <c r="L190">
        <v>6917932</v>
      </c>
      <c r="M190">
        <v>8.5</v>
      </c>
      <c r="N190" t="s">
        <v>643</v>
      </c>
      <c r="O190" s="4">
        <v>44584</v>
      </c>
      <c r="P190" s="4">
        <v>45283</v>
      </c>
      <c r="R190" t="s">
        <v>703</v>
      </c>
      <c r="S190" t="s">
        <v>192</v>
      </c>
      <c r="T190">
        <v>0</v>
      </c>
      <c r="U190">
        <v>850000.00000000012</v>
      </c>
      <c r="V190">
        <v>3400000.0000000005</v>
      </c>
      <c r="W190">
        <v>0</v>
      </c>
      <c r="X190" t="s">
        <v>1352</v>
      </c>
    </row>
    <row r="191" spans="1:24" x14ac:dyDescent="0.35">
      <c r="A191" t="str">
        <f t="shared" si="2"/>
        <v>71111005750000000045035</v>
      </c>
      <c r="B191" t="s">
        <v>638</v>
      </c>
      <c r="C191" s="1">
        <v>71111005</v>
      </c>
      <c r="D191" t="s">
        <v>1186</v>
      </c>
      <c r="E191" t="s">
        <v>1028</v>
      </c>
      <c r="F191" t="s">
        <v>1187</v>
      </c>
      <c r="G191" s="4">
        <v>45035</v>
      </c>
      <c r="H191" t="s">
        <v>659</v>
      </c>
      <c r="I191" t="s">
        <v>660</v>
      </c>
      <c r="J191">
        <v>9</v>
      </c>
      <c r="K191" s="5">
        <v>7500000000</v>
      </c>
      <c r="L191">
        <v>899782908</v>
      </c>
      <c r="M191">
        <v>6.25</v>
      </c>
      <c r="N191" t="s">
        <v>643</v>
      </c>
      <c r="O191" s="4">
        <v>45249</v>
      </c>
      <c r="P191" s="4">
        <v>45980</v>
      </c>
      <c r="R191" t="s">
        <v>644</v>
      </c>
      <c r="S191" t="s">
        <v>61</v>
      </c>
      <c r="T191">
        <v>28333333.333333336</v>
      </c>
      <c r="U191">
        <v>113333333.33333334</v>
      </c>
      <c r="V191">
        <v>0</v>
      </c>
      <c r="W191">
        <v>0</v>
      </c>
      <c r="X191" t="s">
        <v>1351</v>
      </c>
    </row>
    <row r="192" spans="1:24" x14ac:dyDescent="0.35">
      <c r="A192" t="str">
        <f t="shared" si="2"/>
        <v>287253115000000044606</v>
      </c>
      <c r="B192" t="s">
        <v>737</v>
      </c>
      <c r="C192" s="1">
        <v>28725311</v>
      </c>
      <c r="D192" t="s">
        <v>1188</v>
      </c>
      <c r="E192" t="s">
        <v>1189</v>
      </c>
      <c r="F192" t="s">
        <v>1190</v>
      </c>
      <c r="G192" s="4">
        <v>44606</v>
      </c>
      <c r="H192" t="s">
        <v>863</v>
      </c>
      <c r="I192" t="s">
        <v>864</v>
      </c>
      <c r="J192">
        <v>19</v>
      </c>
      <c r="K192" s="5">
        <v>50000000</v>
      </c>
      <c r="L192">
        <v>3085670</v>
      </c>
      <c r="M192">
        <v>11</v>
      </c>
      <c r="N192" t="s">
        <v>643</v>
      </c>
      <c r="O192" s="4">
        <v>44634</v>
      </c>
      <c r="P192" s="4">
        <v>45152</v>
      </c>
      <c r="Q192">
        <v>45223</v>
      </c>
      <c r="R192" t="s">
        <v>703</v>
      </c>
      <c r="S192" t="s">
        <v>762</v>
      </c>
      <c r="T192">
        <v>0</v>
      </c>
      <c r="U192">
        <v>178947.36842105264</v>
      </c>
      <c r="V192">
        <v>1163157.8947368423</v>
      </c>
      <c r="W192">
        <v>0</v>
      </c>
      <c r="X192" t="s">
        <v>1352</v>
      </c>
    </row>
    <row r="193" spans="1:24" x14ac:dyDescent="0.35">
      <c r="A193" t="str">
        <f t="shared" si="2"/>
        <v>287253114000000044904</v>
      </c>
      <c r="B193" t="s">
        <v>737</v>
      </c>
      <c r="C193" s="1">
        <v>28725311</v>
      </c>
      <c r="D193" t="s">
        <v>1188</v>
      </c>
      <c r="E193" t="s">
        <v>1189</v>
      </c>
      <c r="F193" t="s">
        <v>1191</v>
      </c>
      <c r="G193" s="4">
        <v>44904</v>
      </c>
      <c r="H193" t="s">
        <v>863</v>
      </c>
      <c r="I193" t="s">
        <v>864</v>
      </c>
      <c r="J193">
        <v>18</v>
      </c>
      <c r="K193" s="5">
        <v>40000000</v>
      </c>
      <c r="L193">
        <v>2490481</v>
      </c>
      <c r="M193">
        <v>12</v>
      </c>
      <c r="N193" t="s">
        <v>643</v>
      </c>
      <c r="O193" s="4">
        <v>44935</v>
      </c>
      <c r="P193" s="4">
        <v>45452</v>
      </c>
      <c r="Q193">
        <v>45223</v>
      </c>
      <c r="R193" t="s">
        <v>703</v>
      </c>
      <c r="S193" t="s">
        <v>762</v>
      </c>
      <c r="T193">
        <v>37777.777777777774</v>
      </c>
      <c r="U193">
        <v>755555.55555555562</v>
      </c>
      <c r="V193">
        <v>0</v>
      </c>
      <c r="W193">
        <v>0</v>
      </c>
      <c r="X193" t="s">
        <v>1352</v>
      </c>
    </row>
    <row r="194" spans="1:24" x14ac:dyDescent="0.35">
      <c r="A194" t="str">
        <f t="shared" si="2"/>
        <v>260535362700000044342</v>
      </c>
      <c r="B194" t="s">
        <v>998</v>
      </c>
      <c r="C194" s="1">
        <v>26053536</v>
      </c>
      <c r="D194" t="s">
        <v>1192</v>
      </c>
      <c r="E194" t="s">
        <v>1193</v>
      </c>
      <c r="F194" t="s">
        <v>1194</v>
      </c>
      <c r="G194" s="4">
        <v>44342</v>
      </c>
      <c r="H194" t="s">
        <v>863</v>
      </c>
      <c r="I194" t="s">
        <v>864</v>
      </c>
      <c r="J194">
        <v>24</v>
      </c>
      <c r="K194" s="5">
        <v>27000000</v>
      </c>
      <c r="L194">
        <v>1281981</v>
      </c>
      <c r="M194">
        <v>11</v>
      </c>
      <c r="N194" t="s">
        <v>643</v>
      </c>
      <c r="O194" s="4">
        <v>44372</v>
      </c>
      <c r="P194" s="4">
        <v>45071</v>
      </c>
      <c r="Q194">
        <v>44917</v>
      </c>
      <c r="R194" t="s">
        <v>703</v>
      </c>
      <c r="S194" t="s">
        <v>948</v>
      </c>
      <c r="T194">
        <v>0</v>
      </c>
      <c r="U194">
        <v>0</v>
      </c>
      <c r="V194">
        <v>344250</v>
      </c>
      <c r="W194">
        <v>803250</v>
      </c>
      <c r="X194" t="s">
        <v>1352</v>
      </c>
    </row>
    <row r="195" spans="1:24" x14ac:dyDescent="0.35">
      <c r="A195" t="str">
        <f t="shared" ref="A195:A258" si="3">_xlfn.CONCAT(C195,K195,G195)</f>
        <v>26063206200000044424</v>
      </c>
      <c r="B195" t="s">
        <v>799</v>
      </c>
      <c r="C195" s="1">
        <v>26063206</v>
      </c>
      <c r="D195" t="s">
        <v>1195</v>
      </c>
      <c r="E195" t="s">
        <v>1196</v>
      </c>
      <c r="F195" t="s">
        <v>1197</v>
      </c>
      <c r="G195" s="4">
        <v>44424</v>
      </c>
      <c r="H195" t="s">
        <v>863</v>
      </c>
      <c r="I195" t="s">
        <v>864</v>
      </c>
      <c r="J195">
        <v>12</v>
      </c>
      <c r="K195" s="5">
        <v>2000000</v>
      </c>
      <c r="L195">
        <v>177524</v>
      </c>
      <c r="M195">
        <v>9.5</v>
      </c>
      <c r="N195" t="s">
        <v>643</v>
      </c>
      <c r="O195" s="4">
        <v>44455</v>
      </c>
      <c r="P195" s="4">
        <v>44789</v>
      </c>
      <c r="R195" t="s">
        <v>703</v>
      </c>
      <c r="S195" t="s">
        <v>803</v>
      </c>
      <c r="T195">
        <v>0</v>
      </c>
      <c r="U195">
        <v>0</v>
      </c>
      <c r="V195">
        <v>8500</v>
      </c>
      <c r="W195">
        <v>25500.000000000004</v>
      </c>
      <c r="X195" t="s">
        <v>1352</v>
      </c>
    </row>
    <row r="196" spans="1:24" x14ac:dyDescent="0.35">
      <c r="A196" t="str">
        <f t="shared" si="3"/>
        <v>808010010000000044469</v>
      </c>
      <c r="B196" t="s">
        <v>650</v>
      </c>
      <c r="C196" s="1">
        <v>8080100</v>
      </c>
      <c r="D196" t="s">
        <v>785</v>
      </c>
      <c r="E196" t="s">
        <v>543</v>
      </c>
      <c r="F196" t="s">
        <v>1198</v>
      </c>
      <c r="G196" s="4">
        <v>44469</v>
      </c>
      <c r="H196" t="s">
        <v>706</v>
      </c>
      <c r="I196" t="s">
        <v>707</v>
      </c>
      <c r="J196">
        <v>12</v>
      </c>
      <c r="K196" s="5">
        <v>100000000</v>
      </c>
      <c r="L196">
        <v>8707630</v>
      </c>
      <c r="M196">
        <v>7</v>
      </c>
      <c r="N196" t="s">
        <v>643</v>
      </c>
      <c r="O196" s="4">
        <v>44499</v>
      </c>
      <c r="P196" s="4">
        <v>44834</v>
      </c>
      <c r="R196" t="s">
        <v>703</v>
      </c>
      <c r="S196" t="s">
        <v>113</v>
      </c>
      <c r="T196">
        <v>0</v>
      </c>
      <c r="U196">
        <v>0</v>
      </c>
      <c r="V196">
        <v>566666.66666666674</v>
      </c>
      <c r="W196">
        <v>1416666.6666666667</v>
      </c>
      <c r="X196" t="s">
        <v>1352</v>
      </c>
    </row>
    <row r="197" spans="1:24" x14ac:dyDescent="0.35">
      <c r="A197" t="str">
        <f t="shared" si="3"/>
        <v>808010010000000044932</v>
      </c>
      <c r="B197" t="s">
        <v>650</v>
      </c>
      <c r="C197" s="1">
        <v>8080100</v>
      </c>
      <c r="D197" t="s">
        <v>785</v>
      </c>
      <c r="E197" t="s">
        <v>543</v>
      </c>
      <c r="F197" t="s">
        <v>1199</v>
      </c>
      <c r="G197" s="4">
        <v>44932</v>
      </c>
      <c r="H197" t="s">
        <v>706</v>
      </c>
      <c r="I197" t="s">
        <v>707</v>
      </c>
      <c r="J197">
        <v>12</v>
      </c>
      <c r="K197" s="5">
        <v>100000000</v>
      </c>
      <c r="L197">
        <v>8707630</v>
      </c>
      <c r="M197">
        <v>7</v>
      </c>
      <c r="N197" t="s">
        <v>643</v>
      </c>
      <c r="O197" s="4">
        <v>44963</v>
      </c>
      <c r="P197" s="4">
        <v>45297</v>
      </c>
      <c r="R197" t="s">
        <v>703</v>
      </c>
      <c r="S197" t="s">
        <v>113</v>
      </c>
      <c r="T197">
        <v>0</v>
      </c>
      <c r="U197">
        <v>1416666.6666666667</v>
      </c>
      <c r="V197">
        <v>0</v>
      </c>
      <c r="W197">
        <v>0</v>
      </c>
      <c r="X197" t="s">
        <v>1352</v>
      </c>
    </row>
    <row r="198" spans="1:24" x14ac:dyDescent="0.35">
      <c r="A198" t="str">
        <f t="shared" si="3"/>
        <v>811600079300000044321</v>
      </c>
      <c r="B198" t="s">
        <v>650</v>
      </c>
      <c r="C198" s="1">
        <v>8116000</v>
      </c>
      <c r="D198" t="s">
        <v>677</v>
      </c>
      <c r="E198" t="s">
        <v>678</v>
      </c>
      <c r="F198" t="s">
        <v>1200</v>
      </c>
      <c r="G198" s="4">
        <v>44321</v>
      </c>
      <c r="H198" t="s">
        <v>648</v>
      </c>
      <c r="I198" t="s">
        <v>649</v>
      </c>
      <c r="J198">
        <v>36</v>
      </c>
      <c r="K198" s="5">
        <v>793000000</v>
      </c>
      <c r="L198">
        <v>24705490</v>
      </c>
      <c r="M198">
        <v>6.5</v>
      </c>
      <c r="N198" t="s">
        <v>643</v>
      </c>
      <c r="O198" s="4">
        <v>44352</v>
      </c>
      <c r="P198" s="4">
        <v>45417</v>
      </c>
      <c r="R198" t="s">
        <v>644</v>
      </c>
      <c r="S198" t="s">
        <v>113</v>
      </c>
      <c r="T198">
        <v>0</v>
      </c>
      <c r="U198">
        <v>6740500.0000000009</v>
      </c>
      <c r="V198">
        <v>15727833.333333334</v>
      </c>
      <c r="W198">
        <v>24715166.666666668</v>
      </c>
      <c r="X198" t="s">
        <v>1351</v>
      </c>
    </row>
    <row r="199" spans="1:24" x14ac:dyDescent="0.35">
      <c r="A199" t="str">
        <f t="shared" si="3"/>
        <v>81521156000000044390</v>
      </c>
      <c r="B199" t="s">
        <v>650</v>
      </c>
      <c r="C199" s="1">
        <v>8152115</v>
      </c>
      <c r="D199" t="s">
        <v>1201</v>
      </c>
      <c r="E199" t="s">
        <v>390</v>
      </c>
      <c r="F199" t="s">
        <v>1202</v>
      </c>
      <c r="G199" s="4">
        <v>44390</v>
      </c>
      <c r="H199" t="s">
        <v>706</v>
      </c>
      <c r="I199" t="s">
        <v>707</v>
      </c>
      <c r="J199">
        <v>6</v>
      </c>
      <c r="K199" s="5">
        <v>60000000</v>
      </c>
      <c r="L199">
        <v>10274768</v>
      </c>
      <c r="M199">
        <v>8</v>
      </c>
      <c r="N199" t="s">
        <v>643</v>
      </c>
      <c r="O199" s="4">
        <v>44421</v>
      </c>
      <c r="P199" s="4">
        <v>44574</v>
      </c>
      <c r="R199" t="s">
        <v>703</v>
      </c>
      <c r="S199" t="s">
        <v>86</v>
      </c>
      <c r="T199">
        <v>0</v>
      </c>
      <c r="U199">
        <v>0</v>
      </c>
      <c r="V199">
        <v>0</v>
      </c>
      <c r="W199">
        <v>340000</v>
      </c>
      <c r="X199" t="s">
        <v>1352</v>
      </c>
    </row>
    <row r="200" spans="1:24" x14ac:dyDescent="0.35">
      <c r="A200" t="str">
        <f t="shared" si="3"/>
        <v>81521156000000044722</v>
      </c>
      <c r="B200" t="s">
        <v>650</v>
      </c>
      <c r="C200" s="1">
        <v>8152115</v>
      </c>
      <c r="D200" t="s">
        <v>1201</v>
      </c>
      <c r="E200" t="s">
        <v>390</v>
      </c>
      <c r="F200" t="s">
        <v>1203</v>
      </c>
      <c r="G200" s="4">
        <v>44722</v>
      </c>
      <c r="H200" t="s">
        <v>706</v>
      </c>
      <c r="I200" t="s">
        <v>707</v>
      </c>
      <c r="J200">
        <v>6</v>
      </c>
      <c r="K200" s="5">
        <v>60000000</v>
      </c>
      <c r="L200">
        <v>10274768</v>
      </c>
      <c r="M200">
        <v>8</v>
      </c>
      <c r="N200" t="s">
        <v>643</v>
      </c>
      <c r="O200" s="4">
        <v>44752</v>
      </c>
      <c r="P200" s="4">
        <v>44905</v>
      </c>
      <c r="R200" t="s">
        <v>703</v>
      </c>
      <c r="S200" t="s">
        <v>86</v>
      </c>
      <c r="T200">
        <v>0</v>
      </c>
      <c r="U200">
        <v>0</v>
      </c>
      <c r="V200">
        <v>170000</v>
      </c>
      <c r="W200">
        <v>0</v>
      </c>
      <c r="X200" t="s">
        <v>1352</v>
      </c>
    </row>
    <row r="201" spans="1:24" x14ac:dyDescent="0.35">
      <c r="A201" t="str">
        <f t="shared" si="3"/>
        <v>81521156000000045124</v>
      </c>
      <c r="B201" t="s">
        <v>650</v>
      </c>
      <c r="C201" s="1">
        <v>8152115</v>
      </c>
      <c r="D201" t="s">
        <v>1201</v>
      </c>
      <c r="E201" t="s">
        <v>390</v>
      </c>
      <c r="F201" t="s">
        <v>1204</v>
      </c>
      <c r="G201" s="4">
        <v>45124</v>
      </c>
      <c r="H201" t="s">
        <v>706</v>
      </c>
      <c r="I201" t="s">
        <v>707</v>
      </c>
      <c r="J201">
        <v>6</v>
      </c>
      <c r="K201" s="5">
        <v>60000000</v>
      </c>
      <c r="L201">
        <v>10240229</v>
      </c>
      <c r="M201">
        <v>7</v>
      </c>
      <c r="N201" t="s">
        <v>643</v>
      </c>
      <c r="O201" s="4">
        <v>45155</v>
      </c>
      <c r="P201" s="4">
        <v>45308</v>
      </c>
      <c r="R201" t="s">
        <v>703</v>
      </c>
      <c r="S201" t="s">
        <v>86</v>
      </c>
      <c r="T201">
        <v>0</v>
      </c>
      <c r="U201">
        <v>340000</v>
      </c>
      <c r="V201">
        <v>0</v>
      </c>
      <c r="W201">
        <v>0</v>
      </c>
      <c r="X201" t="s">
        <v>1352</v>
      </c>
    </row>
    <row r="202" spans="1:24" x14ac:dyDescent="0.35">
      <c r="A202" t="str">
        <f t="shared" si="3"/>
        <v>820511530000000044413</v>
      </c>
      <c r="B202" t="s">
        <v>650</v>
      </c>
      <c r="C202" s="1">
        <v>8205115</v>
      </c>
      <c r="D202" t="s">
        <v>908</v>
      </c>
      <c r="E202" t="s">
        <v>909</v>
      </c>
      <c r="F202" t="s">
        <v>1205</v>
      </c>
      <c r="G202" s="4">
        <v>44413</v>
      </c>
      <c r="H202" t="s">
        <v>706</v>
      </c>
      <c r="I202" t="s">
        <v>707</v>
      </c>
      <c r="J202">
        <v>24</v>
      </c>
      <c r="K202" s="5">
        <v>300000000</v>
      </c>
      <c r="L202">
        <v>13755028</v>
      </c>
      <c r="M202">
        <v>8</v>
      </c>
      <c r="N202" t="s">
        <v>643</v>
      </c>
      <c r="O202" s="4">
        <v>44444</v>
      </c>
      <c r="P202" s="4">
        <v>45143</v>
      </c>
      <c r="R202" t="s">
        <v>703</v>
      </c>
      <c r="S202" t="s">
        <v>113</v>
      </c>
      <c r="T202">
        <v>0</v>
      </c>
      <c r="U202">
        <v>637500</v>
      </c>
      <c r="V202">
        <v>5100000</v>
      </c>
      <c r="W202">
        <v>4462500</v>
      </c>
      <c r="X202" t="s">
        <v>1351</v>
      </c>
    </row>
    <row r="203" spans="1:24" x14ac:dyDescent="0.35">
      <c r="A203" t="str">
        <f t="shared" si="3"/>
        <v>9982007500000044530</v>
      </c>
      <c r="B203" t="s">
        <v>693</v>
      </c>
      <c r="C203" s="1">
        <v>998200</v>
      </c>
      <c r="D203" t="s">
        <v>940</v>
      </c>
      <c r="E203" t="s">
        <v>378</v>
      </c>
      <c r="F203" t="s">
        <v>1206</v>
      </c>
      <c r="G203" s="4">
        <v>44530</v>
      </c>
      <c r="H203" t="s">
        <v>911</v>
      </c>
      <c r="I203" t="s">
        <v>912</v>
      </c>
      <c r="J203">
        <v>24</v>
      </c>
      <c r="K203" s="5">
        <v>75000000</v>
      </c>
      <c r="L203">
        <v>3414599</v>
      </c>
      <c r="M203">
        <v>7.4</v>
      </c>
      <c r="N203" t="s">
        <v>643</v>
      </c>
      <c r="O203" s="4">
        <v>44560</v>
      </c>
      <c r="P203" s="4">
        <v>45260</v>
      </c>
      <c r="R203" t="s">
        <v>644</v>
      </c>
      <c r="S203" t="s">
        <v>181</v>
      </c>
      <c r="T203">
        <v>0</v>
      </c>
      <c r="U203">
        <v>318750</v>
      </c>
      <c r="V203">
        <v>1593750</v>
      </c>
      <c r="W203">
        <v>1275000</v>
      </c>
      <c r="X203" t="s">
        <v>1352</v>
      </c>
    </row>
    <row r="204" spans="1:24" x14ac:dyDescent="0.35">
      <c r="A204" t="str">
        <f t="shared" si="3"/>
        <v>79595171300000044211</v>
      </c>
      <c r="B204" t="s">
        <v>712</v>
      </c>
      <c r="C204" s="1">
        <v>7959517</v>
      </c>
      <c r="D204" t="s">
        <v>1207</v>
      </c>
      <c r="E204" t="s">
        <v>1208</v>
      </c>
      <c r="F204" t="s">
        <v>1209</v>
      </c>
      <c r="G204" s="4">
        <v>44211</v>
      </c>
      <c r="H204" t="s">
        <v>697</v>
      </c>
      <c r="I204" t="s">
        <v>698</v>
      </c>
      <c r="J204">
        <v>36</v>
      </c>
      <c r="K204" s="5">
        <v>13000000</v>
      </c>
      <c r="L204">
        <v>434195</v>
      </c>
      <c r="M204">
        <v>9.99</v>
      </c>
      <c r="N204" t="s">
        <v>643</v>
      </c>
      <c r="O204" s="4">
        <v>44241</v>
      </c>
      <c r="P204" s="4">
        <v>45305</v>
      </c>
      <c r="R204" t="s">
        <v>703</v>
      </c>
      <c r="S204" t="s">
        <v>772</v>
      </c>
      <c r="T204">
        <v>0</v>
      </c>
      <c r="U204">
        <v>61388.888888888898</v>
      </c>
      <c r="V204">
        <v>208722.22222222225</v>
      </c>
      <c r="W204">
        <v>356055.55555555556</v>
      </c>
      <c r="X204" t="s">
        <v>1352</v>
      </c>
    </row>
    <row r="205" spans="1:24" x14ac:dyDescent="0.35">
      <c r="A205" t="str">
        <f t="shared" si="3"/>
        <v>259639251200000044375</v>
      </c>
      <c r="B205" t="s">
        <v>712</v>
      </c>
      <c r="C205" s="1">
        <v>25963925</v>
      </c>
      <c r="D205" t="s">
        <v>1080</v>
      </c>
      <c r="E205" t="s">
        <v>1081</v>
      </c>
      <c r="F205" t="s">
        <v>1210</v>
      </c>
      <c r="G205" s="4">
        <v>44375</v>
      </c>
      <c r="H205" t="s">
        <v>863</v>
      </c>
      <c r="I205" t="s">
        <v>864</v>
      </c>
      <c r="J205">
        <v>18</v>
      </c>
      <c r="K205" s="5">
        <v>12000000</v>
      </c>
      <c r="L205">
        <v>740561</v>
      </c>
      <c r="M205">
        <v>11</v>
      </c>
      <c r="N205" t="s">
        <v>643</v>
      </c>
      <c r="O205" s="4">
        <v>44405</v>
      </c>
      <c r="P205" s="4">
        <v>44923</v>
      </c>
      <c r="R205" t="s">
        <v>703</v>
      </c>
      <c r="S205" t="s">
        <v>772</v>
      </c>
      <c r="T205">
        <v>0</v>
      </c>
      <c r="U205">
        <v>0</v>
      </c>
      <c r="V205">
        <v>90666.666666666672</v>
      </c>
      <c r="W205">
        <v>147333.33333333334</v>
      </c>
      <c r="X205" t="s">
        <v>1352</v>
      </c>
    </row>
    <row r="206" spans="1:24" x14ac:dyDescent="0.35">
      <c r="A206" t="str">
        <f t="shared" si="3"/>
        <v>260242325000000044991</v>
      </c>
      <c r="B206" t="s">
        <v>712</v>
      </c>
      <c r="C206" s="1">
        <v>26024232</v>
      </c>
      <c r="D206" t="s">
        <v>713</v>
      </c>
      <c r="E206" t="s">
        <v>714</v>
      </c>
      <c r="F206" t="s">
        <v>1211</v>
      </c>
      <c r="G206" s="4">
        <v>44991</v>
      </c>
      <c r="H206" t="s">
        <v>706</v>
      </c>
      <c r="I206" t="s">
        <v>707</v>
      </c>
      <c r="J206">
        <v>12</v>
      </c>
      <c r="K206" s="5">
        <v>50000000</v>
      </c>
      <c r="L206">
        <v>4326798</v>
      </c>
      <c r="M206">
        <v>6</v>
      </c>
      <c r="N206" t="s">
        <v>643</v>
      </c>
      <c r="O206" s="4">
        <v>45022</v>
      </c>
      <c r="P206" s="4">
        <v>45357</v>
      </c>
      <c r="R206" t="s">
        <v>703</v>
      </c>
      <c r="S206" t="s">
        <v>113</v>
      </c>
      <c r="T206">
        <v>0</v>
      </c>
      <c r="U206">
        <v>991666.66666666663</v>
      </c>
      <c r="V206">
        <v>0</v>
      </c>
      <c r="W206">
        <v>0</v>
      </c>
      <c r="X206" t="s">
        <v>1352</v>
      </c>
    </row>
    <row r="207" spans="1:24" x14ac:dyDescent="0.35">
      <c r="A207" t="str">
        <f t="shared" si="3"/>
        <v>26031132700000044377</v>
      </c>
      <c r="B207" t="s">
        <v>712</v>
      </c>
      <c r="C207" s="1">
        <v>26031132</v>
      </c>
      <c r="D207" t="s">
        <v>1063</v>
      </c>
      <c r="E207" t="s">
        <v>1064</v>
      </c>
      <c r="F207" t="s">
        <v>1212</v>
      </c>
      <c r="G207" s="4">
        <v>44377</v>
      </c>
      <c r="H207" t="s">
        <v>863</v>
      </c>
      <c r="I207" t="s">
        <v>864</v>
      </c>
      <c r="J207">
        <v>12</v>
      </c>
      <c r="K207" s="5">
        <v>7000000</v>
      </c>
      <c r="L207">
        <v>621333</v>
      </c>
      <c r="M207">
        <v>9.5</v>
      </c>
      <c r="N207" t="s">
        <v>643</v>
      </c>
      <c r="O207" s="4">
        <v>44407</v>
      </c>
      <c r="P207" s="4">
        <v>44742</v>
      </c>
      <c r="R207" t="s">
        <v>703</v>
      </c>
      <c r="S207" t="s">
        <v>772</v>
      </c>
      <c r="T207">
        <v>0</v>
      </c>
      <c r="U207">
        <v>0</v>
      </c>
      <c r="V207">
        <v>9916.6666666666679</v>
      </c>
      <c r="W207">
        <v>69416.666666666672</v>
      </c>
      <c r="X207" t="s">
        <v>1352</v>
      </c>
    </row>
    <row r="208" spans="1:24" x14ac:dyDescent="0.35">
      <c r="A208" t="str">
        <f t="shared" si="3"/>
        <v>260718472000000044970</v>
      </c>
      <c r="B208" t="s">
        <v>712</v>
      </c>
      <c r="C208" s="1">
        <v>26071847</v>
      </c>
      <c r="D208" t="s">
        <v>1213</v>
      </c>
      <c r="E208" t="s">
        <v>1214</v>
      </c>
      <c r="F208" t="s">
        <v>1215</v>
      </c>
      <c r="G208" s="4">
        <v>44970</v>
      </c>
      <c r="H208" t="s">
        <v>863</v>
      </c>
      <c r="I208" t="s">
        <v>864</v>
      </c>
      <c r="J208">
        <v>12</v>
      </c>
      <c r="K208" s="5">
        <v>20000000</v>
      </c>
      <c r="L208">
        <v>1791689</v>
      </c>
      <c r="M208">
        <v>11</v>
      </c>
      <c r="N208" t="s">
        <v>643</v>
      </c>
      <c r="O208" s="4">
        <v>44998</v>
      </c>
      <c r="P208" s="4">
        <v>45335</v>
      </c>
      <c r="R208" t="s">
        <v>703</v>
      </c>
      <c r="S208" t="s">
        <v>772</v>
      </c>
      <c r="T208">
        <v>0</v>
      </c>
      <c r="U208">
        <v>340000</v>
      </c>
      <c r="V208">
        <v>0</v>
      </c>
      <c r="W208">
        <v>0</v>
      </c>
      <c r="X208" t="s">
        <v>1352</v>
      </c>
    </row>
    <row r="209" spans="1:24" x14ac:dyDescent="0.35">
      <c r="A209" t="str">
        <f t="shared" si="3"/>
        <v>604233032500000045072</v>
      </c>
      <c r="B209" t="s">
        <v>1216</v>
      </c>
      <c r="C209" s="1">
        <v>60423303</v>
      </c>
      <c r="D209" t="s">
        <v>1217</v>
      </c>
      <c r="E209" t="s">
        <v>1218</v>
      </c>
      <c r="F209" t="s">
        <v>1219</v>
      </c>
      <c r="G209" s="4">
        <v>45072</v>
      </c>
      <c r="H209" t="s">
        <v>863</v>
      </c>
      <c r="I209" t="s">
        <v>864</v>
      </c>
      <c r="J209">
        <v>12</v>
      </c>
      <c r="K209" s="5">
        <v>25000000</v>
      </c>
      <c r="L209">
        <v>2239611</v>
      </c>
      <c r="M209">
        <v>11</v>
      </c>
      <c r="N209" t="s">
        <v>643</v>
      </c>
      <c r="O209" s="4">
        <v>45103</v>
      </c>
      <c r="P209" s="4">
        <v>45438</v>
      </c>
      <c r="R209" t="s">
        <v>644</v>
      </c>
      <c r="S209" t="s">
        <v>732</v>
      </c>
      <c r="T209">
        <v>0</v>
      </c>
      <c r="U209">
        <v>637500</v>
      </c>
      <c r="V209">
        <v>0</v>
      </c>
      <c r="W209">
        <v>0</v>
      </c>
      <c r="X209" t="s">
        <v>1352</v>
      </c>
    </row>
    <row r="210" spans="1:24" x14ac:dyDescent="0.35">
      <c r="A210" t="str">
        <f t="shared" si="3"/>
        <v>259770802000000045050</v>
      </c>
      <c r="B210" t="s">
        <v>787</v>
      </c>
      <c r="C210" s="1">
        <v>25977080</v>
      </c>
      <c r="D210" t="s">
        <v>1148</v>
      </c>
      <c r="E210" t="s">
        <v>1149</v>
      </c>
      <c r="F210" t="s">
        <v>1220</v>
      </c>
      <c r="G210" s="4">
        <v>45050</v>
      </c>
      <c r="H210" t="s">
        <v>863</v>
      </c>
      <c r="I210" t="s">
        <v>864</v>
      </c>
      <c r="J210">
        <v>12</v>
      </c>
      <c r="K210" s="5">
        <v>20000000</v>
      </c>
      <c r="L210">
        <v>1791689</v>
      </c>
      <c r="M210">
        <v>11</v>
      </c>
      <c r="N210" t="s">
        <v>643</v>
      </c>
      <c r="O210" s="4">
        <v>45081</v>
      </c>
      <c r="P210" s="4">
        <v>45416</v>
      </c>
      <c r="Q210">
        <v>45370</v>
      </c>
      <c r="R210" t="s">
        <v>703</v>
      </c>
      <c r="S210" t="s">
        <v>791</v>
      </c>
      <c r="T210">
        <v>0</v>
      </c>
      <c r="U210">
        <v>510000.00000000006</v>
      </c>
      <c r="V210">
        <v>0</v>
      </c>
      <c r="W210">
        <v>0</v>
      </c>
      <c r="X210" t="s">
        <v>1352</v>
      </c>
    </row>
    <row r="211" spans="1:24" x14ac:dyDescent="0.35">
      <c r="A211" t="str">
        <f t="shared" si="3"/>
        <v>376652191000000045280</v>
      </c>
      <c r="B211" t="s">
        <v>787</v>
      </c>
      <c r="C211" s="1">
        <v>37665219</v>
      </c>
      <c r="D211" t="s">
        <v>1221</v>
      </c>
      <c r="E211" t="s">
        <v>1222</v>
      </c>
      <c r="F211" t="s">
        <v>1223</v>
      </c>
      <c r="G211" s="4">
        <v>45280</v>
      </c>
      <c r="H211" t="s">
        <v>863</v>
      </c>
      <c r="I211" t="s">
        <v>864</v>
      </c>
      <c r="J211">
        <v>6</v>
      </c>
      <c r="K211" s="5">
        <v>10000000</v>
      </c>
      <c r="L211">
        <v>1718789</v>
      </c>
      <c r="M211">
        <v>8.5</v>
      </c>
      <c r="N211" t="s">
        <v>643</v>
      </c>
      <c r="O211" s="4">
        <v>45311</v>
      </c>
      <c r="P211" s="4">
        <v>45463</v>
      </c>
      <c r="R211" t="s">
        <v>644</v>
      </c>
      <c r="S211" t="s">
        <v>791</v>
      </c>
      <c r="T211">
        <v>28333.333333333336</v>
      </c>
      <c r="U211">
        <v>0</v>
      </c>
      <c r="V211">
        <v>0</v>
      </c>
      <c r="W211">
        <v>0</v>
      </c>
      <c r="X211" t="s">
        <v>1352</v>
      </c>
    </row>
    <row r="212" spans="1:24" x14ac:dyDescent="0.35">
      <c r="A212" t="str">
        <f t="shared" si="3"/>
        <v>37716719300000044873</v>
      </c>
      <c r="B212" t="s">
        <v>787</v>
      </c>
      <c r="C212" s="1">
        <v>37716719</v>
      </c>
      <c r="D212" t="s">
        <v>1224</v>
      </c>
      <c r="E212" t="s">
        <v>1225</v>
      </c>
      <c r="F212" t="s">
        <v>1226</v>
      </c>
      <c r="G212" s="4">
        <v>44873</v>
      </c>
      <c r="H212" t="s">
        <v>863</v>
      </c>
      <c r="I212" t="s">
        <v>864</v>
      </c>
      <c r="J212">
        <v>18</v>
      </c>
      <c r="K212" s="5">
        <v>3000000</v>
      </c>
      <c r="L212">
        <v>183503</v>
      </c>
      <c r="M212">
        <v>10</v>
      </c>
      <c r="N212" t="s">
        <v>643</v>
      </c>
      <c r="O212" s="4">
        <v>44903</v>
      </c>
      <c r="P212" s="4">
        <v>45420</v>
      </c>
      <c r="Q212">
        <v>45204</v>
      </c>
      <c r="R212" t="s">
        <v>703</v>
      </c>
      <c r="S212" t="s">
        <v>791</v>
      </c>
      <c r="T212">
        <v>0</v>
      </c>
      <c r="U212">
        <v>51000.000000000007</v>
      </c>
      <c r="V212">
        <v>51000.000000000007</v>
      </c>
      <c r="W212">
        <v>0</v>
      </c>
      <c r="X212" t="s">
        <v>1352</v>
      </c>
    </row>
    <row r="213" spans="1:24" x14ac:dyDescent="0.35">
      <c r="A213" t="str">
        <f t="shared" si="3"/>
        <v>37738419600000044215</v>
      </c>
      <c r="B213" t="s">
        <v>787</v>
      </c>
      <c r="C213" s="1">
        <v>37738419</v>
      </c>
      <c r="D213" t="s">
        <v>1227</v>
      </c>
      <c r="E213" t="s">
        <v>1228</v>
      </c>
      <c r="F213" t="s">
        <v>1229</v>
      </c>
      <c r="G213" s="4">
        <v>44215</v>
      </c>
      <c r="H213" t="s">
        <v>863</v>
      </c>
      <c r="I213" t="s">
        <v>864</v>
      </c>
      <c r="J213">
        <v>12</v>
      </c>
      <c r="K213" s="5">
        <v>6000000</v>
      </c>
      <c r="L213">
        <v>537507</v>
      </c>
      <c r="M213">
        <v>11</v>
      </c>
      <c r="N213" t="s">
        <v>643</v>
      </c>
      <c r="O213" s="4">
        <v>44246</v>
      </c>
      <c r="P213" s="4">
        <v>44580</v>
      </c>
      <c r="R213" t="s">
        <v>703</v>
      </c>
      <c r="S213" t="s">
        <v>791</v>
      </c>
      <c r="T213">
        <v>0</v>
      </c>
      <c r="U213">
        <v>0</v>
      </c>
      <c r="V213">
        <v>0</v>
      </c>
      <c r="W213">
        <v>85000</v>
      </c>
      <c r="X213" t="s">
        <v>1352</v>
      </c>
    </row>
    <row r="214" spans="1:24" x14ac:dyDescent="0.35">
      <c r="A214" t="str">
        <f t="shared" si="3"/>
        <v>377384191000000044729</v>
      </c>
      <c r="B214" t="s">
        <v>787</v>
      </c>
      <c r="C214" s="1">
        <v>37738419</v>
      </c>
      <c r="D214" t="s">
        <v>1227</v>
      </c>
      <c r="E214" t="s">
        <v>1228</v>
      </c>
      <c r="F214" t="s">
        <v>1230</v>
      </c>
      <c r="G214" s="4">
        <v>44729</v>
      </c>
      <c r="H214" t="s">
        <v>863</v>
      </c>
      <c r="I214" t="s">
        <v>864</v>
      </c>
      <c r="J214">
        <v>24</v>
      </c>
      <c r="K214" s="5">
        <v>10000000</v>
      </c>
      <c r="L214">
        <v>467142</v>
      </c>
      <c r="M214">
        <v>9</v>
      </c>
      <c r="N214" t="s">
        <v>643</v>
      </c>
      <c r="O214" s="4">
        <v>44759</v>
      </c>
      <c r="P214" s="4">
        <v>45460</v>
      </c>
      <c r="R214" t="s">
        <v>644</v>
      </c>
      <c r="S214" t="s">
        <v>791</v>
      </c>
      <c r="T214">
        <v>7083.3333333333339</v>
      </c>
      <c r="U214">
        <v>141666.66666666669</v>
      </c>
      <c r="V214">
        <v>134583.33333333334</v>
      </c>
      <c r="W214">
        <v>0</v>
      </c>
      <c r="X214" t="s">
        <v>1352</v>
      </c>
    </row>
    <row r="215" spans="1:24" x14ac:dyDescent="0.35">
      <c r="A215" t="str">
        <f t="shared" si="3"/>
        <v>259488032000000045071</v>
      </c>
      <c r="B215" t="s">
        <v>728</v>
      </c>
      <c r="C215" s="1">
        <v>25948803</v>
      </c>
      <c r="D215" t="s">
        <v>1231</v>
      </c>
      <c r="E215" t="s">
        <v>1232</v>
      </c>
      <c r="F215" t="s">
        <v>1233</v>
      </c>
      <c r="G215" s="4">
        <v>45071</v>
      </c>
      <c r="H215" t="s">
        <v>863</v>
      </c>
      <c r="I215" t="s">
        <v>864</v>
      </c>
      <c r="J215">
        <v>12</v>
      </c>
      <c r="K215" s="5">
        <v>20000000</v>
      </c>
      <c r="L215">
        <v>1758867</v>
      </c>
      <c r="M215">
        <v>8</v>
      </c>
      <c r="N215" t="s">
        <v>643</v>
      </c>
      <c r="O215" s="4">
        <v>45102</v>
      </c>
      <c r="P215" s="4">
        <v>45437</v>
      </c>
      <c r="R215" t="s">
        <v>644</v>
      </c>
      <c r="S215" t="s">
        <v>732</v>
      </c>
      <c r="T215">
        <v>0</v>
      </c>
      <c r="U215">
        <v>510000.00000000006</v>
      </c>
      <c r="V215">
        <v>0</v>
      </c>
      <c r="W215">
        <v>0</v>
      </c>
      <c r="X215" t="s">
        <v>1352</v>
      </c>
    </row>
    <row r="216" spans="1:24" x14ac:dyDescent="0.35">
      <c r="A216" t="str">
        <f t="shared" si="3"/>
        <v>260011793000000044502</v>
      </c>
      <c r="B216" t="s">
        <v>728</v>
      </c>
      <c r="C216" s="1">
        <v>26001179</v>
      </c>
      <c r="D216" t="s">
        <v>1234</v>
      </c>
      <c r="E216" t="s">
        <v>1235</v>
      </c>
      <c r="F216" t="s">
        <v>1236</v>
      </c>
      <c r="G216" s="4">
        <v>44502</v>
      </c>
      <c r="H216" t="s">
        <v>863</v>
      </c>
      <c r="I216" t="s">
        <v>864</v>
      </c>
      <c r="J216">
        <v>18</v>
      </c>
      <c r="K216" s="5">
        <v>30000000</v>
      </c>
      <c r="L216">
        <v>1858018</v>
      </c>
      <c r="M216">
        <v>12</v>
      </c>
      <c r="N216" t="s">
        <v>643</v>
      </c>
      <c r="O216" s="4">
        <v>44532</v>
      </c>
      <c r="P216" s="4">
        <v>45048</v>
      </c>
      <c r="Q216">
        <v>45022</v>
      </c>
      <c r="R216" t="s">
        <v>703</v>
      </c>
      <c r="S216" t="s">
        <v>732</v>
      </c>
      <c r="T216">
        <v>0</v>
      </c>
      <c r="U216">
        <v>0</v>
      </c>
      <c r="V216">
        <v>510000.00000000006</v>
      </c>
      <c r="W216">
        <v>510000.00000000006</v>
      </c>
      <c r="X216" t="s">
        <v>1352</v>
      </c>
    </row>
    <row r="217" spans="1:24" x14ac:dyDescent="0.35">
      <c r="A217" t="str">
        <f t="shared" si="3"/>
        <v>260572483000000044293</v>
      </c>
      <c r="B217" t="s">
        <v>728</v>
      </c>
      <c r="C217" s="1">
        <v>26057248</v>
      </c>
      <c r="D217" t="s">
        <v>1237</v>
      </c>
      <c r="E217" t="s">
        <v>1238</v>
      </c>
      <c r="F217" t="s">
        <v>1239</v>
      </c>
      <c r="G217" s="4">
        <v>44293</v>
      </c>
      <c r="H217" t="s">
        <v>697</v>
      </c>
      <c r="I217" t="s">
        <v>698</v>
      </c>
      <c r="J217">
        <v>36</v>
      </c>
      <c r="K217" s="5">
        <v>30000000</v>
      </c>
      <c r="L217">
        <v>985418</v>
      </c>
      <c r="M217">
        <v>9</v>
      </c>
      <c r="N217" t="s">
        <v>643</v>
      </c>
      <c r="O217" s="4">
        <v>44323</v>
      </c>
      <c r="P217" s="4">
        <v>45389</v>
      </c>
      <c r="R217" t="s">
        <v>644</v>
      </c>
      <c r="S217" t="s">
        <v>699</v>
      </c>
      <c r="T217">
        <v>0</v>
      </c>
      <c r="U217">
        <v>226666.66666666666</v>
      </c>
      <c r="V217">
        <v>566666.66666666674</v>
      </c>
      <c r="W217">
        <v>906666.66666666674</v>
      </c>
      <c r="X217" t="s">
        <v>1352</v>
      </c>
    </row>
    <row r="218" spans="1:24" x14ac:dyDescent="0.35">
      <c r="A218" t="str">
        <f t="shared" si="3"/>
        <v>3308972011500000045147</v>
      </c>
      <c r="B218" t="s">
        <v>728</v>
      </c>
      <c r="C218" s="1">
        <v>33089720</v>
      </c>
      <c r="D218" t="s">
        <v>1240</v>
      </c>
      <c r="E218" t="s">
        <v>485</v>
      </c>
      <c r="F218" t="s">
        <v>1241</v>
      </c>
      <c r="G218" s="4">
        <v>45147</v>
      </c>
      <c r="H218" t="s">
        <v>911</v>
      </c>
      <c r="I218" t="s">
        <v>912</v>
      </c>
      <c r="J218">
        <v>4</v>
      </c>
      <c r="K218" s="5">
        <v>115000000</v>
      </c>
      <c r="L218">
        <v>30343864</v>
      </c>
      <c r="M218">
        <v>7.5</v>
      </c>
      <c r="N218" t="s">
        <v>643</v>
      </c>
      <c r="O218" s="4">
        <v>45239</v>
      </c>
      <c r="P218" s="4">
        <v>45513</v>
      </c>
      <c r="R218" t="s">
        <v>644</v>
      </c>
      <c r="S218" t="s">
        <v>192</v>
      </c>
      <c r="T218">
        <v>0</v>
      </c>
      <c r="U218">
        <v>1466250</v>
      </c>
      <c r="V218">
        <v>0</v>
      </c>
      <c r="W218">
        <v>0</v>
      </c>
      <c r="X218" t="s">
        <v>1352</v>
      </c>
    </row>
    <row r="219" spans="1:24" x14ac:dyDescent="0.35">
      <c r="A219" t="str">
        <f t="shared" si="3"/>
        <v>260177421000000044211</v>
      </c>
      <c r="B219" t="s">
        <v>885</v>
      </c>
      <c r="C219" s="1">
        <v>26017742</v>
      </c>
      <c r="D219" t="s">
        <v>1054</v>
      </c>
      <c r="E219" t="s">
        <v>1055</v>
      </c>
      <c r="F219" t="s">
        <v>1242</v>
      </c>
      <c r="G219" s="4">
        <v>44211</v>
      </c>
      <c r="H219" t="s">
        <v>863</v>
      </c>
      <c r="I219" t="s">
        <v>864</v>
      </c>
      <c r="J219">
        <v>24</v>
      </c>
      <c r="K219" s="5">
        <v>10000000</v>
      </c>
      <c r="L219">
        <v>467142</v>
      </c>
      <c r="M219">
        <v>9</v>
      </c>
      <c r="N219" t="s">
        <v>643</v>
      </c>
      <c r="O219" s="4">
        <v>44242</v>
      </c>
      <c r="P219" s="4">
        <v>44941</v>
      </c>
      <c r="R219" t="s">
        <v>703</v>
      </c>
      <c r="S219" t="s">
        <v>808</v>
      </c>
      <c r="T219">
        <v>0</v>
      </c>
      <c r="U219">
        <v>0</v>
      </c>
      <c r="V219">
        <v>70833.333333333343</v>
      </c>
      <c r="W219">
        <v>240833.33333333334</v>
      </c>
      <c r="X219" t="s">
        <v>1352</v>
      </c>
    </row>
    <row r="220" spans="1:24" x14ac:dyDescent="0.35">
      <c r="A220" t="str">
        <f t="shared" si="3"/>
        <v>548253222000000044455</v>
      </c>
      <c r="B220" t="s">
        <v>885</v>
      </c>
      <c r="C220" s="1">
        <v>54825322</v>
      </c>
      <c r="D220" t="s">
        <v>1243</v>
      </c>
      <c r="E220" t="s">
        <v>1244</v>
      </c>
      <c r="F220" t="s">
        <v>1245</v>
      </c>
      <c r="G220" s="4">
        <v>44455</v>
      </c>
      <c r="H220" t="s">
        <v>863</v>
      </c>
      <c r="I220" t="s">
        <v>864</v>
      </c>
      <c r="J220">
        <v>12</v>
      </c>
      <c r="K220" s="5">
        <v>20000000</v>
      </c>
      <c r="L220">
        <v>1769770</v>
      </c>
      <c r="M220">
        <v>9</v>
      </c>
      <c r="N220" t="s">
        <v>643</v>
      </c>
      <c r="O220" s="4">
        <v>44485</v>
      </c>
      <c r="P220" s="4">
        <v>44820</v>
      </c>
      <c r="R220" t="s">
        <v>703</v>
      </c>
      <c r="S220" t="s">
        <v>808</v>
      </c>
      <c r="T220">
        <v>0</v>
      </c>
      <c r="U220">
        <v>0</v>
      </c>
      <c r="V220">
        <v>113333.33333333334</v>
      </c>
      <c r="W220">
        <v>283333.33333333337</v>
      </c>
      <c r="X220" t="s">
        <v>1352</v>
      </c>
    </row>
    <row r="221" spans="1:24" x14ac:dyDescent="0.35">
      <c r="A221" t="str">
        <f t="shared" si="3"/>
        <v>548253222500000044916</v>
      </c>
      <c r="B221" t="s">
        <v>885</v>
      </c>
      <c r="C221" s="1">
        <v>54825322</v>
      </c>
      <c r="D221" t="s">
        <v>1243</v>
      </c>
      <c r="E221" t="s">
        <v>1244</v>
      </c>
      <c r="F221" t="s">
        <v>1246</v>
      </c>
      <c r="G221" s="4">
        <v>44916</v>
      </c>
      <c r="H221" t="s">
        <v>863</v>
      </c>
      <c r="I221" t="s">
        <v>864</v>
      </c>
      <c r="J221">
        <v>18</v>
      </c>
      <c r="K221" s="5">
        <v>25000000</v>
      </c>
      <c r="L221">
        <v>1529189</v>
      </c>
      <c r="M221">
        <v>10</v>
      </c>
      <c r="N221" t="s">
        <v>643</v>
      </c>
      <c r="O221" s="4">
        <v>44947</v>
      </c>
      <c r="P221" s="4">
        <v>45464</v>
      </c>
      <c r="R221" t="s">
        <v>644</v>
      </c>
      <c r="S221" t="s">
        <v>808</v>
      </c>
      <c r="T221">
        <v>23611.111111111113</v>
      </c>
      <c r="U221">
        <v>472222.22222222225</v>
      </c>
      <c r="V221">
        <v>0</v>
      </c>
      <c r="W221">
        <v>0</v>
      </c>
      <c r="X221" t="s">
        <v>1352</v>
      </c>
    </row>
    <row r="222" spans="1:24" x14ac:dyDescent="0.35">
      <c r="A222" t="str">
        <f t="shared" si="3"/>
        <v>259808871000000044588</v>
      </c>
      <c r="B222" t="s">
        <v>959</v>
      </c>
      <c r="C222" s="1">
        <v>25980887</v>
      </c>
      <c r="D222" t="s">
        <v>1247</v>
      </c>
      <c r="E222" t="s">
        <v>1248</v>
      </c>
      <c r="F222" t="s">
        <v>1249</v>
      </c>
      <c r="G222" s="4">
        <v>44588</v>
      </c>
      <c r="H222" t="s">
        <v>863</v>
      </c>
      <c r="I222" t="s">
        <v>864</v>
      </c>
      <c r="J222">
        <v>12</v>
      </c>
      <c r="K222" s="5">
        <v>10000000</v>
      </c>
      <c r="L222">
        <v>901352</v>
      </c>
      <c r="M222">
        <v>12</v>
      </c>
      <c r="N222" t="s">
        <v>643</v>
      </c>
      <c r="O222" s="4">
        <v>44619</v>
      </c>
      <c r="P222" s="4">
        <v>44953</v>
      </c>
      <c r="R222" t="s">
        <v>703</v>
      </c>
      <c r="S222" t="s">
        <v>813</v>
      </c>
      <c r="T222">
        <v>0</v>
      </c>
      <c r="U222">
        <v>0</v>
      </c>
      <c r="V222">
        <v>141666.66666666669</v>
      </c>
      <c r="W222">
        <v>0</v>
      </c>
      <c r="X222" t="s">
        <v>1352</v>
      </c>
    </row>
    <row r="223" spans="1:24" x14ac:dyDescent="0.35">
      <c r="A223" t="str">
        <f t="shared" si="3"/>
        <v>260042854500000044701</v>
      </c>
      <c r="B223" t="s">
        <v>959</v>
      </c>
      <c r="C223" s="1">
        <v>26004285</v>
      </c>
      <c r="D223" t="s">
        <v>1250</v>
      </c>
      <c r="E223" t="s">
        <v>1251</v>
      </c>
      <c r="F223" t="s">
        <v>1252</v>
      </c>
      <c r="G223" s="4">
        <v>44701</v>
      </c>
      <c r="H223" t="s">
        <v>863</v>
      </c>
      <c r="I223" t="s">
        <v>864</v>
      </c>
      <c r="J223">
        <v>24</v>
      </c>
      <c r="K223" s="5">
        <v>45000000</v>
      </c>
      <c r="L223">
        <v>2077747</v>
      </c>
      <c r="M223">
        <v>8</v>
      </c>
      <c r="N223" t="s">
        <v>643</v>
      </c>
      <c r="O223" s="4">
        <v>44732</v>
      </c>
      <c r="P223" s="4">
        <v>45432</v>
      </c>
      <c r="R223" t="s">
        <v>644</v>
      </c>
      <c r="S223" t="s">
        <v>813</v>
      </c>
      <c r="T223">
        <v>0</v>
      </c>
      <c r="U223">
        <v>573750</v>
      </c>
      <c r="V223">
        <v>1338750</v>
      </c>
      <c r="W223">
        <v>0</v>
      </c>
      <c r="X223" t="s">
        <v>1352</v>
      </c>
    </row>
    <row r="224" spans="1:24" x14ac:dyDescent="0.35">
      <c r="A224" t="str">
        <f t="shared" si="3"/>
        <v>2603549430000000044278</v>
      </c>
      <c r="B224" t="s">
        <v>959</v>
      </c>
      <c r="C224" s="1">
        <v>26035494</v>
      </c>
      <c r="D224" t="s">
        <v>1253</v>
      </c>
      <c r="E224" t="s">
        <v>1254</v>
      </c>
      <c r="F224" t="s">
        <v>1255</v>
      </c>
      <c r="G224" s="4">
        <v>44278</v>
      </c>
      <c r="H224" t="s">
        <v>706</v>
      </c>
      <c r="I224" t="s">
        <v>707</v>
      </c>
      <c r="J224">
        <v>12</v>
      </c>
      <c r="K224" s="5">
        <v>300000000</v>
      </c>
      <c r="L224">
        <v>26041770</v>
      </c>
      <c r="M224">
        <v>6.5</v>
      </c>
      <c r="N224" t="s">
        <v>643</v>
      </c>
      <c r="O224" s="4">
        <v>44309</v>
      </c>
      <c r="P224" s="4">
        <v>44643</v>
      </c>
      <c r="R224" t="s">
        <v>703</v>
      </c>
      <c r="S224" t="s">
        <v>1256</v>
      </c>
      <c r="T224">
        <v>0</v>
      </c>
      <c r="U224">
        <v>0</v>
      </c>
      <c r="V224">
        <v>0</v>
      </c>
      <c r="W224">
        <v>5950000</v>
      </c>
      <c r="X224" t="s">
        <v>1351</v>
      </c>
    </row>
    <row r="225" spans="1:24" x14ac:dyDescent="0.35">
      <c r="A225" t="str">
        <f t="shared" si="3"/>
        <v>260789181500000044651</v>
      </c>
      <c r="B225" t="s">
        <v>959</v>
      </c>
      <c r="C225" s="1">
        <v>26078918</v>
      </c>
      <c r="D225" t="s">
        <v>1120</v>
      </c>
      <c r="E225" t="s">
        <v>1121</v>
      </c>
      <c r="F225" t="s">
        <v>1257</v>
      </c>
      <c r="G225" s="4">
        <v>44651</v>
      </c>
      <c r="H225" t="s">
        <v>863</v>
      </c>
      <c r="I225" t="s">
        <v>864</v>
      </c>
      <c r="J225">
        <v>12</v>
      </c>
      <c r="K225" s="5">
        <v>15000000</v>
      </c>
      <c r="L225">
        <v>1352028</v>
      </c>
      <c r="M225">
        <v>12</v>
      </c>
      <c r="N225" t="s">
        <v>643</v>
      </c>
      <c r="O225" s="4">
        <v>44681</v>
      </c>
      <c r="P225" s="4">
        <v>45015</v>
      </c>
      <c r="R225" t="s">
        <v>703</v>
      </c>
      <c r="S225" t="s">
        <v>813</v>
      </c>
      <c r="T225">
        <v>0</v>
      </c>
      <c r="U225">
        <v>0</v>
      </c>
      <c r="V225">
        <v>297500</v>
      </c>
      <c r="W225">
        <v>0</v>
      </c>
      <c r="X225" t="s">
        <v>1352</v>
      </c>
    </row>
    <row r="226" spans="1:24" x14ac:dyDescent="0.35">
      <c r="A226" t="str">
        <f t="shared" si="3"/>
        <v>260789182500000044922</v>
      </c>
      <c r="B226" t="s">
        <v>959</v>
      </c>
      <c r="C226" s="1">
        <v>26078918</v>
      </c>
      <c r="D226" t="s">
        <v>1120</v>
      </c>
      <c r="E226" t="s">
        <v>1121</v>
      </c>
      <c r="F226" t="s">
        <v>1258</v>
      </c>
      <c r="G226" s="4">
        <v>44922</v>
      </c>
      <c r="H226" t="s">
        <v>863</v>
      </c>
      <c r="I226" t="s">
        <v>864</v>
      </c>
      <c r="J226">
        <v>12</v>
      </c>
      <c r="K226" s="5">
        <v>25000000</v>
      </c>
      <c r="L226">
        <v>2253380</v>
      </c>
      <c r="M226">
        <v>12</v>
      </c>
      <c r="N226" t="s">
        <v>643</v>
      </c>
      <c r="O226" s="4">
        <v>44953</v>
      </c>
      <c r="P226" s="4">
        <v>45287</v>
      </c>
      <c r="R226" t="s">
        <v>703</v>
      </c>
      <c r="S226" t="s">
        <v>813</v>
      </c>
      <c r="T226">
        <v>0</v>
      </c>
      <c r="U226">
        <v>283333.33333333337</v>
      </c>
      <c r="V226">
        <v>0</v>
      </c>
      <c r="W226">
        <v>0</v>
      </c>
      <c r="X226" t="s">
        <v>1352</v>
      </c>
    </row>
    <row r="227" spans="1:24" x14ac:dyDescent="0.35">
      <c r="A227" t="str">
        <f t="shared" si="3"/>
        <v>260396201600000044372</v>
      </c>
      <c r="B227" t="s">
        <v>1009</v>
      </c>
      <c r="C227" s="1">
        <v>26039620</v>
      </c>
      <c r="D227" t="s">
        <v>1259</v>
      </c>
      <c r="E227" t="s">
        <v>1260</v>
      </c>
      <c r="F227" t="s">
        <v>1261</v>
      </c>
      <c r="G227" s="4">
        <v>44372</v>
      </c>
      <c r="H227" t="s">
        <v>697</v>
      </c>
      <c r="I227" t="s">
        <v>698</v>
      </c>
      <c r="J227">
        <v>30</v>
      </c>
      <c r="K227" s="5">
        <v>16000000</v>
      </c>
      <c r="L227">
        <v>617620</v>
      </c>
      <c r="M227">
        <v>9.99</v>
      </c>
      <c r="N227" t="s">
        <v>643</v>
      </c>
      <c r="O227" s="4">
        <v>44402</v>
      </c>
      <c r="P227" s="4">
        <v>45285</v>
      </c>
      <c r="R227" t="s">
        <v>703</v>
      </c>
      <c r="S227" t="s">
        <v>1013</v>
      </c>
      <c r="T227">
        <v>0</v>
      </c>
      <c r="U227">
        <v>72533.333333333343</v>
      </c>
      <c r="V227">
        <v>290133.33333333337</v>
      </c>
      <c r="W227">
        <v>226666.66666666669</v>
      </c>
      <c r="X227" t="s">
        <v>1352</v>
      </c>
    </row>
    <row r="228" spans="1:24" x14ac:dyDescent="0.35">
      <c r="A228" t="str">
        <f t="shared" si="3"/>
        <v>4076293520000000044393</v>
      </c>
      <c r="B228" t="s">
        <v>820</v>
      </c>
      <c r="C228" s="1">
        <v>40762935</v>
      </c>
      <c r="D228" t="s">
        <v>1262</v>
      </c>
      <c r="E228" t="s">
        <v>1263</v>
      </c>
      <c r="F228" t="s">
        <v>1264</v>
      </c>
      <c r="G228" s="4">
        <v>44393</v>
      </c>
      <c r="H228" t="s">
        <v>706</v>
      </c>
      <c r="I228" t="s">
        <v>707</v>
      </c>
      <c r="J228">
        <v>24</v>
      </c>
      <c r="K228" s="5">
        <v>200000000</v>
      </c>
      <c r="L228">
        <v>9116315</v>
      </c>
      <c r="M228">
        <v>7.5</v>
      </c>
      <c r="N228" t="s">
        <v>643</v>
      </c>
      <c r="O228" s="4">
        <v>44424</v>
      </c>
      <c r="P228" s="4">
        <v>45123</v>
      </c>
      <c r="R228" t="s">
        <v>703</v>
      </c>
      <c r="S228" t="s">
        <v>54</v>
      </c>
      <c r="T228">
        <v>0</v>
      </c>
      <c r="U228">
        <v>283333.33333333337</v>
      </c>
      <c r="V228">
        <v>3116666.666666667</v>
      </c>
      <c r="W228">
        <v>2833333.3333333335</v>
      </c>
      <c r="X228" t="s">
        <v>1352</v>
      </c>
    </row>
    <row r="229" spans="1:24" x14ac:dyDescent="0.35">
      <c r="A229" t="str">
        <f t="shared" si="3"/>
        <v>407812352000000045246</v>
      </c>
      <c r="B229" t="s">
        <v>820</v>
      </c>
      <c r="C229" s="1">
        <v>40781235</v>
      </c>
      <c r="D229" t="s">
        <v>937</v>
      </c>
      <c r="E229" t="s">
        <v>938</v>
      </c>
      <c r="F229" t="s">
        <v>1265</v>
      </c>
      <c r="G229" s="4">
        <v>45246</v>
      </c>
      <c r="H229" t="s">
        <v>863</v>
      </c>
      <c r="I229" t="s">
        <v>864</v>
      </c>
      <c r="J229">
        <v>6</v>
      </c>
      <c r="K229" s="5">
        <v>20000000</v>
      </c>
      <c r="L229">
        <v>3466490</v>
      </c>
      <c r="M229">
        <v>11</v>
      </c>
      <c r="N229" t="s">
        <v>643</v>
      </c>
      <c r="O229" s="4">
        <v>45276</v>
      </c>
      <c r="P229" s="4">
        <v>45428</v>
      </c>
      <c r="R229" t="s">
        <v>644</v>
      </c>
      <c r="S229" t="s">
        <v>687</v>
      </c>
      <c r="T229">
        <v>0</v>
      </c>
      <c r="U229">
        <v>340000</v>
      </c>
      <c r="V229">
        <v>0</v>
      </c>
      <c r="W229">
        <v>0</v>
      </c>
      <c r="X229" t="s">
        <v>1352</v>
      </c>
    </row>
    <row r="230" spans="1:24" x14ac:dyDescent="0.35">
      <c r="A230" t="str">
        <f t="shared" si="3"/>
        <v>8484060000000044756</v>
      </c>
      <c r="B230" t="s">
        <v>672</v>
      </c>
      <c r="C230" s="1">
        <v>84840</v>
      </c>
      <c r="D230" t="s">
        <v>1266</v>
      </c>
      <c r="E230" t="s">
        <v>336</v>
      </c>
      <c r="F230" t="s">
        <v>1267</v>
      </c>
      <c r="G230" s="4">
        <v>44756</v>
      </c>
      <c r="H230" t="s">
        <v>706</v>
      </c>
      <c r="I230" t="s">
        <v>707</v>
      </c>
      <c r="J230">
        <v>2</v>
      </c>
      <c r="K230" s="5">
        <v>600000000</v>
      </c>
      <c r="L230">
        <v>307258631</v>
      </c>
      <c r="M230">
        <v>5.5</v>
      </c>
      <c r="N230" t="s">
        <v>643</v>
      </c>
      <c r="O230" s="4">
        <v>44848</v>
      </c>
      <c r="P230" s="4">
        <v>44940</v>
      </c>
      <c r="R230" t="s">
        <v>703</v>
      </c>
      <c r="S230" t="s">
        <v>54</v>
      </c>
      <c r="T230">
        <v>0</v>
      </c>
      <c r="U230">
        <v>0</v>
      </c>
      <c r="V230">
        <v>0</v>
      </c>
      <c r="W230">
        <v>0</v>
      </c>
      <c r="X230" t="s">
        <v>1351</v>
      </c>
    </row>
    <row r="231" spans="1:24" x14ac:dyDescent="0.35">
      <c r="A231" t="str">
        <f t="shared" si="3"/>
        <v>26032623150000044272</v>
      </c>
      <c r="B231" t="s">
        <v>672</v>
      </c>
      <c r="C231" s="1">
        <v>26032623</v>
      </c>
      <c r="D231" t="s">
        <v>1268</v>
      </c>
      <c r="E231" t="s">
        <v>1269</v>
      </c>
      <c r="F231" t="s">
        <v>1270</v>
      </c>
      <c r="G231" s="4">
        <v>44272</v>
      </c>
      <c r="H231" t="s">
        <v>863</v>
      </c>
      <c r="I231" t="s">
        <v>864</v>
      </c>
      <c r="J231">
        <v>12</v>
      </c>
      <c r="K231" s="5">
        <v>1500000</v>
      </c>
      <c r="L231">
        <v>132733</v>
      </c>
      <c r="M231">
        <v>9</v>
      </c>
      <c r="N231" t="s">
        <v>643</v>
      </c>
      <c r="O231" s="4">
        <v>44303</v>
      </c>
      <c r="P231" s="4">
        <v>44637</v>
      </c>
      <c r="R231" t="s">
        <v>703</v>
      </c>
      <c r="S231" t="s">
        <v>687</v>
      </c>
      <c r="T231">
        <v>0</v>
      </c>
      <c r="U231">
        <v>0</v>
      </c>
      <c r="V231">
        <v>0</v>
      </c>
      <c r="W231">
        <v>29750.000000000004</v>
      </c>
      <c r="X231" t="s">
        <v>1352</v>
      </c>
    </row>
    <row r="232" spans="1:24" x14ac:dyDescent="0.35">
      <c r="A232" t="str">
        <f t="shared" si="3"/>
        <v>26063956800000044460</v>
      </c>
      <c r="B232" t="s">
        <v>672</v>
      </c>
      <c r="C232" s="1">
        <v>26063956</v>
      </c>
      <c r="D232" t="s">
        <v>1271</v>
      </c>
      <c r="E232" t="s">
        <v>1272</v>
      </c>
      <c r="F232" t="s">
        <v>1273</v>
      </c>
      <c r="G232" s="4">
        <v>44460</v>
      </c>
      <c r="H232" t="s">
        <v>697</v>
      </c>
      <c r="I232" t="s">
        <v>698</v>
      </c>
      <c r="J232">
        <v>33</v>
      </c>
      <c r="K232" s="5">
        <v>8000000</v>
      </c>
      <c r="L232">
        <v>282901</v>
      </c>
      <c r="M232">
        <v>9</v>
      </c>
      <c r="N232" t="s">
        <v>643</v>
      </c>
      <c r="O232" s="4">
        <v>44582</v>
      </c>
      <c r="P232" s="4">
        <v>45556</v>
      </c>
      <c r="R232" t="s">
        <v>644</v>
      </c>
      <c r="S232" t="s">
        <v>687</v>
      </c>
      <c r="T232">
        <v>16484.848484848488</v>
      </c>
      <c r="U232">
        <v>107151.51515151517</v>
      </c>
      <c r="V232">
        <v>206060.60606060608</v>
      </c>
      <c r="W232">
        <v>0</v>
      </c>
      <c r="X232" t="s">
        <v>1352</v>
      </c>
    </row>
    <row r="233" spans="1:24" x14ac:dyDescent="0.35">
      <c r="A233" t="str">
        <f t="shared" si="3"/>
        <v>260639931000000044354</v>
      </c>
      <c r="B233" t="s">
        <v>672</v>
      </c>
      <c r="C233" s="1">
        <v>26063993</v>
      </c>
      <c r="D233" t="s">
        <v>1274</v>
      </c>
      <c r="E233" t="s">
        <v>1275</v>
      </c>
      <c r="F233" t="s">
        <v>1276</v>
      </c>
      <c r="G233" s="4">
        <v>44354</v>
      </c>
      <c r="H233" t="s">
        <v>697</v>
      </c>
      <c r="I233" t="s">
        <v>698</v>
      </c>
      <c r="J233">
        <v>36</v>
      </c>
      <c r="K233" s="5">
        <v>10000000</v>
      </c>
      <c r="L233">
        <v>334052</v>
      </c>
      <c r="M233">
        <v>10</v>
      </c>
      <c r="N233" t="s">
        <v>643</v>
      </c>
      <c r="O233" s="4">
        <v>44384</v>
      </c>
      <c r="P233" s="4">
        <v>45450</v>
      </c>
      <c r="R233" t="s">
        <v>644</v>
      </c>
      <c r="S233" t="s">
        <v>687</v>
      </c>
      <c r="T233">
        <v>4722.2222222222217</v>
      </c>
      <c r="U233">
        <v>94444.444444444453</v>
      </c>
      <c r="V233">
        <v>207777.77777777778</v>
      </c>
      <c r="W233">
        <v>146388.88888888891</v>
      </c>
      <c r="X233" t="s">
        <v>1352</v>
      </c>
    </row>
    <row r="234" spans="1:24" x14ac:dyDescent="0.35">
      <c r="A234" t="str">
        <f t="shared" si="3"/>
        <v>145167461500000044355</v>
      </c>
      <c r="B234" t="s">
        <v>1277</v>
      </c>
      <c r="C234" s="1">
        <v>14516746</v>
      </c>
      <c r="D234" t="s">
        <v>1278</v>
      </c>
      <c r="E234" t="s">
        <v>1279</v>
      </c>
      <c r="F234" t="s">
        <v>1280</v>
      </c>
      <c r="G234" s="4">
        <v>44355</v>
      </c>
      <c r="H234" t="s">
        <v>863</v>
      </c>
      <c r="I234" t="s">
        <v>864</v>
      </c>
      <c r="J234">
        <v>18</v>
      </c>
      <c r="K234" s="5">
        <v>15000000</v>
      </c>
      <c r="L234">
        <v>933930</v>
      </c>
      <c r="M234">
        <v>12</v>
      </c>
      <c r="N234" t="s">
        <v>643</v>
      </c>
      <c r="O234" s="4">
        <v>44385</v>
      </c>
      <c r="P234" s="4">
        <v>44903</v>
      </c>
      <c r="R234" t="s">
        <v>703</v>
      </c>
      <c r="S234" t="s">
        <v>813</v>
      </c>
      <c r="T234">
        <v>0</v>
      </c>
      <c r="U234">
        <v>0</v>
      </c>
      <c r="V234">
        <v>113333.33333333334</v>
      </c>
      <c r="W234">
        <v>184166.66666666669</v>
      </c>
      <c r="X234" t="s">
        <v>1352</v>
      </c>
    </row>
    <row r="235" spans="1:24" x14ac:dyDescent="0.35">
      <c r="A235" t="str">
        <f t="shared" si="3"/>
        <v>14536846700000044397</v>
      </c>
      <c r="B235" t="s">
        <v>1277</v>
      </c>
      <c r="C235" s="1">
        <v>14536846</v>
      </c>
      <c r="D235" t="s">
        <v>1281</v>
      </c>
      <c r="E235" t="s">
        <v>1282</v>
      </c>
      <c r="F235" t="s">
        <v>1283</v>
      </c>
      <c r="G235" s="4">
        <v>44397</v>
      </c>
      <c r="H235" t="s">
        <v>863</v>
      </c>
      <c r="I235" t="s">
        <v>864</v>
      </c>
      <c r="J235">
        <v>18</v>
      </c>
      <c r="K235" s="5">
        <v>7000000</v>
      </c>
      <c r="L235">
        <v>435834</v>
      </c>
      <c r="M235">
        <v>12</v>
      </c>
      <c r="N235" t="s">
        <v>643</v>
      </c>
      <c r="O235" s="4">
        <v>44428</v>
      </c>
      <c r="P235" s="4">
        <v>44946</v>
      </c>
      <c r="R235" t="s">
        <v>703</v>
      </c>
      <c r="S235" t="s">
        <v>813</v>
      </c>
      <c r="T235">
        <v>0</v>
      </c>
      <c r="U235">
        <v>0</v>
      </c>
      <c r="V235">
        <v>66111.111111111109</v>
      </c>
      <c r="W235">
        <v>92555.555555555562</v>
      </c>
      <c r="X235" t="s">
        <v>1352</v>
      </c>
    </row>
    <row r="236" spans="1:24" x14ac:dyDescent="0.35">
      <c r="A236" t="str">
        <f t="shared" si="3"/>
        <v>25938948200000044484</v>
      </c>
      <c r="B236" t="s">
        <v>763</v>
      </c>
      <c r="C236" s="1">
        <v>25938948</v>
      </c>
      <c r="D236" t="s">
        <v>1145</v>
      </c>
      <c r="E236" t="s">
        <v>1146</v>
      </c>
      <c r="F236" t="s">
        <v>1284</v>
      </c>
      <c r="G236" s="4">
        <v>44484</v>
      </c>
      <c r="H236" t="s">
        <v>863</v>
      </c>
      <c r="I236" t="s">
        <v>864</v>
      </c>
      <c r="J236">
        <v>12</v>
      </c>
      <c r="K236" s="5">
        <v>2000000</v>
      </c>
      <c r="L236">
        <v>179169</v>
      </c>
      <c r="M236">
        <v>11</v>
      </c>
      <c r="N236" t="s">
        <v>643</v>
      </c>
      <c r="O236" s="4">
        <v>44515</v>
      </c>
      <c r="P236" s="4">
        <v>44849</v>
      </c>
      <c r="R236" t="s">
        <v>703</v>
      </c>
      <c r="S236" t="s">
        <v>767</v>
      </c>
      <c r="T236">
        <v>0</v>
      </c>
      <c r="U236">
        <v>0</v>
      </c>
      <c r="V236">
        <v>14166.666666666668</v>
      </c>
      <c r="W236">
        <v>31166.666666666668</v>
      </c>
      <c r="X236" t="s">
        <v>1352</v>
      </c>
    </row>
    <row r="237" spans="1:24" x14ac:dyDescent="0.35">
      <c r="A237" t="str">
        <f t="shared" si="3"/>
        <v>25938948100000044908</v>
      </c>
      <c r="B237" t="s">
        <v>763</v>
      </c>
      <c r="C237" s="1">
        <v>25938948</v>
      </c>
      <c r="D237" t="s">
        <v>1145</v>
      </c>
      <c r="E237" t="s">
        <v>1146</v>
      </c>
      <c r="F237" t="s">
        <v>1285</v>
      </c>
      <c r="G237" s="4">
        <v>44908</v>
      </c>
      <c r="H237" t="s">
        <v>863</v>
      </c>
      <c r="I237" t="s">
        <v>864</v>
      </c>
      <c r="J237">
        <v>12</v>
      </c>
      <c r="K237" s="5">
        <v>1000000</v>
      </c>
      <c r="L237">
        <v>89584</v>
      </c>
      <c r="M237">
        <v>11</v>
      </c>
      <c r="N237" t="s">
        <v>643</v>
      </c>
      <c r="O237" s="4">
        <v>44939</v>
      </c>
      <c r="P237" s="4">
        <v>45273</v>
      </c>
      <c r="R237" t="s">
        <v>703</v>
      </c>
      <c r="S237" t="s">
        <v>767</v>
      </c>
      <c r="T237">
        <v>0</v>
      </c>
      <c r="U237">
        <v>11333.333333333334</v>
      </c>
      <c r="V237">
        <v>0</v>
      </c>
      <c r="W237">
        <v>0</v>
      </c>
      <c r="X237" t="s">
        <v>1352</v>
      </c>
    </row>
    <row r="238" spans="1:24" x14ac:dyDescent="0.35">
      <c r="A238" t="str">
        <f t="shared" si="3"/>
        <v>25963870300000044302</v>
      </c>
      <c r="B238" t="s">
        <v>763</v>
      </c>
      <c r="C238" s="1">
        <v>25963870</v>
      </c>
      <c r="D238" t="s">
        <v>1286</v>
      </c>
      <c r="E238" t="s">
        <v>1287</v>
      </c>
      <c r="F238" t="s">
        <v>1288</v>
      </c>
      <c r="G238" s="4">
        <v>44302</v>
      </c>
      <c r="H238" t="s">
        <v>863</v>
      </c>
      <c r="I238" t="s">
        <v>864</v>
      </c>
      <c r="J238">
        <v>18</v>
      </c>
      <c r="K238" s="5">
        <v>3000000</v>
      </c>
      <c r="L238">
        <v>185140</v>
      </c>
      <c r="M238">
        <v>11</v>
      </c>
      <c r="N238" t="s">
        <v>643</v>
      </c>
      <c r="O238" s="4">
        <v>44332</v>
      </c>
      <c r="P238" s="4">
        <v>44850</v>
      </c>
      <c r="R238" t="s">
        <v>703</v>
      </c>
      <c r="S238" t="s">
        <v>767</v>
      </c>
      <c r="T238">
        <v>0</v>
      </c>
      <c r="U238">
        <v>0</v>
      </c>
      <c r="V238">
        <v>14166.666666666668</v>
      </c>
      <c r="W238">
        <v>79333.333333333343</v>
      </c>
      <c r="X238" t="s">
        <v>1352</v>
      </c>
    </row>
    <row r="239" spans="1:24" x14ac:dyDescent="0.35">
      <c r="A239" t="str">
        <f t="shared" si="3"/>
        <v>26001200100000044281</v>
      </c>
      <c r="B239" t="s">
        <v>763</v>
      </c>
      <c r="C239" s="1">
        <v>26001200</v>
      </c>
      <c r="D239" t="s">
        <v>1289</v>
      </c>
      <c r="E239" t="s">
        <v>1290</v>
      </c>
      <c r="F239" t="s">
        <v>1291</v>
      </c>
      <c r="G239" s="4">
        <v>44281</v>
      </c>
      <c r="H239" t="s">
        <v>863</v>
      </c>
      <c r="I239" t="s">
        <v>864</v>
      </c>
      <c r="J239">
        <v>6</v>
      </c>
      <c r="K239" s="5">
        <v>1000000</v>
      </c>
      <c r="L239">
        <v>172746</v>
      </c>
      <c r="M239">
        <v>10</v>
      </c>
      <c r="N239" t="s">
        <v>643</v>
      </c>
      <c r="O239" s="4">
        <v>44312</v>
      </c>
      <c r="P239" s="4">
        <v>44465</v>
      </c>
      <c r="R239" t="s">
        <v>703</v>
      </c>
      <c r="S239" t="s">
        <v>767</v>
      </c>
      <c r="T239">
        <v>0</v>
      </c>
      <c r="U239">
        <v>0</v>
      </c>
      <c r="V239">
        <v>0</v>
      </c>
      <c r="W239">
        <v>11333.333333333334</v>
      </c>
      <c r="X239" t="s">
        <v>1352</v>
      </c>
    </row>
    <row r="240" spans="1:24" x14ac:dyDescent="0.35">
      <c r="A240" t="str">
        <f t="shared" si="3"/>
        <v>27530860200000044992</v>
      </c>
      <c r="B240" t="s">
        <v>763</v>
      </c>
      <c r="C240" s="1">
        <v>27530860</v>
      </c>
      <c r="D240" t="s">
        <v>1292</v>
      </c>
      <c r="E240" t="s">
        <v>1293</v>
      </c>
      <c r="F240" t="s">
        <v>1294</v>
      </c>
      <c r="G240" s="4">
        <v>44992</v>
      </c>
      <c r="H240" t="s">
        <v>863</v>
      </c>
      <c r="I240" t="s">
        <v>864</v>
      </c>
      <c r="J240">
        <v>12</v>
      </c>
      <c r="K240" s="5">
        <v>2000000</v>
      </c>
      <c r="L240">
        <v>180270</v>
      </c>
      <c r="M240">
        <v>12</v>
      </c>
      <c r="N240" t="s">
        <v>643</v>
      </c>
      <c r="O240" s="4">
        <v>45023</v>
      </c>
      <c r="P240" s="4">
        <v>45358</v>
      </c>
      <c r="R240" t="s">
        <v>703</v>
      </c>
      <c r="S240" t="s">
        <v>767</v>
      </c>
      <c r="T240">
        <v>0</v>
      </c>
      <c r="U240">
        <v>39666.666666666672</v>
      </c>
      <c r="V240">
        <v>0</v>
      </c>
      <c r="W240">
        <v>0</v>
      </c>
      <c r="X240" t="s">
        <v>1352</v>
      </c>
    </row>
    <row r="241" spans="1:24" x14ac:dyDescent="0.35">
      <c r="A241" t="str">
        <f t="shared" si="3"/>
        <v>25938728700000044265</v>
      </c>
      <c r="B241" t="s">
        <v>667</v>
      </c>
      <c r="C241" s="1">
        <v>25938728</v>
      </c>
      <c r="D241" t="s">
        <v>1295</v>
      </c>
      <c r="E241" t="s">
        <v>1296</v>
      </c>
      <c r="F241" t="s">
        <v>1297</v>
      </c>
      <c r="G241" s="4">
        <v>44265</v>
      </c>
      <c r="H241" t="s">
        <v>863</v>
      </c>
      <c r="I241" t="s">
        <v>864</v>
      </c>
      <c r="J241">
        <v>12</v>
      </c>
      <c r="K241" s="5">
        <v>7000000</v>
      </c>
      <c r="L241">
        <v>615603</v>
      </c>
      <c r="M241">
        <v>8</v>
      </c>
      <c r="N241" t="s">
        <v>643</v>
      </c>
      <c r="O241" s="4">
        <v>44296</v>
      </c>
      <c r="P241" s="4">
        <v>44630</v>
      </c>
      <c r="R241" t="s">
        <v>703</v>
      </c>
      <c r="S241" t="s">
        <v>845</v>
      </c>
      <c r="T241">
        <v>0</v>
      </c>
      <c r="U241">
        <v>0</v>
      </c>
      <c r="V241">
        <v>0</v>
      </c>
      <c r="W241">
        <v>138833.33333333334</v>
      </c>
      <c r="X241" t="s">
        <v>1352</v>
      </c>
    </row>
    <row r="242" spans="1:24" x14ac:dyDescent="0.35">
      <c r="A242" t="str">
        <f t="shared" si="3"/>
        <v>259387281000000044853</v>
      </c>
      <c r="B242" t="s">
        <v>667</v>
      </c>
      <c r="C242" s="1">
        <v>25938728</v>
      </c>
      <c r="D242" t="s">
        <v>1295</v>
      </c>
      <c r="E242" t="s">
        <v>1296</v>
      </c>
      <c r="F242" t="s">
        <v>1298</v>
      </c>
      <c r="G242" s="4">
        <v>44853</v>
      </c>
      <c r="H242" t="s">
        <v>863</v>
      </c>
      <c r="I242" t="s">
        <v>864</v>
      </c>
      <c r="J242">
        <v>18</v>
      </c>
      <c r="K242" s="5">
        <v>10000000</v>
      </c>
      <c r="L242">
        <v>606245</v>
      </c>
      <c r="M242">
        <v>9</v>
      </c>
      <c r="N242" t="s">
        <v>643</v>
      </c>
      <c r="O242" s="4">
        <v>44884</v>
      </c>
      <c r="P242" s="4">
        <v>45401</v>
      </c>
      <c r="R242" t="s">
        <v>644</v>
      </c>
      <c r="S242" t="s">
        <v>845</v>
      </c>
      <c r="T242">
        <v>0</v>
      </c>
      <c r="U242">
        <v>151111.11111111112</v>
      </c>
      <c r="V242">
        <v>160555.55555555556</v>
      </c>
      <c r="W242">
        <v>0</v>
      </c>
      <c r="X242" t="s">
        <v>1352</v>
      </c>
    </row>
    <row r="243" spans="1:24" x14ac:dyDescent="0.35">
      <c r="A243" t="str">
        <f t="shared" si="3"/>
        <v>52427161900000044365</v>
      </c>
      <c r="B243" t="s">
        <v>667</v>
      </c>
      <c r="C243" s="1">
        <v>52427161</v>
      </c>
      <c r="D243" t="s">
        <v>1299</v>
      </c>
      <c r="E243" t="s">
        <v>1300</v>
      </c>
      <c r="F243" t="s">
        <v>1301</v>
      </c>
      <c r="G243" s="4">
        <v>44365</v>
      </c>
      <c r="H243" t="s">
        <v>863</v>
      </c>
      <c r="I243" t="s">
        <v>864</v>
      </c>
      <c r="J243">
        <v>24</v>
      </c>
      <c r="K243" s="5">
        <v>9000000</v>
      </c>
      <c r="L243">
        <v>420428</v>
      </c>
      <c r="M243">
        <v>9</v>
      </c>
      <c r="N243" t="s">
        <v>643</v>
      </c>
      <c r="O243" s="4">
        <v>44395</v>
      </c>
      <c r="P243" s="4">
        <v>45095</v>
      </c>
      <c r="R243" t="s">
        <v>703</v>
      </c>
      <c r="S243" t="s">
        <v>845</v>
      </c>
      <c r="T243">
        <v>0</v>
      </c>
      <c r="U243">
        <v>6375.0000000000009</v>
      </c>
      <c r="V243">
        <v>127500.00000000001</v>
      </c>
      <c r="W243">
        <v>121125.00000000001</v>
      </c>
      <c r="X243" t="s">
        <v>1352</v>
      </c>
    </row>
    <row r="244" spans="1:24" x14ac:dyDescent="0.35">
      <c r="A244" t="str">
        <f t="shared" si="3"/>
        <v>260327422800000044249</v>
      </c>
      <c r="B244" t="s">
        <v>925</v>
      </c>
      <c r="C244" s="1">
        <v>26032742</v>
      </c>
      <c r="D244" t="s">
        <v>926</v>
      </c>
      <c r="E244" t="s">
        <v>927</v>
      </c>
      <c r="F244" t="s">
        <v>1302</v>
      </c>
      <c r="G244" s="4">
        <v>44249</v>
      </c>
      <c r="H244" t="s">
        <v>863</v>
      </c>
      <c r="I244" t="s">
        <v>864</v>
      </c>
      <c r="J244">
        <v>24</v>
      </c>
      <c r="K244" s="5">
        <v>28000000</v>
      </c>
      <c r="L244">
        <v>1354157</v>
      </c>
      <c r="M244">
        <v>12</v>
      </c>
      <c r="N244" t="s">
        <v>643</v>
      </c>
      <c r="O244" s="4">
        <v>44277</v>
      </c>
      <c r="P244" s="4">
        <v>44979</v>
      </c>
      <c r="R244" t="s">
        <v>703</v>
      </c>
      <c r="S244" t="s">
        <v>813</v>
      </c>
      <c r="T244">
        <v>0</v>
      </c>
      <c r="U244">
        <v>0</v>
      </c>
      <c r="V244">
        <v>238000.00000000003</v>
      </c>
      <c r="W244">
        <v>714000</v>
      </c>
      <c r="X244" t="s">
        <v>1352</v>
      </c>
    </row>
    <row r="245" spans="1:24" x14ac:dyDescent="0.35">
      <c r="A245" t="str">
        <f t="shared" si="3"/>
        <v>260565401000000044624</v>
      </c>
      <c r="B245" t="s">
        <v>925</v>
      </c>
      <c r="C245" s="1">
        <v>26056540</v>
      </c>
      <c r="D245" t="s">
        <v>1303</v>
      </c>
      <c r="E245" t="s">
        <v>1304</v>
      </c>
      <c r="F245" t="s">
        <v>1305</v>
      </c>
      <c r="G245" s="4">
        <v>44624</v>
      </c>
      <c r="H245" t="s">
        <v>863</v>
      </c>
      <c r="I245" t="s">
        <v>864</v>
      </c>
      <c r="J245">
        <v>24</v>
      </c>
      <c r="K245" s="5">
        <v>10000000</v>
      </c>
      <c r="L245">
        <v>483627</v>
      </c>
      <c r="M245">
        <v>12</v>
      </c>
      <c r="N245" t="s">
        <v>643</v>
      </c>
      <c r="O245" s="4">
        <v>44655</v>
      </c>
      <c r="P245" s="4">
        <v>45355</v>
      </c>
      <c r="R245" t="s">
        <v>703</v>
      </c>
      <c r="S245" t="s">
        <v>813</v>
      </c>
      <c r="T245">
        <v>0</v>
      </c>
      <c r="U245">
        <v>99166.666666666672</v>
      </c>
      <c r="V245">
        <v>269166.66666666669</v>
      </c>
      <c r="W245">
        <v>0</v>
      </c>
      <c r="X245" t="s">
        <v>1352</v>
      </c>
    </row>
    <row r="246" spans="1:24" x14ac:dyDescent="0.35">
      <c r="A246" t="str">
        <f t="shared" si="3"/>
        <v>25926941200000044382</v>
      </c>
      <c r="B246" t="s">
        <v>683</v>
      </c>
      <c r="C246" s="1">
        <v>25926941</v>
      </c>
      <c r="D246" t="s">
        <v>1306</v>
      </c>
      <c r="E246" t="s">
        <v>1307</v>
      </c>
      <c r="F246" t="s">
        <v>1308</v>
      </c>
      <c r="G246" s="4">
        <v>44382</v>
      </c>
      <c r="H246" t="s">
        <v>863</v>
      </c>
      <c r="I246" t="s">
        <v>864</v>
      </c>
      <c r="J246">
        <v>12</v>
      </c>
      <c r="K246" s="5">
        <v>2000000</v>
      </c>
      <c r="L246">
        <v>178071</v>
      </c>
      <c r="M246">
        <v>10</v>
      </c>
      <c r="N246" t="s">
        <v>643</v>
      </c>
      <c r="O246" s="4">
        <v>44413</v>
      </c>
      <c r="P246" s="4">
        <v>44747</v>
      </c>
      <c r="R246" t="s">
        <v>703</v>
      </c>
      <c r="S246" t="s">
        <v>687</v>
      </c>
      <c r="T246">
        <v>0</v>
      </c>
      <c r="U246">
        <v>0</v>
      </c>
      <c r="V246">
        <v>5666.666666666667</v>
      </c>
      <c r="W246">
        <v>22666.666666666668</v>
      </c>
      <c r="X246" t="s">
        <v>1352</v>
      </c>
    </row>
    <row r="247" spans="1:24" x14ac:dyDescent="0.35">
      <c r="A247" t="str">
        <f t="shared" si="3"/>
        <v>32560711600000044634</v>
      </c>
      <c r="B247" t="s">
        <v>880</v>
      </c>
      <c r="C247" s="1">
        <v>32560711</v>
      </c>
      <c r="D247" t="s">
        <v>1309</v>
      </c>
      <c r="E247" t="s">
        <v>1310</v>
      </c>
      <c r="F247" t="s">
        <v>1311</v>
      </c>
      <c r="G247" s="4">
        <v>44634</v>
      </c>
      <c r="H247" t="s">
        <v>863</v>
      </c>
      <c r="I247" t="s">
        <v>864</v>
      </c>
      <c r="J247">
        <v>24</v>
      </c>
      <c r="K247" s="5">
        <v>6000000</v>
      </c>
      <c r="L247">
        <v>280285</v>
      </c>
      <c r="M247">
        <v>9</v>
      </c>
      <c r="N247" t="s">
        <v>643</v>
      </c>
      <c r="O247" s="4">
        <v>44665</v>
      </c>
      <c r="P247" s="4">
        <v>45365</v>
      </c>
      <c r="R247" t="s">
        <v>703</v>
      </c>
      <c r="S247" t="s">
        <v>808</v>
      </c>
      <c r="T247">
        <v>0</v>
      </c>
      <c r="U247">
        <v>59500.000000000007</v>
      </c>
      <c r="V247">
        <v>161500</v>
      </c>
      <c r="W247">
        <v>0</v>
      </c>
      <c r="X247" t="s">
        <v>1352</v>
      </c>
    </row>
    <row r="248" spans="1:24" x14ac:dyDescent="0.35">
      <c r="A248" t="str">
        <f t="shared" si="3"/>
        <v>25950322500000044687</v>
      </c>
      <c r="B248" t="s">
        <v>1033</v>
      </c>
      <c r="C248" s="1">
        <v>25950322</v>
      </c>
      <c r="D248" t="s">
        <v>1312</v>
      </c>
      <c r="E248" t="s">
        <v>1313</v>
      </c>
      <c r="F248" t="s">
        <v>1314</v>
      </c>
      <c r="G248" s="4">
        <v>44687</v>
      </c>
      <c r="H248" t="s">
        <v>863</v>
      </c>
      <c r="I248" t="s">
        <v>864</v>
      </c>
      <c r="J248">
        <v>18</v>
      </c>
      <c r="K248" s="5">
        <v>5000000</v>
      </c>
      <c r="L248">
        <v>305838</v>
      </c>
      <c r="M248">
        <v>10</v>
      </c>
      <c r="N248" t="s">
        <v>643</v>
      </c>
      <c r="O248" s="4">
        <v>44718</v>
      </c>
      <c r="P248" s="4">
        <v>45236</v>
      </c>
      <c r="R248" t="s">
        <v>703</v>
      </c>
      <c r="S248" t="s">
        <v>1008</v>
      </c>
      <c r="T248">
        <v>0</v>
      </c>
      <c r="U248">
        <v>28333.333333333336</v>
      </c>
      <c r="V248">
        <v>141666.66666666669</v>
      </c>
      <c r="W248">
        <v>0</v>
      </c>
      <c r="X248" t="s">
        <v>1352</v>
      </c>
    </row>
    <row r="249" spans="1:24" x14ac:dyDescent="0.35">
      <c r="A249" t="str">
        <f t="shared" si="3"/>
        <v>259607042500000044253</v>
      </c>
      <c r="B249" t="s">
        <v>1033</v>
      </c>
      <c r="C249" s="1">
        <v>25960704</v>
      </c>
      <c r="D249" t="s">
        <v>1315</v>
      </c>
      <c r="E249" t="s">
        <v>1316</v>
      </c>
      <c r="F249" t="s">
        <v>1317</v>
      </c>
      <c r="G249" s="4">
        <v>44253</v>
      </c>
      <c r="H249" t="s">
        <v>697</v>
      </c>
      <c r="I249" t="s">
        <v>698</v>
      </c>
      <c r="J249">
        <v>36</v>
      </c>
      <c r="K249" s="5">
        <v>25000000</v>
      </c>
      <c r="L249">
        <v>834990</v>
      </c>
      <c r="M249">
        <v>9.99</v>
      </c>
      <c r="N249" t="s">
        <v>643</v>
      </c>
      <c r="O249" s="4">
        <v>44281</v>
      </c>
      <c r="P249" s="4">
        <v>45348</v>
      </c>
      <c r="R249" t="s">
        <v>703</v>
      </c>
      <c r="S249" t="s">
        <v>1008</v>
      </c>
      <c r="T249">
        <v>0</v>
      </c>
      <c r="U249">
        <v>141666.66666666669</v>
      </c>
      <c r="V249">
        <v>425000.00000000006</v>
      </c>
      <c r="W249">
        <v>708333.33333333337</v>
      </c>
      <c r="X249" t="s">
        <v>1352</v>
      </c>
    </row>
    <row r="250" spans="1:24" x14ac:dyDescent="0.35">
      <c r="A250" t="str">
        <f t="shared" si="3"/>
        <v>260177881500000044628</v>
      </c>
      <c r="B250" t="s">
        <v>1318</v>
      </c>
      <c r="C250" s="1">
        <v>26017788</v>
      </c>
      <c r="D250" t="s">
        <v>1319</v>
      </c>
      <c r="E250" t="s">
        <v>1320</v>
      </c>
      <c r="F250" t="s">
        <v>1321</v>
      </c>
      <c r="G250" s="4">
        <v>44628</v>
      </c>
      <c r="H250" t="s">
        <v>863</v>
      </c>
      <c r="I250" t="s">
        <v>864</v>
      </c>
      <c r="J250">
        <v>24</v>
      </c>
      <c r="K250" s="5">
        <v>15000000</v>
      </c>
      <c r="L250">
        <v>700713</v>
      </c>
      <c r="M250">
        <v>9</v>
      </c>
      <c r="N250" t="s">
        <v>643</v>
      </c>
      <c r="O250" s="4">
        <v>44659</v>
      </c>
      <c r="P250" s="4">
        <v>45359</v>
      </c>
      <c r="R250" t="s">
        <v>644</v>
      </c>
      <c r="S250" t="s">
        <v>948</v>
      </c>
      <c r="T250">
        <v>0</v>
      </c>
      <c r="U250">
        <v>148750</v>
      </c>
      <c r="V250">
        <v>403750</v>
      </c>
      <c r="W250">
        <v>0</v>
      </c>
      <c r="X250" t="s">
        <v>1352</v>
      </c>
    </row>
    <row r="251" spans="1:24" x14ac:dyDescent="0.35">
      <c r="A251" t="str">
        <f t="shared" si="3"/>
        <v>260284133000000044305</v>
      </c>
      <c r="B251" t="s">
        <v>846</v>
      </c>
      <c r="C251" s="1">
        <v>26028413</v>
      </c>
      <c r="D251" t="s">
        <v>1322</v>
      </c>
      <c r="E251" t="s">
        <v>1323</v>
      </c>
      <c r="F251" t="s">
        <v>1324</v>
      </c>
      <c r="G251" s="4">
        <v>44305</v>
      </c>
      <c r="H251" t="s">
        <v>697</v>
      </c>
      <c r="I251" t="s">
        <v>698</v>
      </c>
      <c r="J251">
        <v>36</v>
      </c>
      <c r="K251" s="5">
        <v>30000000</v>
      </c>
      <c r="L251">
        <v>1001988</v>
      </c>
      <c r="M251">
        <v>9.99</v>
      </c>
      <c r="N251" t="s">
        <v>643</v>
      </c>
      <c r="O251" s="4">
        <v>44335</v>
      </c>
      <c r="P251" s="4">
        <v>45401</v>
      </c>
      <c r="R251" t="s">
        <v>644</v>
      </c>
      <c r="S251" t="s">
        <v>791</v>
      </c>
      <c r="T251">
        <v>0</v>
      </c>
      <c r="U251">
        <v>226666.66666666666</v>
      </c>
      <c r="V251">
        <v>566666.66666666674</v>
      </c>
      <c r="W251">
        <v>906666.66666666674</v>
      </c>
      <c r="X251" t="s">
        <v>1352</v>
      </c>
    </row>
    <row r="252" spans="1:24" x14ac:dyDescent="0.35">
      <c r="A252" t="str">
        <f t="shared" si="3"/>
        <v>260361343360000044733</v>
      </c>
      <c r="B252" t="s">
        <v>1325</v>
      </c>
      <c r="C252" s="1">
        <v>26036134</v>
      </c>
      <c r="D252" t="s">
        <v>1326</v>
      </c>
      <c r="E252" t="s">
        <v>1327</v>
      </c>
      <c r="F252" t="s">
        <v>1328</v>
      </c>
      <c r="G252" s="4">
        <v>44733</v>
      </c>
      <c r="H252" t="s">
        <v>863</v>
      </c>
      <c r="I252" t="s">
        <v>864</v>
      </c>
      <c r="J252">
        <v>24</v>
      </c>
      <c r="K252" s="5">
        <v>33600000</v>
      </c>
      <c r="L252">
        <v>1586097</v>
      </c>
      <c r="M252">
        <v>9.9</v>
      </c>
      <c r="N252" t="s">
        <v>643</v>
      </c>
      <c r="O252" s="4">
        <v>44763</v>
      </c>
      <c r="P252" s="4">
        <v>45464</v>
      </c>
      <c r="R252" t="s">
        <v>644</v>
      </c>
      <c r="S252" t="s">
        <v>767</v>
      </c>
      <c r="T252">
        <v>23800</v>
      </c>
      <c r="U252">
        <v>476000.00000000006</v>
      </c>
      <c r="V252">
        <v>452200.00000000006</v>
      </c>
      <c r="W252">
        <v>0</v>
      </c>
      <c r="X252" t="s">
        <v>1352</v>
      </c>
    </row>
    <row r="253" spans="1:24" x14ac:dyDescent="0.35">
      <c r="A253" t="str">
        <f t="shared" si="3"/>
        <v>260108181500000044253</v>
      </c>
      <c r="B253" t="s">
        <v>901</v>
      </c>
      <c r="C253" s="1">
        <v>26010818</v>
      </c>
      <c r="D253" t="s">
        <v>1329</v>
      </c>
      <c r="E253" t="s">
        <v>1330</v>
      </c>
      <c r="F253" t="s">
        <v>1331</v>
      </c>
      <c r="G253" s="4">
        <v>44253</v>
      </c>
      <c r="H253" t="s">
        <v>697</v>
      </c>
      <c r="I253" t="s">
        <v>698</v>
      </c>
      <c r="J253">
        <v>36</v>
      </c>
      <c r="K253" s="5">
        <v>15000000</v>
      </c>
      <c r="L253">
        <v>496883</v>
      </c>
      <c r="M253">
        <v>9.5</v>
      </c>
      <c r="N253" t="s">
        <v>643</v>
      </c>
      <c r="O253" s="4">
        <v>44281</v>
      </c>
      <c r="P253" s="4">
        <v>45348</v>
      </c>
      <c r="R253" t="s">
        <v>703</v>
      </c>
      <c r="S253" t="s">
        <v>772</v>
      </c>
      <c r="T253">
        <v>0</v>
      </c>
      <c r="U253">
        <v>85000</v>
      </c>
      <c r="V253">
        <v>255000.00000000003</v>
      </c>
      <c r="W253">
        <v>425000.00000000006</v>
      </c>
      <c r="X253" t="s">
        <v>1352</v>
      </c>
    </row>
    <row r="254" spans="1:24" x14ac:dyDescent="0.35">
      <c r="A254" t="str">
        <f t="shared" si="3"/>
        <v>653067212900000044694</v>
      </c>
      <c r="B254" t="s">
        <v>901</v>
      </c>
      <c r="C254" s="1">
        <v>65306721</v>
      </c>
      <c r="D254" t="s">
        <v>1074</v>
      </c>
      <c r="E254" t="s">
        <v>1075</v>
      </c>
      <c r="F254" t="s">
        <v>1332</v>
      </c>
      <c r="G254" s="4">
        <v>44694</v>
      </c>
      <c r="H254" t="s">
        <v>863</v>
      </c>
      <c r="I254" t="s">
        <v>864</v>
      </c>
      <c r="J254">
        <v>12</v>
      </c>
      <c r="K254" s="5">
        <v>29000000</v>
      </c>
      <c r="L254">
        <v>2597949</v>
      </c>
      <c r="M254">
        <v>11</v>
      </c>
      <c r="N254" t="s">
        <v>643</v>
      </c>
      <c r="O254" s="4">
        <v>44725</v>
      </c>
      <c r="P254" s="4">
        <v>45059</v>
      </c>
      <c r="R254" t="s">
        <v>703</v>
      </c>
      <c r="S254" t="s">
        <v>772</v>
      </c>
      <c r="T254">
        <v>0</v>
      </c>
      <c r="U254">
        <v>0</v>
      </c>
      <c r="V254">
        <v>739500</v>
      </c>
      <c r="W254">
        <v>0</v>
      </c>
      <c r="X254" t="s">
        <v>1352</v>
      </c>
    </row>
    <row r="255" spans="1:24" x14ac:dyDescent="0.35">
      <c r="A255" t="str">
        <f t="shared" si="3"/>
        <v>25926442300000044363</v>
      </c>
      <c r="B255" t="s">
        <v>809</v>
      </c>
      <c r="C255" s="1">
        <v>25926442</v>
      </c>
      <c r="D255" t="s">
        <v>1333</v>
      </c>
      <c r="E255" t="s">
        <v>1334</v>
      </c>
      <c r="F255" t="s">
        <v>1335</v>
      </c>
      <c r="G255" s="4">
        <v>44363</v>
      </c>
      <c r="H255" t="s">
        <v>863</v>
      </c>
      <c r="I255" t="s">
        <v>864</v>
      </c>
      <c r="J255">
        <v>12</v>
      </c>
      <c r="K255" s="5">
        <v>3000000</v>
      </c>
      <c r="L255">
        <v>268753</v>
      </c>
      <c r="M255">
        <v>11</v>
      </c>
      <c r="N255" t="s">
        <v>643</v>
      </c>
      <c r="O255" s="4">
        <v>44393</v>
      </c>
      <c r="P255" s="4">
        <v>44728</v>
      </c>
      <c r="R255" t="s">
        <v>703</v>
      </c>
      <c r="S255" t="s">
        <v>813</v>
      </c>
      <c r="T255">
        <v>0</v>
      </c>
      <c r="U255">
        <v>0</v>
      </c>
      <c r="V255">
        <v>4250</v>
      </c>
      <c r="W255">
        <v>29750.000000000004</v>
      </c>
      <c r="X255" t="s">
        <v>1352</v>
      </c>
    </row>
    <row r="256" spans="1:24" x14ac:dyDescent="0.35">
      <c r="A256" t="str">
        <f t="shared" si="3"/>
        <v>25961812754802144729</v>
      </c>
      <c r="B256" t="s">
        <v>809</v>
      </c>
      <c r="C256" s="1">
        <v>25961812</v>
      </c>
      <c r="D256" t="s">
        <v>1336</v>
      </c>
      <c r="E256" t="s">
        <v>1337</v>
      </c>
      <c r="F256" t="s">
        <v>1338</v>
      </c>
      <c r="G256" s="4">
        <v>44729</v>
      </c>
      <c r="H256" t="s">
        <v>863</v>
      </c>
      <c r="I256" t="s">
        <v>864</v>
      </c>
      <c r="J256">
        <v>18</v>
      </c>
      <c r="K256" s="5">
        <v>7548021</v>
      </c>
      <c r="L256">
        <v>465814</v>
      </c>
      <c r="M256">
        <v>11</v>
      </c>
      <c r="N256" t="s">
        <v>643</v>
      </c>
      <c r="O256" s="4">
        <v>44759</v>
      </c>
      <c r="P256" s="4">
        <v>45277</v>
      </c>
      <c r="R256" t="s">
        <v>703</v>
      </c>
      <c r="S256" t="s">
        <v>813</v>
      </c>
      <c r="T256">
        <v>0</v>
      </c>
      <c r="U256">
        <v>57029.492000000006</v>
      </c>
      <c r="V256">
        <v>92672.924500000008</v>
      </c>
      <c r="W256">
        <v>0</v>
      </c>
      <c r="X256" t="s">
        <v>1352</v>
      </c>
    </row>
    <row r="257" spans="1:24" x14ac:dyDescent="0.35">
      <c r="A257" t="str">
        <f t="shared" si="3"/>
        <v>26050936400000044322</v>
      </c>
      <c r="B257" t="s">
        <v>809</v>
      </c>
      <c r="C257" s="1">
        <v>26050936</v>
      </c>
      <c r="D257" t="s">
        <v>1339</v>
      </c>
      <c r="E257" t="s">
        <v>1340</v>
      </c>
      <c r="F257" t="s">
        <v>1341</v>
      </c>
      <c r="G257" s="4">
        <v>44322</v>
      </c>
      <c r="H257" t="s">
        <v>863</v>
      </c>
      <c r="I257" t="s">
        <v>864</v>
      </c>
      <c r="J257">
        <v>12</v>
      </c>
      <c r="K257" s="5">
        <v>4000000</v>
      </c>
      <c r="L257">
        <v>358338</v>
      </c>
      <c r="M257">
        <v>11</v>
      </c>
      <c r="N257" t="s">
        <v>643</v>
      </c>
      <c r="O257" s="4">
        <v>44353</v>
      </c>
      <c r="P257" s="4">
        <v>44687</v>
      </c>
      <c r="R257" t="s">
        <v>703</v>
      </c>
      <c r="S257" t="s">
        <v>813</v>
      </c>
      <c r="T257">
        <v>0</v>
      </c>
      <c r="U257">
        <v>0</v>
      </c>
      <c r="V257">
        <v>0</v>
      </c>
      <c r="W257">
        <v>102000.00000000001</v>
      </c>
      <c r="X257" t="s">
        <v>1352</v>
      </c>
    </row>
    <row r="258" spans="1:24" x14ac:dyDescent="0.35">
      <c r="A258" t="str">
        <f t="shared" si="3"/>
        <v>259696923000000045044</v>
      </c>
      <c r="B258" t="s">
        <v>1141</v>
      </c>
      <c r="C258" s="1">
        <v>25969692</v>
      </c>
      <c r="D258" t="s">
        <v>1342</v>
      </c>
      <c r="E258" t="s">
        <v>1343</v>
      </c>
      <c r="F258" t="s">
        <v>1344</v>
      </c>
      <c r="G258" s="4">
        <v>45044</v>
      </c>
      <c r="H258" t="s">
        <v>863</v>
      </c>
      <c r="I258" t="s">
        <v>864</v>
      </c>
      <c r="J258">
        <v>12</v>
      </c>
      <c r="K258" s="5">
        <v>30000000</v>
      </c>
      <c r="L258">
        <v>2671067</v>
      </c>
      <c r="M258">
        <v>10</v>
      </c>
      <c r="N258" t="s">
        <v>643</v>
      </c>
      <c r="O258" s="4">
        <v>45074</v>
      </c>
      <c r="P258" s="4">
        <v>45410</v>
      </c>
      <c r="R258" t="s">
        <v>644</v>
      </c>
      <c r="S258" t="s">
        <v>1008</v>
      </c>
      <c r="T258">
        <v>0</v>
      </c>
      <c r="U258">
        <v>680000</v>
      </c>
      <c r="V258">
        <v>0</v>
      </c>
      <c r="W258">
        <v>0</v>
      </c>
      <c r="X258" t="s">
        <v>1352</v>
      </c>
    </row>
    <row r="259" spans="1:24" x14ac:dyDescent="0.35">
      <c r="A259" t="str">
        <f t="shared" ref="A259:A260" si="4">_xlfn.CONCAT(C259,K259,G259)</f>
        <v>260580012000000045050</v>
      </c>
      <c r="B259" t="s">
        <v>1141</v>
      </c>
      <c r="C259" s="1">
        <v>26058001</v>
      </c>
      <c r="D259" t="s">
        <v>1345</v>
      </c>
      <c r="E259" t="s">
        <v>1346</v>
      </c>
      <c r="F259" t="s">
        <v>1347</v>
      </c>
      <c r="G259" s="4">
        <v>45050</v>
      </c>
      <c r="H259" t="s">
        <v>863</v>
      </c>
      <c r="I259" t="s">
        <v>864</v>
      </c>
      <c r="J259">
        <v>12</v>
      </c>
      <c r="K259" s="5">
        <v>20000000</v>
      </c>
      <c r="L259">
        <v>1780711</v>
      </c>
      <c r="M259">
        <v>10</v>
      </c>
      <c r="N259" t="s">
        <v>643</v>
      </c>
      <c r="O259" s="4">
        <v>45081</v>
      </c>
      <c r="P259" s="4">
        <v>45416</v>
      </c>
      <c r="R259" t="s">
        <v>644</v>
      </c>
      <c r="S259" t="s">
        <v>808</v>
      </c>
      <c r="T259">
        <v>0</v>
      </c>
      <c r="U259">
        <v>510000.00000000006</v>
      </c>
      <c r="V259">
        <v>0</v>
      </c>
      <c r="W259">
        <v>0</v>
      </c>
      <c r="X259" t="s">
        <v>1352</v>
      </c>
    </row>
    <row r="260" spans="1:24" x14ac:dyDescent="0.35">
      <c r="A260" t="str">
        <f t="shared" si="4"/>
        <v>260699133000000045120</v>
      </c>
      <c r="B260" t="s">
        <v>804</v>
      </c>
      <c r="C260" s="1">
        <v>26069913</v>
      </c>
      <c r="D260" t="s">
        <v>1348</v>
      </c>
      <c r="E260" t="s">
        <v>1349</v>
      </c>
      <c r="F260" t="s">
        <v>1350</v>
      </c>
      <c r="G260" s="4">
        <v>45120</v>
      </c>
      <c r="H260" t="s">
        <v>863</v>
      </c>
      <c r="I260" t="s">
        <v>864</v>
      </c>
      <c r="J260">
        <v>10</v>
      </c>
      <c r="K260" s="5">
        <v>30000000</v>
      </c>
      <c r="L260">
        <v>3156556</v>
      </c>
      <c r="M260">
        <v>9</v>
      </c>
      <c r="N260" t="s">
        <v>643</v>
      </c>
      <c r="O260" s="4">
        <v>45151</v>
      </c>
      <c r="P260" s="4">
        <v>45425</v>
      </c>
      <c r="R260" t="s">
        <v>644</v>
      </c>
      <c r="S260" t="s">
        <v>808</v>
      </c>
      <c r="T260">
        <v>0</v>
      </c>
      <c r="U260">
        <v>306000</v>
      </c>
      <c r="V260">
        <v>0</v>
      </c>
      <c r="W260">
        <v>0</v>
      </c>
      <c r="X260" t="s">
        <v>1352</v>
      </c>
    </row>
  </sheetData>
  <autoFilter ref="A1:X260" xr:uid="{B23A5847-78A6-4C54-BA7B-A7B54E6C36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C6B2-C0E1-4A55-9844-29824676F436}">
  <dimension ref="A1:F26"/>
  <sheetViews>
    <sheetView workbookViewId="0">
      <selection activeCell="D29" sqref="D29"/>
    </sheetView>
  </sheetViews>
  <sheetFormatPr baseColWidth="10" defaultRowHeight="14.5" x14ac:dyDescent="0.35"/>
  <cols>
    <col min="1" max="1" width="31.81640625" bestFit="1" customWidth="1"/>
    <col min="3" max="3" width="28.26953125" customWidth="1"/>
    <col min="4" max="4" width="31.81640625" bestFit="1" customWidth="1"/>
    <col min="6" max="6" width="28.26953125" customWidth="1"/>
  </cols>
  <sheetData>
    <row r="1" spans="1:6" x14ac:dyDescent="0.35">
      <c r="A1" t="s">
        <v>8</v>
      </c>
      <c r="B1" t="s">
        <v>1356</v>
      </c>
      <c r="C1" t="s">
        <v>1353</v>
      </c>
      <c r="D1" t="s">
        <v>7</v>
      </c>
      <c r="E1" t="s">
        <v>1356</v>
      </c>
      <c r="F1" t="s">
        <v>1353</v>
      </c>
    </row>
    <row r="2" spans="1:6" x14ac:dyDescent="0.35">
      <c r="A2" t="s">
        <v>32</v>
      </c>
      <c r="B2" t="s">
        <v>706</v>
      </c>
      <c r="C2" t="s">
        <v>707</v>
      </c>
      <c r="D2" t="s">
        <v>32</v>
      </c>
      <c r="E2" t="s">
        <v>706</v>
      </c>
      <c r="F2" t="s">
        <v>707</v>
      </c>
    </row>
    <row r="3" spans="1:6" x14ac:dyDescent="0.35">
      <c r="A3" t="s">
        <v>38</v>
      </c>
      <c r="B3" t="s">
        <v>706</v>
      </c>
      <c r="C3" t="s">
        <v>707</v>
      </c>
      <c r="D3" t="s">
        <v>32</v>
      </c>
      <c r="E3" t="s">
        <v>706</v>
      </c>
      <c r="F3" t="s">
        <v>707</v>
      </c>
    </row>
    <row r="4" spans="1:6" x14ac:dyDescent="0.35">
      <c r="A4" t="s">
        <v>275</v>
      </c>
      <c r="B4" t="s">
        <v>706</v>
      </c>
      <c r="C4" t="s">
        <v>707</v>
      </c>
      <c r="D4" t="s">
        <v>32</v>
      </c>
      <c r="E4" t="s">
        <v>706</v>
      </c>
      <c r="F4" t="s">
        <v>707</v>
      </c>
    </row>
    <row r="5" spans="1:6" x14ac:dyDescent="0.35">
      <c r="A5" t="s">
        <v>22</v>
      </c>
      <c r="B5" t="s">
        <v>648</v>
      </c>
      <c r="C5" t="s">
        <v>649</v>
      </c>
      <c r="D5" t="s">
        <v>90</v>
      </c>
      <c r="E5" t="s">
        <v>648</v>
      </c>
      <c r="F5" t="s">
        <v>649</v>
      </c>
    </row>
    <row r="6" spans="1:6" x14ac:dyDescent="0.35">
      <c r="A6" t="s">
        <v>22</v>
      </c>
      <c r="B6" t="s">
        <v>648</v>
      </c>
      <c r="C6" t="s">
        <v>649</v>
      </c>
      <c r="D6" t="s">
        <v>21</v>
      </c>
      <c r="E6" t="s">
        <v>648</v>
      </c>
      <c r="F6" t="s">
        <v>649</v>
      </c>
    </row>
    <row r="7" spans="1:6" x14ac:dyDescent="0.35">
      <c r="A7" t="s">
        <v>21</v>
      </c>
      <c r="B7" t="s">
        <v>648</v>
      </c>
      <c r="C7" t="s">
        <v>649</v>
      </c>
      <c r="D7" t="s">
        <v>21</v>
      </c>
      <c r="E7" t="s">
        <v>648</v>
      </c>
      <c r="F7" t="s">
        <v>649</v>
      </c>
    </row>
    <row r="8" spans="1:6" x14ac:dyDescent="0.35">
      <c r="A8" t="s">
        <v>25</v>
      </c>
      <c r="B8" t="s">
        <v>648</v>
      </c>
      <c r="C8" t="s">
        <v>649</v>
      </c>
      <c r="D8" t="s">
        <v>21</v>
      </c>
      <c r="E8" t="s">
        <v>648</v>
      </c>
      <c r="F8" t="s">
        <v>649</v>
      </c>
    </row>
    <row r="9" spans="1:6" x14ac:dyDescent="0.35">
      <c r="A9" t="s">
        <v>64</v>
      </c>
      <c r="B9" t="s">
        <v>648</v>
      </c>
      <c r="C9" t="s">
        <v>649</v>
      </c>
      <c r="D9" t="s">
        <v>25</v>
      </c>
      <c r="E9" t="s">
        <v>648</v>
      </c>
      <c r="F9" t="s">
        <v>649</v>
      </c>
    </row>
    <row r="10" spans="1:6" x14ac:dyDescent="0.35">
      <c r="A10" t="s">
        <v>22</v>
      </c>
      <c r="B10" t="s">
        <v>648</v>
      </c>
      <c r="C10" t="s">
        <v>649</v>
      </c>
      <c r="D10" t="s">
        <v>25</v>
      </c>
      <c r="E10" t="s">
        <v>648</v>
      </c>
      <c r="F10" t="s">
        <v>649</v>
      </c>
    </row>
    <row r="11" spans="1:6" x14ac:dyDescent="0.35">
      <c r="A11" t="s">
        <v>25</v>
      </c>
      <c r="B11" t="s">
        <v>648</v>
      </c>
      <c r="C11" t="s">
        <v>649</v>
      </c>
      <c r="D11" t="s">
        <v>25</v>
      </c>
      <c r="E11" t="s">
        <v>648</v>
      </c>
      <c r="F11" t="s">
        <v>649</v>
      </c>
    </row>
    <row r="12" spans="1:6" x14ac:dyDescent="0.35">
      <c r="A12" t="s">
        <v>36</v>
      </c>
      <c r="B12" t="s">
        <v>659</v>
      </c>
      <c r="C12" t="s">
        <v>660</v>
      </c>
      <c r="D12" t="s">
        <v>21</v>
      </c>
      <c r="E12" t="s">
        <v>659</v>
      </c>
      <c r="F12" t="s">
        <v>660</v>
      </c>
    </row>
    <row r="13" spans="1:6" x14ac:dyDescent="0.35">
      <c r="A13" t="s">
        <v>21</v>
      </c>
      <c r="B13" t="s">
        <v>659</v>
      </c>
      <c r="C13" t="s">
        <v>660</v>
      </c>
      <c r="D13" t="s">
        <v>21</v>
      </c>
      <c r="E13" t="s">
        <v>659</v>
      </c>
      <c r="F13" t="s">
        <v>660</v>
      </c>
    </row>
    <row r="14" spans="1:6" x14ac:dyDescent="0.35">
      <c r="A14" t="s">
        <v>42</v>
      </c>
      <c r="B14" t="s">
        <v>659</v>
      </c>
      <c r="C14" t="s">
        <v>660</v>
      </c>
      <c r="D14" t="s">
        <v>21</v>
      </c>
      <c r="E14" t="s">
        <v>659</v>
      </c>
      <c r="F14" t="s">
        <v>660</v>
      </c>
    </row>
    <row r="15" spans="1:6" x14ac:dyDescent="0.35">
      <c r="A15" t="s">
        <v>22</v>
      </c>
      <c r="B15" t="s">
        <v>659</v>
      </c>
      <c r="C15" t="s">
        <v>660</v>
      </c>
      <c r="D15" t="s">
        <v>25</v>
      </c>
      <c r="E15" t="s">
        <v>659</v>
      </c>
      <c r="F15" t="s">
        <v>660</v>
      </c>
    </row>
    <row r="16" spans="1:6" x14ac:dyDescent="0.35">
      <c r="A16" t="s">
        <v>36</v>
      </c>
      <c r="B16" t="s">
        <v>659</v>
      </c>
      <c r="C16" t="s">
        <v>660</v>
      </c>
      <c r="D16" t="s">
        <v>25</v>
      </c>
      <c r="E16" t="s">
        <v>659</v>
      </c>
      <c r="F16" t="s">
        <v>660</v>
      </c>
    </row>
    <row r="17" spans="1:6" x14ac:dyDescent="0.35">
      <c r="A17" t="s">
        <v>42</v>
      </c>
      <c r="B17" t="s">
        <v>659</v>
      </c>
      <c r="C17" t="s">
        <v>660</v>
      </c>
      <c r="D17" t="s">
        <v>25</v>
      </c>
      <c r="E17" t="s">
        <v>659</v>
      </c>
      <c r="F17" t="s">
        <v>660</v>
      </c>
    </row>
    <row r="18" spans="1:6" x14ac:dyDescent="0.35">
      <c r="A18" t="s">
        <v>25</v>
      </c>
      <c r="B18" t="s">
        <v>752</v>
      </c>
      <c r="C18" t="s">
        <v>753</v>
      </c>
      <c r="D18" t="s">
        <v>90</v>
      </c>
      <c r="E18" t="s">
        <v>752</v>
      </c>
      <c r="F18" t="s">
        <v>753</v>
      </c>
    </row>
    <row r="19" spans="1:6" x14ac:dyDescent="0.35">
      <c r="A19" t="s">
        <v>22</v>
      </c>
      <c r="B19" t="s">
        <v>752</v>
      </c>
      <c r="C19" t="s">
        <v>753</v>
      </c>
      <c r="D19" t="s">
        <v>358</v>
      </c>
      <c r="E19" t="s">
        <v>752</v>
      </c>
      <c r="F19" t="s">
        <v>753</v>
      </c>
    </row>
    <row r="20" spans="1:6" x14ac:dyDescent="0.35">
      <c r="A20" t="s">
        <v>36</v>
      </c>
      <c r="B20" t="s">
        <v>752</v>
      </c>
      <c r="C20" t="s">
        <v>753</v>
      </c>
      <c r="D20" t="s">
        <v>52</v>
      </c>
      <c r="E20" t="s">
        <v>752</v>
      </c>
      <c r="F20" t="s">
        <v>753</v>
      </c>
    </row>
    <row r="21" spans="1:6" x14ac:dyDescent="0.35">
      <c r="A21" t="s">
        <v>270</v>
      </c>
      <c r="B21" t="s">
        <v>1045</v>
      </c>
      <c r="C21" t="s">
        <v>1046</v>
      </c>
      <c r="D21" t="s">
        <v>21</v>
      </c>
      <c r="E21" t="s">
        <v>1045</v>
      </c>
      <c r="F21" t="s">
        <v>1046</v>
      </c>
    </row>
    <row r="22" spans="1:6" x14ac:dyDescent="0.35">
      <c r="A22" t="s">
        <v>42</v>
      </c>
      <c r="B22" t="s">
        <v>641</v>
      </c>
      <c r="C22" t="s">
        <v>642</v>
      </c>
      <c r="D22" t="s">
        <v>25</v>
      </c>
      <c r="E22" t="s">
        <v>641</v>
      </c>
      <c r="F22" t="s">
        <v>642</v>
      </c>
    </row>
    <row r="23" spans="1:6" x14ac:dyDescent="0.35">
      <c r="A23" t="s">
        <v>42</v>
      </c>
      <c r="B23" t="s">
        <v>697</v>
      </c>
      <c r="C23" t="s">
        <v>698</v>
      </c>
      <c r="D23" t="s">
        <v>21</v>
      </c>
      <c r="E23" t="s">
        <v>697</v>
      </c>
      <c r="F23" t="s">
        <v>698</v>
      </c>
    </row>
    <row r="24" spans="1:6" x14ac:dyDescent="0.35">
      <c r="A24" t="s">
        <v>266</v>
      </c>
      <c r="B24" t="s">
        <v>697</v>
      </c>
      <c r="C24" t="s">
        <v>698</v>
      </c>
      <c r="D24" t="s">
        <v>21</v>
      </c>
      <c r="E24" t="s">
        <v>697</v>
      </c>
      <c r="F24" t="s">
        <v>698</v>
      </c>
    </row>
    <row r="25" spans="1:6" x14ac:dyDescent="0.35">
      <c r="A25" t="s">
        <v>40</v>
      </c>
      <c r="B25" t="s">
        <v>665</v>
      </c>
      <c r="C25" t="s">
        <v>666</v>
      </c>
      <c r="D25" t="s">
        <v>71</v>
      </c>
      <c r="E25" t="s">
        <v>665</v>
      </c>
      <c r="F25" t="s">
        <v>666</v>
      </c>
    </row>
    <row r="26" spans="1:6" x14ac:dyDescent="0.35">
      <c r="A26" t="s">
        <v>142</v>
      </c>
      <c r="B26" t="s">
        <v>648</v>
      </c>
      <c r="C26" t="s">
        <v>1357</v>
      </c>
      <c r="D26" t="s">
        <v>141</v>
      </c>
      <c r="E26" t="s">
        <v>648</v>
      </c>
      <c r="F26" t="s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Feuil1</vt:lpstr>
      <vt:lpstr>Feuil2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komla CHOKKI</dc:creator>
  <cp:lastModifiedBy>komla CHOKKI</cp:lastModifiedBy>
  <dcterms:created xsi:type="dcterms:W3CDTF">2024-05-20T10:17:51Z</dcterms:created>
  <dcterms:modified xsi:type="dcterms:W3CDTF">2024-05-20T15:42:29Z</dcterms:modified>
</cp:coreProperties>
</file>