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C002424\Desktop\Komla Martin CHOKKI\Cellule Forcage\"/>
    </mc:Choice>
  </mc:AlternateContent>
  <xr:revisionPtr revIDLastSave="0" documentId="13_ncr:1_{00F90F9B-4D54-476B-8515-A9BCA9A55291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Mapp_Chap_compta" sheetId="1" state="hidden" r:id="rId1"/>
    <sheet name="Mapp_Mche_CCL 2" sheetId="2" state="hidden" r:id="rId2"/>
    <sheet name="Mapp_Mche_CCL" sheetId="5" state="hidden" r:id="rId3"/>
    <sheet name="Binomes CCL &amp; ACE" sheetId="9" r:id="rId4"/>
    <sheet name="Mapp_Chap_compta (2)" sheetId="11" state="hidden" r:id="rId5"/>
    <sheet name="Binomes CCL ACE" sheetId="4" state="hidden" r:id="rId6"/>
    <sheet name="Binomes CCL ACE NEW" sheetId="6" state="hidden" r:id="rId7"/>
    <sheet name="Mapp_Mche_CCL (2)" sheetId="7" state="hidden" r:id="rId8"/>
  </sheets>
  <externalReferences>
    <externalReference r:id="rId9"/>
    <externalReference r:id="rId10"/>
  </externalReferences>
  <definedNames>
    <definedName name="_xlnm._FilterDatabase" localSheetId="3" hidden="1">'Binomes CCL &amp; ACE'!$A$1:$I$25</definedName>
    <definedName name="_xlnm._FilterDatabase" localSheetId="5" hidden="1">'Binomes CCL ACE'!$A$1:$F$30</definedName>
    <definedName name="_xlnm._FilterDatabase" localSheetId="6" hidden="1">'Binomes CCL ACE NEW'!$A$1:$I$26</definedName>
    <definedName name="_xlnm._FilterDatabase" localSheetId="0" hidden="1">Mapp_Chap_compta!$A$2:$P$424</definedName>
    <definedName name="_xlnm._FilterDatabase" localSheetId="4" hidden="1">'Mapp_Chap_compta (2)'!$A$2:$P$423</definedName>
    <definedName name="_xlnm._FilterDatabase" localSheetId="2" hidden="1">Mapp_Mche_CCL!$A$1:$T$28</definedName>
    <definedName name="_xlnm._FilterDatabase" localSheetId="7" hidden="1">'Mapp_Mche_CCL (2)'!$A$1:$G$29</definedName>
    <definedName name="_xlnm._FilterDatabase" localSheetId="1" hidden="1">'Mapp_Mche_CCL 2'!$A$1:$E$25</definedName>
    <definedName name="az">'[1]MATRICE CODE POSTE'!$1:$1048576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9" i="11" l="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O372" i="11"/>
  <c r="P372" i="11" s="1"/>
  <c r="O371" i="11"/>
  <c r="P371" i="11" s="1"/>
  <c r="O370" i="11"/>
  <c r="P370" i="11" s="1"/>
  <c r="O369" i="11"/>
  <c r="P369" i="11" s="1"/>
  <c r="P368" i="11"/>
  <c r="O368" i="11"/>
  <c r="P367" i="11"/>
  <c r="O367" i="11"/>
  <c r="P366" i="11"/>
  <c r="O366" i="11"/>
  <c r="P365" i="11"/>
  <c r="O365" i="11"/>
  <c r="P364" i="11"/>
  <c r="O364" i="11"/>
  <c r="P363" i="11"/>
  <c r="O363" i="11"/>
  <c r="P362" i="11"/>
  <c r="O362" i="11"/>
  <c r="P361" i="11"/>
  <c r="O361" i="11"/>
  <c r="P360" i="11"/>
  <c r="O360" i="11"/>
  <c r="P359" i="11"/>
  <c r="O359" i="11"/>
  <c r="P358" i="11"/>
  <c r="O358" i="11"/>
  <c r="P357" i="11"/>
  <c r="O357" i="11"/>
  <c r="P356" i="11"/>
  <c r="O356" i="11"/>
  <c r="P355" i="11"/>
  <c r="O355" i="11"/>
  <c r="P354" i="11"/>
  <c r="O354" i="11"/>
  <c r="P353" i="11"/>
  <c r="O353" i="11"/>
  <c r="P352" i="11"/>
  <c r="O352" i="11"/>
  <c r="P351" i="11"/>
  <c r="O351" i="11"/>
  <c r="P350" i="11"/>
  <c r="O350" i="11"/>
  <c r="P349" i="11"/>
  <c r="O349" i="11"/>
  <c r="P348" i="11"/>
  <c r="O348" i="11"/>
  <c r="P347" i="11"/>
  <c r="O347" i="11"/>
  <c r="P346" i="11"/>
  <c r="O346" i="11"/>
  <c r="P345" i="11"/>
  <c r="O345" i="11"/>
  <c r="P344" i="11"/>
  <c r="O344" i="11"/>
  <c r="P343" i="11"/>
  <c r="O343" i="11"/>
  <c r="P342" i="11"/>
  <c r="O342" i="11"/>
  <c r="P341" i="11"/>
  <c r="O341" i="11"/>
  <c r="P340" i="11"/>
  <c r="O340" i="11"/>
  <c r="P339" i="11"/>
  <c r="O339" i="11"/>
  <c r="P338" i="11"/>
  <c r="O338" i="11"/>
  <c r="P337" i="11"/>
  <c r="O337" i="11"/>
  <c r="P336" i="11"/>
  <c r="O336" i="11"/>
  <c r="P335" i="11"/>
  <c r="O335" i="11"/>
  <c r="P334" i="11"/>
  <c r="O334" i="11"/>
  <c r="P333" i="11"/>
  <c r="O333" i="11"/>
  <c r="P332" i="11"/>
  <c r="O332" i="11"/>
  <c r="P331" i="11"/>
  <c r="O331" i="11"/>
  <c r="P330" i="11"/>
  <c r="O330" i="11"/>
  <c r="P329" i="11"/>
  <c r="O329" i="11"/>
  <c r="P328" i="11"/>
  <c r="O328" i="11"/>
  <c r="P327" i="11"/>
  <c r="O327" i="11"/>
  <c r="P326" i="11"/>
  <c r="O326" i="11"/>
  <c r="P325" i="11"/>
  <c r="O325" i="11"/>
  <c r="P324" i="11"/>
  <c r="O324" i="11"/>
  <c r="M324" i="11"/>
  <c r="O323" i="11"/>
  <c r="P323" i="11" s="1"/>
  <c r="M323" i="11"/>
  <c r="P322" i="11"/>
  <c r="O322" i="11"/>
  <c r="M322" i="11"/>
  <c r="O321" i="11"/>
  <c r="P321" i="11" s="1"/>
  <c r="O320" i="11"/>
  <c r="P320" i="11" s="1"/>
  <c r="O319" i="11"/>
  <c r="P319" i="11" s="1"/>
  <c r="O318" i="11"/>
  <c r="P318" i="11" s="1"/>
  <c r="M318" i="11"/>
  <c r="P317" i="11"/>
  <c r="O317" i="11"/>
  <c r="P316" i="11"/>
  <c r="O316" i="11"/>
  <c r="P315" i="11"/>
  <c r="O315" i="11"/>
  <c r="P314" i="11"/>
  <c r="O314" i="11"/>
  <c r="P313" i="11"/>
  <c r="O313" i="11"/>
  <c r="P312" i="11"/>
  <c r="O312" i="11"/>
  <c r="P311" i="11"/>
  <c r="O311" i="11"/>
  <c r="P310" i="11"/>
  <c r="O310" i="11"/>
  <c r="M310" i="11"/>
  <c r="O309" i="11"/>
  <c r="P309" i="11" s="1"/>
  <c r="O308" i="11"/>
  <c r="P308" i="11" s="1"/>
  <c r="O307" i="11"/>
  <c r="P307" i="11" s="1"/>
  <c r="O306" i="11"/>
  <c r="P306" i="11" s="1"/>
  <c r="O305" i="11"/>
  <c r="P305" i="11" s="1"/>
  <c r="O304" i="11"/>
  <c r="P304" i="11" s="1"/>
  <c r="O303" i="11"/>
  <c r="P303" i="11" s="1"/>
  <c r="O302" i="11"/>
  <c r="P302" i="11" s="1"/>
  <c r="O301" i="11"/>
  <c r="P301" i="11" s="1"/>
  <c r="O300" i="11"/>
  <c r="P300" i="11" s="1"/>
  <c r="O299" i="11"/>
  <c r="P299" i="11" s="1"/>
  <c r="O298" i="11"/>
  <c r="P298" i="11" s="1"/>
  <c r="O297" i="11"/>
  <c r="P297" i="11" s="1"/>
  <c r="O296" i="11"/>
  <c r="P296" i="11" s="1"/>
  <c r="O295" i="11"/>
  <c r="P295" i="11" s="1"/>
  <c r="O294" i="11"/>
  <c r="P294" i="11" s="1"/>
  <c r="O293" i="11"/>
  <c r="P293" i="11" s="1"/>
  <c r="O292" i="11"/>
  <c r="P292" i="11" s="1"/>
  <c r="O291" i="11"/>
  <c r="P291" i="11" s="1"/>
  <c r="O290" i="11"/>
  <c r="P290" i="11" s="1"/>
  <c r="O289" i="11"/>
  <c r="P289" i="11" s="1"/>
  <c r="O288" i="11"/>
  <c r="P288" i="11" s="1"/>
  <c r="O287" i="11"/>
  <c r="P287" i="11" s="1"/>
  <c r="O286" i="11"/>
  <c r="P286" i="11" s="1"/>
  <c r="O285" i="11"/>
  <c r="P285" i="11" s="1"/>
  <c r="O284" i="11"/>
  <c r="P284" i="11" s="1"/>
  <c r="M284" i="11"/>
  <c r="P283" i="11"/>
  <c r="O283" i="11"/>
  <c r="P282" i="11"/>
  <c r="O282" i="11"/>
  <c r="P281" i="11"/>
  <c r="O281" i="11"/>
  <c r="P280" i="11"/>
  <c r="O280" i="11"/>
  <c r="M280" i="11"/>
  <c r="O279" i="11"/>
  <c r="P279" i="11" s="1"/>
  <c r="O278" i="11"/>
  <c r="P278" i="11" s="1"/>
  <c r="O277" i="11"/>
  <c r="P277" i="11" s="1"/>
  <c r="O276" i="11"/>
  <c r="P276" i="11" s="1"/>
  <c r="O275" i="11"/>
  <c r="P275" i="11" s="1"/>
  <c r="O274" i="11"/>
  <c r="P274" i="11" s="1"/>
  <c r="O273" i="11"/>
  <c r="P273" i="11" s="1"/>
  <c r="O272" i="11"/>
  <c r="P272" i="11" s="1"/>
  <c r="M272" i="11"/>
  <c r="P271" i="11"/>
  <c r="O271" i="11"/>
  <c r="M271" i="11"/>
  <c r="O270" i="11"/>
  <c r="P270" i="11" s="1"/>
  <c r="M270" i="11"/>
  <c r="P269" i="11"/>
  <c r="O269" i="11"/>
  <c r="M269" i="11"/>
  <c r="O268" i="11"/>
  <c r="P268" i="11" s="1"/>
  <c r="M268" i="11"/>
  <c r="P267" i="11"/>
  <c r="O267" i="11"/>
  <c r="M267" i="11"/>
  <c r="O266" i="11"/>
  <c r="P266" i="11" s="1"/>
  <c r="M266" i="11"/>
  <c r="P265" i="11"/>
  <c r="O265" i="11"/>
  <c r="M265" i="11"/>
  <c r="O264" i="11"/>
  <c r="P264" i="11" s="1"/>
  <c r="M264" i="11"/>
  <c r="P263" i="11"/>
  <c r="O263" i="11"/>
  <c r="M263" i="11"/>
  <c r="O262" i="11"/>
  <c r="P262" i="11" s="1"/>
  <c r="M262" i="11"/>
  <c r="P261" i="11"/>
  <c r="O261" i="11"/>
  <c r="M261" i="11"/>
  <c r="O260" i="11"/>
  <c r="P260" i="11" s="1"/>
  <c r="M260" i="11"/>
  <c r="P259" i="11"/>
  <c r="O259" i="11"/>
  <c r="M259" i="11"/>
  <c r="O258" i="11"/>
  <c r="P258" i="11" s="1"/>
  <c r="M258" i="11"/>
  <c r="P257" i="11"/>
  <c r="O257" i="11"/>
  <c r="M257" i="11"/>
  <c r="O256" i="11"/>
  <c r="P256" i="11" s="1"/>
  <c r="M256" i="11"/>
  <c r="P255" i="11"/>
  <c r="O255" i="11"/>
  <c r="M255" i="11"/>
  <c r="O254" i="11"/>
  <c r="P254" i="11" s="1"/>
  <c r="M254" i="11"/>
  <c r="P253" i="11"/>
  <c r="O253" i="11"/>
  <c r="P252" i="11"/>
  <c r="O252" i="11"/>
  <c r="P251" i="11"/>
  <c r="O251" i="11"/>
  <c r="P250" i="11"/>
  <c r="O250" i="11"/>
  <c r="P249" i="11"/>
  <c r="O249" i="11"/>
  <c r="P248" i="11"/>
  <c r="O248" i="11"/>
  <c r="P247" i="11"/>
  <c r="O247" i="11"/>
  <c r="P246" i="11"/>
  <c r="O246" i="11"/>
  <c r="P245" i="11"/>
  <c r="O245" i="11"/>
  <c r="P244" i="11"/>
  <c r="O244" i="11"/>
  <c r="P243" i="11"/>
  <c r="O243" i="11"/>
  <c r="P242" i="11"/>
  <c r="O242" i="11"/>
  <c r="P241" i="11"/>
  <c r="O241" i="11"/>
  <c r="P240" i="11"/>
  <c r="O240" i="11"/>
  <c r="P239" i="11"/>
  <c r="O239" i="11"/>
  <c r="P238" i="11"/>
  <c r="O238" i="11"/>
  <c r="P237" i="11"/>
  <c r="O237" i="11"/>
  <c r="P236" i="11"/>
  <c r="O236" i="11"/>
  <c r="P235" i="11"/>
  <c r="O235" i="11"/>
  <c r="P234" i="11"/>
  <c r="O234" i="11"/>
  <c r="P233" i="11"/>
  <c r="O233" i="11"/>
  <c r="P232" i="11"/>
  <c r="O232" i="11"/>
  <c r="P231" i="11"/>
  <c r="O231" i="11"/>
  <c r="P230" i="11"/>
  <c r="O230" i="11"/>
  <c r="P229" i="11"/>
  <c r="O229" i="11"/>
  <c r="P228" i="11"/>
  <c r="O228" i="11"/>
  <c r="P227" i="11"/>
  <c r="O227" i="11"/>
  <c r="P226" i="11"/>
  <c r="O226" i="11"/>
  <c r="P225" i="11"/>
  <c r="O225" i="11"/>
  <c r="P224" i="11"/>
  <c r="O224" i="11"/>
  <c r="P223" i="11"/>
  <c r="O223" i="11"/>
  <c r="P222" i="11"/>
  <c r="O222" i="11"/>
  <c r="P221" i="11"/>
  <c r="O221" i="11"/>
  <c r="P220" i="11"/>
  <c r="O220" i="11"/>
  <c r="P219" i="11"/>
  <c r="O219" i="11"/>
  <c r="P218" i="11"/>
  <c r="O218" i="11"/>
  <c r="P217" i="11"/>
  <c r="O217" i="11"/>
  <c r="P216" i="11"/>
  <c r="O216" i="11"/>
  <c r="P215" i="11"/>
  <c r="O215" i="11"/>
  <c r="P214" i="11"/>
  <c r="O214" i="11"/>
  <c r="P213" i="11"/>
  <c r="O213" i="11"/>
  <c r="P212" i="11"/>
  <c r="O212" i="11"/>
  <c r="P211" i="11"/>
  <c r="O211" i="11"/>
  <c r="P210" i="11"/>
  <c r="O210" i="11"/>
  <c r="P209" i="11"/>
  <c r="O209" i="11"/>
  <c r="P208" i="11"/>
  <c r="O208" i="11"/>
  <c r="P207" i="11"/>
  <c r="O207" i="11"/>
  <c r="P206" i="11"/>
  <c r="O206" i="11"/>
  <c r="P205" i="11"/>
  <c r="O205" i="11"/>
  <c r="P204" i="11"/>
  <c r="O204" i="11"/>
  <c r="P203" i="11"/>
  <c r="O203" i="11"/>
  <c r="P202" i="11"/>
  <c r="O202" i="11"/>
  <c r="P201" i="11"/>
  <c r="O201" i="11"/>
  <c r="P200" i="11"/>
  <c r="O200" i="11"/>
  <c r="P199" i="11"/>
  <c r="O199" i="11"/>
  <c r="P198" i="11"/>
  <c r="O198" i="11"/>
  <c r="P197" i="11"/>
  <c r="O197" i="11"/>
  <c r="P196" i="11"/>
  <c r="O196" i="11"/>
  <c r="P195" i="11"/>
  <c r="O195" i="11"/>
  <c r="P194" i="11"/>
  <c r="O194" i="11"/>
  <c r="P193" i="11"/>
  <c r="O193" i="11"/>
  <c r="P192" i="11"/>
  <c r="O192" i="11"/>
  <c r="P191" i="11"/>
  <c r="O191" i="11"/>
  <c r="P190" i="11"/>
  <c r="O190" i="11"/>
  <c r="P189" i="11"/>
  <c r="O189" i="11"/>
  <c r="P188" i="11"/>
  <c r="O188" i="11"/>
  <c r="P187" i="11"/>
  <c r="O187" i="11"/>
  <c r="P186" i="11"/>
  <c r="O186" i="11"/>
  <c r="P185" i="11"/>
  <c r="O185" i="11"/>
  <c r="P184" i="11"/>
  <c r="O184" i="11"/>
  <c r="P183" i="11"/>
  <c r="O183" i="11"/>
  <c r="P182" i="11"/>
  <c r="O182" i="11"/>
  <c r="P181" i="11"/>
  <c r="O181" i="11"/>
  <c r="P180" i="11"/>
  <c r="O180" i="11"/>
  <c r="P179" i="11"/>
  <c r="O179" i="11"/>
  <c r="P178" i="11"/>
  <c r="O178" i="11"/>
  <c r="P177" i="11"/>
  <c r="O177" i="11"/>
  <c r="M177" i="11"/>
  <c r="O176" i="11"/>
  <c r="P176" i="11" s="1"/>
  <c r="O175" i="11"/>
  <c r="P175" i="11" s="1"/>
  <c r="O174" i="11"/>
  <c r="P174" i="11" s="1"/>
  <c r="O173" i="11"/>
  <c r="P173" i="11" s="1"/>
  <c r="O172" i="11"/>
  <c r="P172" i="11" s="1"/>
  <c r="O171" i="11"/>
  <c r="P171" i="11" s="1"/>
  <c r="O170" i="11"/>
  <c r="P170" i="11" s="1"/>
  <c r="O169" i="11"/>
  <c r="P169" i="11" s="1"/>
  <c r="O168" i="11"/>
  <c r="P168" i="11" s="1"/>
  <c r="O167" i="11"/>
  <c r="P167" i="11" s="1"/>
  <c r="O166" i="11"/>
  <c r="P166" i="11" s="1"/>
  <c r="O165" i="11"/>
  <c r="P165" i="11" s="1"/>
  <c r="O164" i="11"/>
  <c r="P164" i="11" s="1"/>
  <c r="O163" i="11"/>
  <c r="P163" i="11" s="1"/>
  <c r="O162" i="11"/>
  <c r="P162" i="11" s="1"/>
  <c r="O161" i="11"/>
  <c r="P161" i="11" s="1"/>
  <c r="O160" i="11"/>
  <c r="P160" i="11" s="1"/>
  <c r="O159" i="11"/>
  <c r="P159" i="11" s="1"/>
  <c r="O158" i="11"/>
  <c r="P158" i="11" s="1"/>
  <c r="M158" i="11"/>
  <c r="P157" i="11"/>
  <c r="O157" i="11"/>
  <c r="P156" i="11"/>
  <c r="O156" i="11"/>
  <c r="P155" i="11"/>
  <c r="O155" i="11"/>
  <c r="P154" i="11"/>
  <c r="O154" i="11"/>
  <c r="P153" i="11"/>
  <c r="O153" i="11"/>
  <c r="P152" i="11"/>
  <c r="O152" i="11"/>
  <c r="P151" i="11"/>
  <c r="O151" i="11"/>
  <c r="P150" i="11"/>
  <c r="O150" i="11"/>
  <c r="P149" i="11"/>
  <c r="O149" i="11"/>
  <c r="P148" i="11"/>
  <c r="O148" i="11"/>
  <c r="P147" i="11"/>
  <c r="O147" i="11"/>
  <c r="P146" i="11"/>
  <c r="O146" i="11"/>
  <c r="P145" i="11"/>
  <c r="O145" i="11"/>
  <c r="P144" i="11"/>
  <c r="O144" i="11"/>
  <c r="P143" i="11"/>
  <c r="O143" i="11"/>
  <c r="M143" i="11"/>
  <c r="O142" i="11"/>
  <c r="P142" i="11" s="1"/>
  <c r="O141" i="11"/>
  <c r="P141" i="11" s="1"/>
  <c r="O140" i="11"/>
  <c r="P140" i="11" s="1"/>
  <c r="O139" i="11"/>
  <c r="P139" i="11" s="1"/>
  <c r="O138" i="11"/>
  <c r="P138" i="11" s="1"/>
  <c r="M138" i="11"/>
  <c r="P137" i="11"/>
  <c r="O137" i="11"/>
  <c r="P136" i="11"/>
  <c r="O136" i="11"/>
  <c r="M136" i="11"/>
  <c r="O135" i="11"/>
  <c r="P135" i="11" s="1"/>
  <c r="M135" i="11"/>
  <c r="P134" i="11"/>
  <c r="O134" i="11"/>
  <c r="P133" i="11"/>
  <c r="O133" i="11"/>
  <c r="P132" i="11"/>
  <c r="O132" i="11"/>
  <c r="P131" i="11"/>
  <c r="O131" i="11"/>
  <c r="M131" i="11"/>
  <c r="O130" i="11"/>
  <c r="P130" i="11" s="1"/>
  <c r="O129" i="11"/>
  <c r="P129" i="11" s="1"/>
  <c r="O128" i="11"/>
  <c r="P128" i="11" s="1"/>
  <c r="O127" i="11"/>
  <c r="P127" i="11" s="1"/>
  <c r="O126" i="11"/>
  <c r="P126" i="11" s="1"/>
  <c r="O125" i="11"/>
  <c r="P125" i="11" s="1"/>
  <c r="O124" i="11"/>
  <c r="P124" i="11" s="1"/>
  <c r="O123" i="11"/>
  <c r="P123" i="11" s="1"/>
  <c r="O122" i="11"/>
  <c r="P122" i="11" s="1"/>
  <c r="O121" i="11"/>
  <c r="P121" i="11" s="1"/>
  <c r="O120" i="11"/>
  <c r="P120" i="11" s="1"/>
  <c r="M120" i="11"/>
  <c r="P119" i="11"/>
  <c r="O119" i="11"/>
  <c r="M119" i="11"/>
  <c r="O118" i="11"/>
  <c r="P118" i="11" s="1"/>
  <c r="M118" i="11"/>
  <c r="P117" i="11"/>
  <c r="O117" i="11"/>
  <c r="M117" i="11"/>
  <c r="O116" i="11"/>
  <c r="P116" i="11" s="1"/>
  <c r="M116" i="11"/>
  <c r="P115" i="11"/>
  <c r="O115" i="11"/>
  <c r="P114" i="11"/>
  <c r="O114" i="11"/>
  <c r="M114" i="11"/>
  <c r="O113" i="11"/>
  <c r="P113" i="11" s="1"/>
  <c r="O112" i="11"/>
  <c r="P112" i="11" s="1"/>
  <c r="O111" i="11"/>
  <c r="P111" i="11" s="1"/>
  <c r="O110" i="11"/>
  <c r="P110" i="11" s="1"/>
  <c r="O109" i="11"/>
  <c r="P109" i="11" s="1"/>
  <c r="O108" i="11"/>
  <c r="P108" i="11" s="1"/>
  <c r="M108" i="11"/>
  <c r="P107" i="11"/>
  <c r="O107" i="11"/>
  <c r="P106" i="11"/>
  <c r="O106" i="11"/>
  <c r="M106" i="11"/>
  <c r="O105" i="11"/>
  <c r="P105" i="11" s="1"/>
  <c r="O104" i="11"/>
  <c r="P104" i="11" s="1"/>
  <c r="O103" i="11"/>
  <c r="P103" i="11" s="1"/>
  <c r="O102" i="11"/>
  <c r="P102" i="11" s="1"/>
  <c r="O101" i="11"/>
  <c r="P101" i="11" s="1"/>
  <c r="O100" i="11"/>
  <c r="P100" i="11" s="1"/>
  <c r="O99" i="11"/>
  <c r="P99" i="11" s="1"/>
  <c r="O98" i="11"/>
  <c r="P98" i="11" s="1"/>
  <c r="O97" i="11"/>
  <c r="P97" i="11" s="1"/>
  <c r="O96" i="11"/>
  <c r="P96" i="11" s="1"/>
  <c r="O95" i="11"/>
  <c r="P95" i="11" s="1"/>
  <c r="O94" i="11"/>
  <c r="P94" i="11" s="1"/>
  <c r="O93" i="11"/>
  <c r="P93" i="11" s="1"/>
  <c r="O92" i="11"/>
  <c r="P92" i="11" s="1"/>
  <c r="O91" i="11"/>
  <c r="P91" i="11" s="1"/>
  <c r="M91" i="11"/>
  <c r="P90" i="11"/>
  <c r="O90" i="11"/>
  <c r="P89" i="11"/>
  <c r="O89" i="11"/>
  <c r="P88" i="11"/>
  <c r="O88" i="11"/>
  <c r="M88" i="11"/>
  <c r="O87" i="11"/>
  <c r="P87" i="11" s="1"/>
  <c r="O86" i="11"/>
  <c r="P86" i="11" s="1"/>
  <c r="O85" i="11"/>
  <c r="P85" i="11" s="1"/>
  <c r="M85" i="11"/>
  <c r="P84" i="11"/>
  <c r="O84" i="11"/>
  <c r="P83" i="11"/>
  <c r="O83" i="11"/>
  <c r="P82" i="11"/>
  <c r="O82" i="11"/>
  <c r="P81" i="11"/>
  <c r="O81" i="11"/>
  <c r="P80" i="11"/>
  <c r="O80" i="11"/>
  <c r="P79" i="11"/>
  <c r="O79" i="11"/>
  <c r="M79" i="11"/>
  <c r="O78" i="11"/>
  <c r="P78" i="11" s="1"/>
  <c r="O77" i="11"/>
  <c r="P77" i="11" s="1"/>
  <c r="M77" i="11"/>
  <c r="P76" i="11"/>
  <c r="O76" i="11"/>
  <c r="P75" i="11"/>
  <c r="O75" i="11"/>
  <c r="P74" i="11"/>
  <c r="O74" i="11"/>
  <c r="M74" i="11"/>
  <c r="O73" i="11"/>
  <c r="P73" i="11" s="1"/>
  <c r="O72" i="11"/>
  <c r="P72" i="11" s="1"/>
  <c r="O71" i="11"/>
  <c r="P71" i="11" s="1"/>
  <c r="O70" i="11"/>
  <c r="P70" i="11" s="1"/>
  <c r="O69" i="11"/>
  <c r="P69" i="11" s="1"/>
  <c r="M69" i="11"/>
  <c r="P68" i="11"/>
  <c r="O68" i="11"/>
  <c r="P67" i="11"/>
  <c r="O67" i="11"/>
  <c r="P66" i="11"/>
  <c r="O66" i="11"/>
  <c r="P65" i="11"/>
  <c r="O65" i="11"/>
  <c r="P64" i="11"/>
  <c r="O64" i="11"/>
  <c r="P63" i="11"/>
  <c r="O63" i="11"/>
  <c r="P62" i="11"/>
  <c r="O62" i="11"/>
  <c r="P61" i="11"/>
  <c r="O61" i="11"/>
  <c r="P60" i="11"/>
  <c r="O60" i="11"/>
  <c r="P59" i="11"/>
  <c r="O59" i="11"/>
  <c r="P58" i="11"/>
  <c r="O58" i="11"/>
  <c r="P57" i="11"/>
  <c r="O57" i="11"/>
  <c r="M57" i="11"/>
  <c r="O56" i="11"/>
  <c r="P56" i="11" s="1"/>
  <c r="O55" i="11"/>
  <c r="P55" i="11" s="1"/>
  <c r="O54" i="11"/>
  <c r="P54" i="11" s="1"/>
  <c r="O53" i="11"/>
  <c r="P53" i="11" s="1"/>
  <c r="O52" i="11"/>
  <c r="P52" i="11" s="1"/>
  <c r="O51" i="11"/>
  <c r="P51" i="11" s="1"/>
  <c r="O50" i="11"/>
  <c r="P50" i="11" s="1"/>
  <c r="O49" i="11"/>
  <c r="P49" i="11" s="1"/>
  <c r="O48" i="11"/>
  <c r="P48" i="11" s="1"/>
  <c r="O47" i="11"/>
  <c r="P47" i="11" s="1"/>
  <c r="O46" i="11"/>
  <c r="P46" i="11" s="1"/>
  <c r="O45" i="11"/>
  <c r="P45" i="11" s="1"/>
  <c r="O44" i="11"/>
  <c r="P44" i="11" s="1"/>
  <c r="O43" i="11"/>
  <c r="P43" i="11" s="1"/>
  <c r="M43" i="11"/>
  <c r="P42" i="11"/>
  <c r="O42" i="11"/>
  <c r="P41" i="11"/>
  <c r="O41" i="11"/>
  <c r="P40" i="11"/>
  <c r="O40" i="11"/>
  <c r="P39" i="11"/>
  <c r="O39" i="11"/>
  <c r="P38" i="11"/>
  <c r="O38" i="11"/>
  <c r="P37" i="11"/>
  <c r="O37" i="11"/>
  <c r="P36" i="11"/>
  <c r="O36" i="11"/>
  <c r="P35" i="11"/>
  <c r="O35" i="11"/>
  <c r="P34" i="11"/>
  <c r="O34" i="11"/>
  <c r="P33" i="11"/>
  <c r="O33" i="11"/>
  <c r="P32" i="11"/>
  <c r="O32" i="11"/>
  <c r="P31" i="11"/>
  <c r="O31" i="11"/>
  <c r="M31" i="11"/>
  <c r="O30" i="11"/>
  <c r="P30" i="11" s="1"/>
  <c r="O29" i="11"/>
  <c r="P29" i="11" s="1"/>
  <c r="O28" i="11"/>
  <c r="P28" i="11" s="1"/>
  <c r="O27" i="11"/>
  <c r="P27" i="11" s="1"/>
  <c r="O26" i="11"/>
  <c r="P26" i="11" s="1"/>
  <c r="M26" i="11"/>
  <c r="P25" i="11"/>
  <c r="O25" i="11"/>
  <c r="P24" i="11"/>
  <c r="O24" i="11"/>
  <c r="P23" i="11"/>
  <c r="O23" i="11"/>
  <c r="P22" i="11"/>
  <c r="O22" i="11"/>
  <c r="M22" i="11"/>
  <c r="O21" i="11"/>
  <c r="P21" i="11" s="1"/>
  <c r="O20" i="11"/>
  <c r="P20" i="11" s="1"/>
  <c r="O19" i="11"/>
  <c r="P19" i="11" s="1"/>
  <c r="O18" i="11"/>
  <c r="P18" i="11" s="1"/>
  <c r="O17" i="11"/>
  <c r="P17" i="11" s="1"/>
  <c r="O16" i="11"/>
  <c r="P16" i="11" s="1"/>
  <c r="O15" i="11"/>
  <c r="P15" i="11" s="1"/>
  <c r="O14" i="11"/>
  <c r="P14" i="11" s="1"/>
  <c r="O13" i="11"/>
  <c r="P13" i="11" s="1"/>
  <c r="O12" i="11"/>
  <c r="P12" i="11" s="1"/>
  <c r="O11" i="11"/>
  <c r="P11" i="11" s="1"/>
  <c r="O10" i="11"/>
  <c r="P10" i="11" s="1"/>
  <c r="O9" i="11"/>
  <c r="P9" i="11" s="1"/>
  <c r="O8" i="11"/>
  <c r="P8" i="11" s="1"/>
  <c r="O7" i="11"/>
  <c r="P7" i="11" s="1"/>
  <c r="O6" i="11"/>
  <c r="P6" i="11" s="1"/>
  <c r="O5" i="11"/>
  <c r="P5" i="11" s="1"/>
  <c r="O4" i="11"/>
  <c r="P4" i="11" s="1"/>
  <c r="O3" i="11"/>
  <c r="P3" i="11" s="1"/>
  <c r="K7" i="5" l="1" a="1"/>
  <c r="K7" i="5" s="1"/>
  <c r="I16" i="9"/>
  <c r="B419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M321" i="1"/>
  <c r="M320" i="1"/>
  <c r="M319" i="1"/>
  <c r="M315" i="1"/>
  <c r="M307" i="1"/>
  <c r="M282" i="1"/>
  <c r="M278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175" i="1"/>
  <c r="M138" i="1"/>
  <c r="M136" i="1"/>
  <c r="M135" i="1"/>
  <c r="M131" i="1"/>
  <c r="M120" i="1"/>
  <c r="M119" i="1"/>
  <c r="M118" i="1"/>
  <c r="M117" i="1"/>
  <c r="M116" i="1"/>
  <c r="M114" i="1"/>
  <c r="M108" i="1"/>
  <c r="M106" i="1"/>
  <c r="M91" i="1"/>
  <c r="M88" i="1"/>
  <c r="M85" i="1"/>
  <c r="M79" i="1"/>
  <c r="M77" i="1"/>
  <c r="M74" i="1"/>
  <c r="M69" i="1"/>
  <c r="M57" i="1"/>
  <c r="M43" i="1"/>
  <c r="M31" i="1"/>
  <c r="M26" i="1"/>
  <c r="M22" i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7" i="9"/>
  <c r="I18" i="9"/>
  <c r="I19" i="9"/>
  <c r="I20" i="9"/>
  <c r="I21" i="9"/>
  <c r="I22" i="9"/>
  <c r="I23" i="9"/>
  <c r="I24" i="9"/>
  <c r="I25" i="9"/>
  <c r="I2" i="9"/>
  <c r="G2" i="6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J7" i="5"/>
  <c r="K4" i="5" a="1"/>
  <c r="K4" i="5" s="1"/>
  <c r="J4" i="5" s="1"/>
  <c r="K6" i="5" a="1"/>
  <c r="K6" i="5" s="1"/>
  <c r="G26" i="6"/>
  <c r="G22" i="6"/>
  <c r="G21" i="6"/>
  <c r="K5" i="5" l="1" a="1"/>
  <c r="K5" i="5" s="1"/>
  <c r="J5" i="5" s="1"/>
  <c r="J7" i="7" a="1"/>
  <c r="J7" i="7" s="1"/>
  <c r="I7" i="7" s="1"/>
  <c r="J6" i="7" a="1"/>
  <c r="J6" i="7" s="1"/>
  <c r="I6" i="7" s="1"/>
  <c r="J5" i="7" a="1"/>
  <c r="J5" i="7" s="1"/>
  <c r="I5" i="7" s="1"/>
  <c r="J4" i="7" a="1"/>
  <c r="J4" i="7" s="1"/>
  <c r="I4" i="7" s="1"/>
  <c r="J6" i="5"/>
  <c r="G3" i="6"/>
  <c r="G4" i="6"/>
  <c r="G5" i="6"/>
  <c r="G6" i="6"/>
  <c r="G7" i="6"/>
  <c r="G8" i="6"/>
  <c r="G18" i="6"/>
  <c r="G9" i="6"/>
  <c r="G12" i="6"/>
  <c r="G13" i="6"/>
  <c r="G14" i="6"/>
  <c r="G15" i="6"/>
  <c r="G16" i="6"/>
  <c r="G10" i="6"/>
  <c r="G19" i="6"/>
  <c r="G20" i="6"/>
  <c r="G23" i="6"/>
  <c r="G24" i="6"/>
  <c r="G25" i="6"/>
  <c r="G11" i="6"/>
  <c r="G17" i="6"/>
  <c r="F3" i="4"/>
  <c r="F4" i="4"/>
  <c r="F5" i="4"/>
  <c r="F6" i="4"/>
  <c r="F7" i="4"/>
  <c r="F9" i="4"/>
  <c r="F11" i="4"/>
  <c r="F12" i="4"/>
  <c r="F13" i="4"/>
  <c r="F14" i="4"/>
  <c r="F15" i="4"/>
  <c r="F17" i="4"/>
  <c r="F19" i="4"/>
  <c r="F21" i="4"/>
  <c r="F22" i="4"/>
  <c r="F23" i="4"/>
  <c r="F24" i="4"/>
  <c r="F25" i="4"/>
  <c r="F26" i="4"/>
  <c r="F28" i="4"/>
  <c r="F2" i="4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" i="1"/>
  <c r="J30" i="2"/>
  <c r="J32" i="2"/>
  <c r="J33" i="2"/>
  <c r="J31" i="2"/>
  <c r="J2" i="5" l="1"/>
  <c r="I2" i="7"/>
  <c r="P3" i="1"/>
  <c r="P360" i="1"/>
  <c r="P28" i="1"/>
  <c r="P365" i="1"/>
  <c r="P349" i="1"/>
  <c r="P5" i="1"/>
  <c r="P333" i="1"/>
  <c r="P277" i="1"/>
  <c r="P229" i="1"/>
  <c r="P173" i="1"/>
  <c r="P117" i="1"/>
  <c r="P69" i="1"/>
  <c r="P45" i="1"/>
  <c r="P37" i="1"/>
  <c r="P29" i="1"/>
  <c r="P92" i="1"/>
  <c r="P124" i="1"/>
  <c r="P156" i="1"/>
  <c r="P188" i="1"/>
  <c r="P220" i="1"/>
  <c r="P252" i="1"/>
  <c r="P284" i="1"/>
  <c r="P316" i="1"/>
  <c r="P356" i="1"/>
  <c r="P348" i="1"/>
  <c r="P340" i="1"/>
  <c r="P332" i="1"/>
  <c r="P32" i="1"/>
  <c r="P64" i="1"/>
  <c r="P96" i="1"/>
  <c r="P128" i="1"/>
  <c r="P160" i="1"/>
  <c r="P192" i="1"/>
  <c r="P224" i="1"/>
  <c r="P256" i="1"/>
  <c r="P288" i="1"/>
  <c r="P320" i="1"/>
  <c r="P325" i="1"/>
  <c r="P293" i="1"/>
  <c r="P237" i="1"/>
  <c r="P181" i="1"/>
  <c r="P149" i="1"/>
  <c r="P109" i="1"/>
  <c r="P61" i="1"/>
  <c r="P13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4" i="1"/>
  <c r="P36" i="1"/>
  <c r="P68" i="1"/>
  <c r="P100" i="1"/>
  <c r="P132" i="1"/>
  <c r="P164" i="1"/>
  <c r="P196" i="1"/>
  <c r="P228" i="1"/>
  <c r="P260" i="1"/>
  <c r="P292" i="1"/>
  <c r="P324" i="1"/>
  <c r="P317" i="1"/>
  <c r="P261" i="1"/>
  <c r="P205" i="1"/>
  <c r="P133" i="1"/>
  <c r="P77" i="1"/>
  <c r="P6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8" i="1"/>
  <c r="P40" i="1"/>
  <c r="P72" i="1"/>
  <c r="P104" i="1"/>
  <c r="P136" i="1"/>
  <c r="P168" i="1"/>
  <c r="P200" i="1"/>
  <c r="P232" i="1"/>
  <c r="P264" i="1"/>
  <c r="P296" i="1"/>
  <c r="P328" i="1"/>
  <c r="P341" i="1"/>
  <c r="P285" i="1"/>
  <c r="P245" i="1"/>
  <c r="P189" i="1"/>
  <c r="P125" i="1"/>
  <c r="P93" i="1"/>
  <c r="P53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12" i="1"/>
  <c r="P44" i="1"/>
  <c r="P76" i="1"/>
  <c r="P108" i="1"/>
  <c r="P140" i="1"/>
  <c r="P172" i="1"/>
  <c r="P204" i="1"/>
  <c r="P236" i="1"/>
  <c r="P268" i="1"/>
  <c r="P300" i="1"/>
  <c r="P336" i="1"/>
  <c r="P197" i="1"/>
  <c r="P16" i="1"/>
  <c r="P48" i="1"/>
  <c r="P80" i="1"/>
  <c r="P112" i="1"/>
  <c r="P144" i="1"/>
  <c r="P176" i="1"/>
  <c r="P208" i="1"/>
  <c r="P240" i="1"/>
  <c r="P272" i="1"/>
  <c r="P304" i="1"/>
  <c r="P344" i="1"/>
  <c r="P357" i="1"/>
  <c r="P309" i="1"/>
  <c r="P269" i="1"/>
  <c r="P221" i="1"/>
  <c r="P165" i="1"/>
  <c r="P141" i="1"/>
  <c r="P85" i="1"/>
  <c r="P21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20" i="1"/>
  <c r="P52" i="1"/>
  <c r="P84" i="1"/>
  <c r="P116" i="1"/>
  <c r="P148" i="1"/>
  <c r="P180" i="1"/>
  <c r="P212" i="1"/>
  <c r="P244" i="1"/>
  <c r="P276" i="1"/>
  <c r="P308" i="1"/>
  <c r="P352" i="1"/>
  <c r="P301" i="1"/>
  <c r="P253" i="1"/>
  <c r="P213" i="1"/>
  <c r="P157" i="1"/>
  <c r="P101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P24" i="1"/>
  <c r="P56" i="1"/>
  <c r="P88" i="1"/>
  <c r="P120" i="1"/>
  <c r="P152" i="1"/>
  <c r="P184" i="1"/>
  <c r="P216" i="1"/>
  <c r="P248" i="1"/>
  <c r="P280" i="1"/>
  <c r="P312" i="1"/>
  <c r="P372" i="1"/>
  <c r="P364" i="1"/>
  <c r="P371" i="1"/>
  <c r="P370" i="1"/>
  <c r="P369" i="1"/>
  <c r="P368" i="1"/>
  <c r="I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<sst xmlns="http://schemas.openxmlformats.org/spreadsheetml/2006/main" count="9416" uniqueCount="409">
  <si>
    <t>CHAP</t>
  </si>
  <si>
    <t>CHAS</t>
  </si>
  <si>
    <t>lib</t>
  </si>
  <si>
    <t>CodeRep</t>
  </si>
  <si>
    <t>LIBREP</t>
  </si>
  <si>
    <t>ATT7</t>
  </si>
  <si>
    <t>ENCOURS</t>
  </si>
  <si>
    <t>Encours2</t>
  </si>
  <si>
    <t>PCB 2</t>
  </si>
  <si>
    <t>Famille</t>
  </si>
  <si>
    <t>Sous Famille</t>
  </si>
  <si>
    <t>Maturité</t>
  </si>
  <si>
    <t>RUB2</t>
  </si>
  <si>
    <t>COMPTE ORD. CLTLE PROFESSION.</t>
  </si>
  <si>
    <t>R02_2260</t>
  </si>
  <si>
    <t>Comptes ordinaires créditeurs</t>
  </si>
  <si>
    <t>DEPÔTS</t>
  </si>
  <si>
    <t>Encours sains</t>
  </si>
  <si>
    <t>COMPTES ORDINAIRES CREDITEURS</t>
  </si>
  <si>
    <t>CLICOM</t>
  </si>
  <si>
    <t>GE</t>
  </si>
  <si>
    <t>CT</t>
  </si>
  <si>
    <t>Découverts</t>
  </si>
  <si>
    <t>CREDIT LONG TERME  CLIPRO</t>
  </si>
  <si>
    <t>R02_0160</t>
  </si>
  <si>
    <t>Crédits à terme</t>
  </si>
  <si>
    <t>CREDITS</t>
  </si>
  <si>
    <t>CREDITS LONG TERME</t>
  </si>
  <si>
    <t>LT</t>
  </si>
  <si>
    <t>CLT</t>
  </si>
  <si>
    <t>CREDIT A MOYEN TERME CLI.PART.</t>
  </si>
  <si>
    <t>CREDIT A MOYEN TERME</t>
  </si>
  <si>
    <t>MT</t>
  </si>
  <si>
    <t>CMT</t>
  </si>
  <si>
    <t>COMPTE ORDINAIRES CLTLE COMM.</t>
  </si>
  <si>
    <t>PROVISIONS DOUTEUX CLICOM</t>
  </si>
  <si>
    <t>R02_2240</t>
  </si>
  <si>
    <t>Dépréciations</t>
  </si>
  <si>
    <t>Créances en souffrance</t>
  </si>
  <si>
    <t>Créances en souffrances</t>
  </si>
  <si>
    <t>PME</t>
  </si>
  <si>
    <t>DEPOTS A TERME RECUS CLT COMM.</t>
  </si>
  <si>
    <t>R02_2270</t>
  </si>
  <si>
    <t>Dépôts à terme reçus</t>
  </si>
  <si>
    <t>DEPÔTS A TERMES REÇUS</t>
  </si>
  <si>
    <t>CPTES ORD CLT DIVERSES</t>
  </si>
  <si>
    <t>SECT INST</t>
  </si>
  <si>
    <t>CAR RECU D'ORGANISME ASSURANCE</t>
  </si>
  <si>
    <t>DEPRECIATION CDL CTX CLTLE COM</t>
  </si>
  <si>
    <t>CPTES ORD ADMINISTRATIONS</t>
  </si>
  <si>
    <t>DEPOTS A TERMES RECUS CLIPRO</t>
  </si>
  <si>
    <t>COMPTES ORD. ORG.ASS.CAPT.</t>
  </si>
  <si>
    <t>DIV.AUTRES SOMMES DUES A CLT</t>
  </si>
  <si>
    <t>R02_2610</t>
  </si>
  <si>
    <t>Autres sommes dues</t>
  </si>
  <si>
    <t>Autres sommes dûes</t>
  </si>
  <si>
    <t>CAR RECU DE CLTLE PARTICULIERS</t>
  </si>
  <si>
    <t>COM RECUE&amp;COUTS DE TRANSACTION</t>
  </si>
  <si>
    <t>Produits perçus d'avance</t>
  </si>
  <si>
    <t>DEPOTS GARANT. OUVERT.CREDOC</t>
  </si>
  <si>
    <t>R02_2400</t>
  </si>
  <si>
    <t>Dépôts de garantie reçus</t>
  </si>
  <si>
    <t>DEPRECIAT CREANCE RESTRUCTUREE</t>
  </si>
  <si>
    <t>AUTRES DEPOTS DE GARANTIE RECU</t>
  </si>
  <si>
    <t>D-R. C/O CLIENTELE COMMERCIALE</t>
  </si>
  <si>
    <t>Dettes rattachées</t>
  </si>
  <si>
    <t>CLIENTS DOUTEUX CLICOM</t>
  </si>
  <si>
    <t>R02_1880</t>
  </si>
  <si>
    <t>Créances en souffrance (brut)</t>
  </si>
  <si>
    <t>DEPRECIATION CDL CONTX CLIPRO</t>
  </si>
  <si>
    <t>PROV C.D.L. CREDIT BAIL CLICOM</t>
  </si>
  <si>
    <t>DEPOTS A TERMES RECUS CLT PART</t>
  </si>
  <si>
    <t>DEPRECIATION C.D.L. CTX. ADMIN</t>
  </si>
  <si>
    <t>RECUP.C.D.L. CTX. CLTLE COMM.</t>
  </si>
  <si>
    <t>C.D.L.  CONTENTIEUX  CLIPRO</t>
  </si>
  <si>
    <t>PROVISIONS DOUTEUX ADMIN</t>
  </si>
  <si>
    <t>AUTRES DEPOTS RECUS CLIENTELE</t>
  </si>
  <si>
    <t>R02_2410</t>
  </si>
  <si>
    <t>Autres dépôts</t>
  </si>
  <si>
    <t>DEPRECIATION CDL CTX CLTLE DIV</t>
  </si>
  <si>
    <t>C.D.L. CTX. CLTLE COMM.</t>
  </si>
  <si>
    <t>CLIENTS DOUTEUX PROF LIBERALES</t>
  </si>
  <si>
    <t>CREDIT BAIL COURT TERME</t>
  </si>
  <si>
    <t>CREDIT BAIL</t>
  </si>
  <si>
    <t>CB</t>
  </si>
  <si>
    <t>Crédit bail</t>
  </si>
  <si>
    <t>DEPRECIATION CDL CTX O.A.C</t>
  </si>
  <si>
    <t>C.D.L. CTX. CREDIT BAIL CLICOM</t>
  </si>
  <si>
    <t>CLIENTS DOUTEUX ORG.ASS.CAPT.</t>
  </si>
  <si>
    <t>AUT SOMMES DUES CARTES SALAIRE</t>
  </si>
  <si>
    <t>C.D.L. CTX CLTLE PART.</t>
  </si>
  <si>
    <t>PTF EFFETS COMM. CREDIT ORD.</t>
  </si>
  <si>
    <t>Crédits ordinaires</t>
  </si>
  <si>
    <t>Escomptes</t>
  </si>
  <si>
    <t>DEPOTS GARANTIE LOCAT COFFRE</t>
  </si>
  <si>
    <t>PROVISIONS DOUTEUX PROF LIB</t>
  </si>
  <si>
    <t>C.D.L. PRE-CTX. COMM.</t>
  </si>
  <si>
    <t>IMPAYES ECHEANCES PRETS</t>
  </si>
  <si>
    <t>Impayés</t>
  </si>
  <si>
    <t>Autres CCT</t>
  </si>
  <si>
    <t>IMPAYE CREDIT CMT TERME CL COM</t>
  </si>
  <si>
    <t>IMPAYES PRETS PART. MANKO</t>
  </si>
  <si>
    <t>DEPRECIATION CDL PRECTX CLICOM</t>
  </si>
  <si>
    <t>VALEURS N/IMPUTEES CREDIT BAIL</t>
  </si>
  <si>
    <t>R02_1190</t>
  </si>
  <si>
    <t>Valeurs non imputées</t>
  </si>
  <si>
    <t>VNI</t>
  </si>
  <si>
    <t>AUTRES VALEURS N/IMPUTEES CDT</t>
  </si>
  <si>
    <t>CREDIT A MOYEN TERME CLIPRO</t>
  </si>
  <si>
    <t>R02_0020</t>
  </si>
  <si>
    <t>Comptes ordinaires débiteurs</t>
  </si>
  <si>
    <t>COMPTES ORDINAIRES DEBITEURS</t>
  </si>
  <si>
    <t>AVANCE PRET CLICOM</t>
  </si>
  <si>
    <t>CREDITS A MOYEN TERME CLT COM</t>
  </si>
  <si>
    <t>C.D.L. CTX. CLTLE DIVERSE</t>
  </si>
  <si>
    <t>IMPAYES SUR CREDIT-BAIl</t>
  </si>
  <si>
    <t>CREDIT BAIL MOYEN TERME</t>
  </si>
  <si>
    <t>C.D.L. CTX. ADMIN.</t>
  </si>
  <si>
    <t>IMPAYES ESCOMPTE P.C.</t>
  </si>
  <si>
    <t>C.D.L. CTX. ORG.ASS.CAPT.</t>
  </si>
  <si>
    <t>VALEURS N/IMPUTEES CREDIT CLT</t>
  </si>
  <si>
    <t>AUTR.CRED.ORD CT TERME CL COMM</t>
  </si>
  <si>
    <t>CREDITS A MOYEN TERME</t>
  </si>
  <si>
    <t>EPC. AVAL. CR . ORD</t>
  </si>
  <si>
    <t>CD.L. CONTENTIEUX</t>
  </si>
  <si>
    <t>VALEURS N/IMPUTEES CLICOM</t>
  </si>
  <si>
    <t>PTF EFFETS COMM. CLIPRO</t>
  </si>
  <si>
    <t>CRED.MOY.TERME.ORG.D'ASS&amp;CAP</t>
  </si>
  <si>
    <t>CLIENTS DOUTEUX CLIPRI</t>
  </si>
  <si>
    <t>CREDITS DE CAMPAGNE</t>
  </si>
  <si>
    <t>Crédits de campagne</t>
  </si>
  <si>
    <t>AUTRES CREDITS A COURT TERME</t>
  </si>
  <si>
    <t>C-R. C/O CLIENTELE COMMERCIALE</t>
  </si>
  <si>
    <t>Créances rattachées</t>
  </si>
  <si>
    <t>IMPAYES ECHEANCES PRETS CLIPRO</t>
  </si>
  <si>
    <t>CRED LT CLI COMM</t>
  </si>
  <si>
    <t>CREANCE SAINE TRANSF DE RESTRU</t>
  </si>
  <si>
    <t>CREDITS A LONG TERME</t>
  </si>
  <si>
    <t>CRED.MOY.TERMECLI.DIV</t>
  </si>
  <si>
    <t>DISPOSITIONS A PAYER</t>
  </si>
  <si>
    <t>CAR RECU DE CLIENTELE DIVERSE</t>
  </si>
  <si>
    <t>COMPTE ORD. CLTLE PART</t>
  </si>
  <si>
    <t>RETENUE DE GARANTIE D'ESCOMPTE</t>
  </si>
  <si>
    <t>AUT. DREDIT ORD.CT TERME CLTLE</t>
  </si>
  <si>
    <t>PROVISIONS DOUTEUX ORG ASS CAP</t>
  </si>
  <si>
    <t>DEPOTS A TERMES RECUS DV CLT</t>
  </si>
  <si>
    <t>DIV.AUTRES SOMMES DUES CDL</t>
  </si>
  <si>
    <t>IMP CREDITS DE CAMPAGNE</t>
  </si>
  <si>
    <t>CREDITS A LT ADMINISTRATIONS</t>
  </si>
  <si>
    <t>DEPRECIATION CDL CTX CLT PART</t>
  </si>
  <si>
    <t>PROVISIONS DOUTEUX CLIPRI</t>
  </si>
  <si>
    <t>C.D.L. PRE-CTX ORG.ASS.CAPT.</t>
  </si>
  <si>
    <t>#CCL</t>
  </si>
  <si>
    <t>Nom du gestionnaire</t>
  </si>
  <si>
    <t>409</t>
  </si>
  <si>
    <t>367</t>
  </si>
  <si>
    <t>385</t>
  </si>
  <si>
    <t>511</t>
  </si>
  <si>
    <t>531</t>
  </si>
  <si>
    <t>282</t>
  </si>
  <si>
    <t>556</t>
  </si>
  <si>
    <t>987</t>
  </si>
  <si>
    <t>295</t>
  </si>
  <si>
    <t>871</t>
  </si>
  <si>
    <t>414</t>
  </si>
  <si>
    <t>558</t>
  </si>
  <si>
    <t>369</t>
  </si>
  <si>
    <t>452</t>
  </si>
  <si>
    <t xml:space="preserve">MYRIAME SOUKAINE GISELE MANGA </t>
  </si>
  <si>
    <t>Marché</t>
  </si>
  <si>
    <t>IIAAO</t>
  </si>
  <si>
    <t>M-PME</t>
  </si>
  <si>
    <t>Centre d'affaires</t>
  </si>
  <si>
    <t>VDN</t>
  </si>
  <si>
    <t>ROUME</t>
  </si>
  <si>
    <t>ZI</t>
  </si>
  <si>
    <t>571</t>
  </si>
  <si>
    <t>XIANGYU LU</t>
  </si>
  <si>
    <t>Secteur</t>
  </si>
  <si>
    <t>Transport &amp; Logistique</t>
  </si>
  <si>
    <t>Retail &amp; Automobile</t>
  </si>
  <si>
    <t>Oil, Gas &amp; Mines</t>
  </si>
  <si>
    <t>Agro-Industrie &amp; Hotellerie</t>
  </si>
  <si>
    <t>Industrie</t>
  </si>
  <si>
    <t>Institutionnels</t>
  </si>
  <si>
    <t>Autres</t>
  </si>
  <si>
    <t>Immobiliers/Services</t>
  </si>
  <si>
    <t>IIAO</t>
  </si>
  <si>
    <t>MAME ISSA GUEYE</t>
  </si>
  <si>
    <t>NDEYE ANNA DIOUF</t>
  </si>
  <si>
    <t>MAMADOU YAKHAM GUEYE</t>
  </si>
  <si>
    <t>MAMADOU DIAGNE</t>
  </si>
  <si>
    <t>SAMBA KHARY NIANG</t>
  </si>
  <si>
    <t>PIERRE NDAW</t>
  </si>
  <si>
    <t>HAROUNA YARADOU</t>
  </si>
  <si>
    <t>AMADOU MAKHTAR GUEYE</t>
  </si>
  <si>
    <t>KHADY LO</t>
  </si>
  <si>
    <t>MIMI DIABY</t>
  </si>
  <si>
    <t>FATOU BOURY NDAO</t>
  </si>
  <si>
    <t>GAISSIRI NDIAYE KANE</t>
  </si>
  <si>
    <t>NDEYE OULIMATA BOYE</t>
  </si>
  <si>
    <t>DIOKHANE KHADIM</t>
  </si>
  <si>
    <t xml:space="preserve">ALASSANE SAMBA LY             </t>
  </si>
  <si>
    <t>696</t>
  </si>
  <si>
    <t>Agro-Industrie</t>
  </si>
  <si>
    <t>707</t>
  </si>
  <si>
    <t xml:space="preserve"> ALIOUNE BADARA SAKHO         </t>
  </si>
  <si>
    <t>648</t>
  </si>
  <si>
    <t xml:space="preserve">AUGUSTIN KORY DIOUF           </t>
  </si>
  <si>
    <t>796</t>
  </si>
  <si>
    <t>Utilities</t>
  </si>
  <si>
    <t>647</t>
  </si>
  <si>
    <t>424</t>
  </si>
  <si>
    <t>MARIEME SOUGOU</t>
  </si>
  <si>
    <t>MOHAMED N NDIAYE</t>
  </si>
  <si>
    <t>709</t>
  </si>
  <si>
    <t>ABIBOU BEYE</t>
  </si>
  <si>
    <t>Commerce</t>
  </si>
  <si>
    <t>CRED.MOY.TERME ADMINIST</t>
  </si>
  <si>
    <t>AUTR.CRED.ORD.CT ADM</t>
  </si>
  <si>
    <t>D16</t>
  </si>
  <si>
    <t xml:space="preserve">ADJA FATOU CISSE EP NIANG     </t>
  </si>
  <si>
    <t>MPME</t>
  </si>
  <si>
    <t>246</t>
  </si>
  <si>
    <t>LOUIS SAGNA</t>
  </si>
  <si>
    <t>D17</t>
  </si>
  <si>
    <t>A25</t>
  </si>
  <si>
    <t xml:space="preserve">FATIMA CHAOUI                 </t>
  </si>
  <si>
    <t>CHEIKH TALIBOUYA NDIAYE</t>
  </si>
  <si>
    <t>J00</t>
  </si>
  <si>
    <t>ZHENBANG BAO</t>
  </si>
  <si>
    <t>Email CCL</t>
  </si>
  <si>
    <t>Email ACE</t>
  </si>
  <si>
    <t>alassane-samba.ly@socgen.com</t>
  </si>
  <si>
    <t>harouna.yaradou@socgen.com</t>
  </si>
  <si>
    <t>mame-issa.gueye@socgen.com</t>
  </si>
  <si>
    <t>mimi.diaby@socgen.com</t>
  </si>
  <si>
    <t>Ndeye-Anna.Diouf@socgen.com</t>
  </si>
  <si>
    <t>samba-khary.niang@socgen.com</t>
  </si>
  <si>
    <t>mohamed-n.ndiaye@socgen.com</t>
  </si>
  <si>
    <t>gaissiri-ndiaye.kane@socgen.com</t>
  </si>
  <si>
    <t>Pierre.Ndaw@socgen.com</t>
  </si>
  <si>
    <t>Augustin-Kory.Diouf@socgen.com</t>
  </si>
  <si>
    <t>fatima.chaoui@socgen.com</t>
  </si>
  <si>
    <t>Khadim.Diokhane@socgen.com</t>
  </si>
  <si>
    <t>fatou.ndao@socgen.com</t>
  </si>
  <si>
    <t>Mamadou.Diagne@socgen.com</t>
  </si>
  <si>
    <t>oulimata.boye@socgen.com</t>
  </si>
  <si>
    <t>marieme.fall@socgen.com</t>
  </si>
  <si>
    <t>abibou.beye@socgen.com</t>
  </si>
  <si>
    <t>adja-fatou.cisse@socgen.com</t>
  </si>
  <si>
    <t>cheikh-talibouya.ndiaye@socgen.com</t>
  </si>
  <si>
    <t>roch-ebrin.kadjo@socgen.com</t>
  </si>
  <si>
    <t xml:space="preserve"> leticia.wothor@socgen.com</t>
  </si>
  <si>
    <t>brice-bertrand.boda@socgen.com</t>
  </si>
  <si>
    <t xml:space="preserve"> guelkaguemia.koriguim@socgen.com</t>
  </si>
  <si>
    <t xml:space="preserve"> maxwell-aubin.essiane-nyangono@socgen.c</t>
  </si>
  <si>
    <t xml:space="preserve"> saliou-mbacke.ba@socgen.com</t>
  </si>
  <si>
    <t>ousmane.assani@socgen.com</t>
  </si>
  <si>
    <t xml:space="preserve"> isalyne-keren.mboua@socgen.com</t>
  </si>
  <si>
    <t xml:space="preserve"> khadidiatou.mbengue@socgen.com</t>
  </si>
  <si>
    <t xml:space="preserve"> yaye-fatou.a.gaye@socgen.com</t>
  </si>
  <si>
    <t xml:space="preserve"> kacou-olivier.aka@socgen.com</t>
  </si>
  <si>
    <t xml:space="preserve"> maguette-n2.gueye@socgen.com</t>
  </si>
  <si>
    <t xml:space="preserve"> mahecor.faye@socgen.com</t>
  </si>
  <si>
    <t>cedric-anicet-nguessan.bekouin@socgen.co</t>
  </si>
  <si>
    <t>maguette-n2.gueye@socgen.com</t>
  </si>
  <si>
    <t>mahecor.faye@socgen.com</t>
  </si>
  <si>
    <t>mamadou-ndiaye.gueye@socgen.com</t>
  </si>
  <si>
    <t>cedric-anicet-nguessan.bekouin@socgen.c</t>
  </si>
  <si>
    <t>Louis-Francois.Sagna@socgen.com</t>
  </si>
  <si>
    <t>Alioune-Badara.Sakho@socgen.com</t>
  </si>
  <si>
    <t>zhenbang.bao@socgen.com</t>
  </si>
  <si>
    <t>ALASSANE SAMBA LY</t>
  </si>
  <si>
    <t>AUGUSTIN KORY DIOUF</t>
  </si>
  <si>
    <t>FATIMA CHAOUI</t>
  </si>
  <si>
    <t>ALIOUNE BADARA SAKHO</t>
  </si>
  <si>
    <t>MOUHAMADOU SOW</t>
  </si>
  <si>
    <t>ADJA FATOU CISSE EP NIANG</t>
  </si>
  <si>
    <t>660</t>
  </si>
  <si>
    <t xml:space="preserve">SALIOU MBACKE BA              </t>
  </si>
  <si>
    <t>Étiquettes de lignes</t>
  </si>
  <si>
    <t>Total général</t>
  </si>
  <si>
    <t>Nombre de #CCL</t>
  </si>
  <si>
    <t>657</t>
  </si>
  <si>
    <t>H24</t>
  </si>
  <si>
    <t>SALIOU MBACKE BA</t>
  </si>
  <si>
    <t>GUELKAGUEMIA KORIGUIM</t>
  </si>
  <si>
    <t>HABY THIOUB</t>
  </si>
  <si>
    <t>650</t>
  </si>
  <si>
    <t>KHADIDIATOU MBENGUE</t>
  </si>
  <si>
    <t>KHADY NDIAYE BA</t>
  </si>
  <si>
    <t>423</t>
  </si>
  <si>
    <t>RM</t>
  </si>
  <si>
    <t>BENJAMIN FAYE</t>
  </si>
  <si>
    <t>ABDOULAYE BA</t>
  </si>
  <si>
    <t>konde-fadel.madjome@socgen.com</t>
  </si>
  <si>
    <t>GE_Industrie &amp; Construction</t>
  </si>
  <si>
    <t>GE_Services</t>
  </si>
  <si>
    <t>GE_Commodities &amp; Utilities</t>
  </si>
  <si>
    <t xml:space="preserve">AUTR.CRED.ORD.CT CLI. DIV     </t>
  </si>
  <si>
    <t xml:space="preserve">VNI  CREDIT BAIL CLIPRO       </t>
  </si>
  <si>
    <t>506</t>
  </si>
  <si>
    <t>706</t>
  </si>
  <si>
    <t>IBRAHIMA KEBE</t>
  </si>
  <si>
    <t>933</t>
  </si>
  <si>
    <t>IBRAHIMA SALL</t>
  </si>
  <si>
    <t>Code ccl</t>
  </si>
  <si>
    <t>Nom ccl</t>
  </si>
  <si>
    <t>leticia.wothor@socgen.com</t>
  </si>
  <si>
    <t>khady-ndiaye.ba@socgen.com</t>
  </si>
  <si>
    <t>cheikh-ahmadou-bamba.diop@socgen.com</t>
  </si>
  <si>
    <t>maxwell-aubin.essiane-nyangono@socgen.com</t>
  </si>
  <si>
    <t>guelkaguemia.koriguim@socgen.com</t>
  </si>
  <si>
    <t>moubarak-djibrine.faradj@socgen.com</t>
  </si>
  <si>
    <t>khadidiatou.mbengue@socgen.com</t>
  </si>
  <si>
    <t>yaye-fatou.a.gaye@socgen.com</t>
  </si>
  <si>
    <t>aka-eugene-junior-ehui.nda@socgen.com</t>
  </si>
  <si>
    <t>christelle.combey@socgen.com</t>
  </si>
  <si>
    <t>nelly-vincianne.koffi@socgen.com</t>
  </si>
  <si>
    <t>haby.thioub@socgen.com</t>
  </si>
  <si>
    <t>isalyne-keren.mboua@socgen.com</t>
  </si>
  <si>
    <t>saliou-mbacke.ba@socgen.com</t>
  </si>
  <si>
    <t>J00;H24;871;796;696;657;556;531;409;367;385;423</t>
  </si>
  <si>
    <t>Sales</t>
  </si>
  <si>
    <t>SOULEYMANE CISSE</t>
  </si>
  <si>
    <t>Ndeye Anta GNINGUE</t>
  </si>
  <si>
    <t>Maurice Pierre Diogoye SARR</t>
  </si>
  <si>
    <t>Tening Emilie SARR</t>
  </si>
  <si>
    <t>J00;H24;871;796;696;657;556;531;409;367;385;423;414;423;A25;648;D17;D16;709;647;511;452;369;246;650;558;282</t>
  </si>
  <si>
    <t>Nom ACE</t>
  </si>
  <si>
    <t>972</t>
  </si>
  <si>
    <t xml:space="preserve">OULIMATA NDIAYE               </t>
  </si>
  <si>
    <t>Oil &amp; Gaz</t>
  </si>
  <si>
    <t>Agro Business &amp; Pêche</t>
  </si>
  <si>
    <t>Services</t>
  </si>
  <si>
    <t>A fiabiliser</t>
  </si>
  <si>
    <t>BTP &amp; Energie</t>
  </si>
  <si>
    <t>Tourisme &amp; Communication</t>
  </si>
  <si>
    <t>Industries</t>
  </si>
  <si>
    <t>valide</t>
  </si>
  <si>
    <t>773</t>
  </si>
  <si>
    <t>FATIMATA ZARA HAIDARA</t>
  </si>
  <si>
    <t>774</t>
  </si>
  <si>
    <t>AISSATOU GUIRO</t>
  </si>
  <si>
    <t>FAYE BENJAMIN</t>
  </si>
  <si>
    <t>DIEDHIOU Henriette DIALLO</t>
  </si>
  <si>
    <t>Abdallah SOW</t>
  </si>
  <si>
    <t>Ousmane ASSANI</t>
  </si>
  <si>
    <t>Nelly-Vincianne KOFFI</t>
  </si>
  <si>
    <t>Brice-Bertrand BODA</t>
  </si>
  <si>
    <t>Cheikh-Ahmadou-Bamba DIOP</t>
  </si>
  <si>
    <t>Maxwell-Aubin ESSIANE-NYANGONO</t>
  </si>
  <si>
    <t>Moubarak-Djibrine FARADJ</t>
  </si>
  <si>
    <t>Maguette GUEYE</t>
  </si>
  <si>
    <t>Mahecor FAYE</t>
  </si>
  <si>
    <t>Mamadou-Ndiaye GUEYE</t>
  </si>
  <si>
    <t>Christelle COMBEY</t>
  </si>
  <si>
    <t>Seydina-Issa-Laye DEME</t>
  </si>
  <si>
    <t>Aka-Eugene-Junior-Ehui NDA</t>
  </si>
  <si>
    <t>Konde-Fadel MADJOME</t>
  </si>
  <si>
    <t>695</t>
  </si>
  <si>
    <t>YAYE FATOU GAYE</t>
  </si>
  <si>
    <t>Léticia WOTHOR</t>
  </si>
  <si>
    <t>Isalyne-Keren MBOUA</t>
  </si>
  <si>
    <t>Babacar DIOP</t>
  </si>
  <si>
    <t>fatimata-zara.haidara@socgen.com</t>
  </si>
  <si>
    <t>seydina-issa-laye.deme@socgen.com</t>
  </si>
  <si>
    <t>oulimata.ndiaye@socgen.com</t>
  </si>
  <si>
    <t>babacar.diop@socgen.com</t>
  </si>
  <si>
    <t>aissatou-guiro.cisse@socgen.com</t>
  </si>
  <si>
    <t>abdallah-ibrahim.sow@socgen.com</t>
  </si>
  <si>
    <t>776</t>
  </si>
  <si>
    <t xml:space="preserve">MAME NGONE GAYE               </t>
  </si>
  <si>
    <t>mame-ngone.gaye@socgen.com</t>
  </si>
  <si>
    <t>Contact</t>
  </si>
  <si>
    <t>Nom RM</t>
  </si>
  <si>
    <t>Email RM</t>
  </si>
  <si>
    <t>abdoulaye.ba@socgen.com</t>
  </si>
  <si>
    <t>henriette-diallo.diedhiou@socgen.com</t>
  </si>
  <si>
    <t>benjamin-mbaye.faye@socgen.com</t>
  </si>
  <si>
    <t>N/A</t>
  </si>
  <si>
    <t>CREDIT A MOYEN TERME CLICOM</t>
  </si>
  <si>
    <t>Autres CMT</t>
  </si>
  <si>
    <t xml:space="preserve">AUT. CREDIT C.T. TERME CLIPRO </t>
  </si>
  <si>
    <t>20102</t>
  </si>
  <si>
    <t>20103</t>
  </si>
  <si>
    <t>10302</t>
  </si>
  <si>
    <t>VALEURS NON IMPUTEES CDT CLTLE</t>
  </si>
  <si>
    <t xml:space="preserve">VALEURS N/IMPUTEES CLICOM     </t>
  </si>
  <si>
    <t>20101</t>
  </si>
  <si>
    <t xml:space="preserve">CPTES ORD. DES ETS FINANCIERS </t>
  </si>
  <si>
    <t xml:space="preserve">EPC. AVAL. CR . ORD CLIPRO    </t>
  </si>
  <si>
    <t>524</t>
  </si>
  <si>
    <t>MAIMOUNA GUEYE DRAME</t>
  </si>
  <si>
    <t>maimouna-gueye.drame@socgen.com</t>
  </si>
  <si>
    <t>Yao-Fabrice-Josue DANHOUI</t>
  </si>
  <si>
    <t>yao-fabrice-josue.danhoui@socgen.com</t>
  </si>
  <si>
    <t>MAIMOUNA DRAME</t>
  </si>
  <si>
    <t>Trade</t>
  </si>
  <si>
    <t>NANCY NDIAYE</t>
  </si>
  <si>
    <t>ELVIRE TIENTCHEU HAPPI</t>
  </si>
  <si>
    <t>OULIMATA NDIAYE</t>
  </si>
  <si>
    <t>MAME NGONE GAYE</t>
  </si>
  <si>
    <t>654</t>
  </si>
  <si>
    <t>LETICIA WOTHOR</t>
  </si>
  <si>
    <t xml:space="preserve">NDEYE OULIMATA BOYE </t>
  </si>
  <si>
    <t>Bafodé CAMARA</t>
  </si>
  <si>
    <t>bafode.camara@socgen.com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</si>
</sst>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1"/>
      <color rgb="FF9C5700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EB9C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0F0F4"/>
        <bgColor rgb="FFFFFFFF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0" fillId="8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123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49" fontId="3" fillId="6" borderId="4" xfId="0" applyNumberFormat="1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49" fontId="4" fillId="7" borderId="4" xfId="0" quotePrefix="1" applyNumberFormat="1" applyFont="1" applyFill="1" applyBorder="1" applyAlignment="1">
      <alignment horizontal="left"/>
    </xf>
    <xf numFmtId="49" fontId="4" fillId="7" borderId="0" xfId="0" applyNumberFormat="1" applyFont="1" applyFill="1" applyBorder="1" applyAlignment="1">
      <alignment horizontal="left"/>
    </xf>
    <xf numFmtId="49" fontId="4" fillId="7" borderId="6" xfId="0" applyNumberFormat="1" applyFont="1" applyFill="1" applyBorder="1" applyAlignment="1">
      <alignment horizontal="left"/>
    </xf>
    <xf numFmtId="49" fontId="5" fillId="7" borderId="4" xfId="0" applyNumberFormat="1" applyFont="1" applyFill="1" applyBorder="1" applyAlignment="1">
      <alignment horizontal="left"/>
    </xf>
    <xf numFmtId="49" fontId="7" fillId="7" borderId="4" xfId="0" applyNumberFormat="1" applyFont="1" applyFill="1" applyBorder="1" applyAlignment="1">
      <alignment horizontal="left"/>
    </xf>
    <xf numFmtId="0" fontId="0" fillId="5" borderId="1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49" fontId="8" fillId="7" borderId="4" xfId="0" applyNumberFormat="1" applyFont="1" applyFill="1" applyBorder="1" applyAlignment="1">
      <alignment horizontal="left"/>
    </xf>
    <xf numFmtId="49" fontId="6" fillId="7" borderId="0" xfId="0" applyNumberFormat="1" applyFont="1" applyFill="1" applyBorder="1" applyAlignment="1">
      <alignment horizontal="left"/>
    </xf>
    <xf numFmtId="49" fontId="9" fillId="7" borderId="4" xfId="0" applyNumberFormat="1" applyFont="1" applyFill="1" applyBorder="1" applyAlignment="1">
      <alignment horizontal="left"/>
    </xf>
    <xf numFmtId="49" fontId="10" fillId="8" borderId="4" xfId="2" applyNumberFormat="1" applyBorder="1" applyAlignment="1">
      <alignment horizontal="left"/>
    </xf>
    <xf numFmtId="0" fontId="10" fillId="8" borderId="0" xfId="2"/>
    <xf numFmtId="49" fontId="3" fillId="6" borderId="0" xfId="0" applyNumberFormat="1" applyFont="1" applyFill="1" applyBorder="1" applyAlignment="1">
      <alignment horizontal="left" vertical="center"/>
    </xf>
    <xf numFmtId="0" fontId="0" fillId="0" borderId="0" xfId="0" applyBorder="1"/>
    <xf numFmtId="49" fontId="4" fillId="7" borderId="0" xfId="0" quotePrefix="1" applyNumberFormat="1" applyFont="1" applyFill="1" applyBorder="1" applyAlignment="1">
      <alignment horizontal="left"/>
    </xf>
    <xf numFmtId="49" fontId="10" fillId="8" borderId="0" xfId="2" applyNumberFormat="1" applyBorder="1" applyAlignment="1">
      <alignment horizontal="left"/>
    </xf>
    <xf numFmtId="0" fontId="10" fillId="8" borderId="0" xfId="2" applyBorder="1"/>
    <xf numFmtId="49" fontId="9" fillId="7" borderId="0" xfId="0" applyNumberFormat="1" applyFont="1" applyFill="1" applyBorder="1" applyAlignment="1">
      <alignment horizontal="left"/>
    </xf>
    <xf numFmtId="49" fontId="5" fillId="7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Border="1" applyAlignment="1">
      <alignment horizontal="left"/>
    </xf>
    <xf numFmtId="49" fontId="7" fillId="7" borderId="0" xfId="0" applyNumberFormat="1" applyFont="1" applyFill="1" applyBorder="1" applyAlignment="1">
      <alignment horizontal="left"/>
    </xf>
    <xf numFmtId="49" fontId="8" fillId="7" borderId="0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Fill="1" applyBorder="1"/>
    <xf numFmtId="0" fontId="0" fillId="0" borderId="0" xfId="0" applyFill="1"/>
    <xf numFmtId="49" fontId="12" fillId="0" borderId="4" xfId="0" applyNumberFormat="1" applyFont="1" applyFill="1" applyBorder="1" applyAlignment="1">
      <alignment horizontal="left"/>
    </xf>
    <xf numFmtId="49" fontId="4" fillId="0" borderId="4" xfId="0" applyNumberFormat="1" applyFont="1" applyFill="1" applyBorder="1" applyAlignment="1">
      <alignment horizontal="left"/>
    </xf>
    <xf numFmtId="49" fontId="4" fillId="0" borderId="4" xfId="0" quotePrefix="1" applyNumberFormat="1" applyFont="1" applyFill="1" applyBorder="1" applyAlignment="1">
      <alignment horizontal="left"/>
    </xf>
    <xf numFmtId="49" fontId="9" fillId="0" borderId="4" xfId="0" applyNumberFormat="1" applyFont="1" applyFill="1" applyBorder="1" applyAlignment="1">
      <alignment horizontal="left"/>
    </xf>
    <xf numFmtId="49" fontId="7" fillId="0" borderId="4" xfId="0" applyNumberFormat="1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horizontal="left"/>
    </xf>
    <xf numFmtId="49" fontId="11" fillId="0" borderId="4" xfId="0" applyNumberFormat="1" applyFont="1" applyFill="1" applyBorder="1" applyAlignment="1">
      <alignment horizontal="left"/>
    </xf>
    <xf numFmtId="0" fontId="13" fillId="0" borderId="0" xfId="3" applyFill="1" applyBorder="1"/>
    <xf numFmtId="0" fontId="14" fillId="0" borderId="0" xfId="0" applyFont="1"/>
    <xf numFmtId="0" fontId="10" fillId="8" borderId="0" xfId="2" applyNumberFormat="1"/>
    <xf numFmtId="0" fontId="10" fillId="8" borderId="0" xfId="2" applyAlignment="1">
      <alignment horizontal="center"/>
    </xf>
    <xf numFmtId="0" fontId="0" fillId="0" borderId="4" xfId="0" applyBorder="1"/>
    <xf numFmtId="49" fontId="4" fillId="0" borderId="0" xfId="0" applyNumberFormat="1" applyFont="1" applyFill="1" applyBorder="1" applyAlignment="1">
      <alignment horizontal="left"/>
    </xf>
    <xf numFmtId="49" fontId="18" fillId="11" borderId="7" xfId="0" applyNumberFormat="1" applyFont="1" applyFill="1" applyBorder="1" applyAlignment="1">
      <alignment horizontal="left"/>
    </xf>
    <xf numFmtId="49" fontId="4" fillId="0" borderId="5" xfId="0" applyNumberFormat="1" applyFont="1" applyFill="1" applyBorder="1" applyAlignment="1">
      <alignment horizontal="left"/>
    </xf>
    <xf numFmtId="49" fontId="4" fillId="0" borderId="6" xfId="0" applyNumberFormat="1" applyFont="1" applyFill="1" applyBorder="1" applyAlignment="1">
      <alignment horizontal="left"/>
    </xf>
    <xf numFmtId="49" fontId="4" fillId="0" borderId="7" xfId="0" applyNumberFormat="1" applyFont="1" applyFill="1" applyBorder="1" applyAlignment="1">
      <alignment horizontal="left"/>
    </xf>
    <xf numFmtId="0" fontId="0" fillId="0" borderId="7" xfId="0" applyFill="1" applyBorder="1"/>
    <xf numFmtId="49" fontId="4" fillId="0" borderId="0" xfId="0" quotePrefix="1" applyNumberFormat="1" applyFont="1" applyFill="1" applyBorder="1" applyAlignment="1">
      <alignment horizontal="left"/>
    </xf>
    <xf numFmtId="0" fontId="13" fillId="0" borderId="8" xfId="3" applyBorder="1"/>
    <xf numFmtId="0" fontId="16" fillId="0" borderId="8" xfId="0" applyFont="1" applyBorder="1" applyAlignment="1">
      <alignment vertical="center"/>
    </xf>
    <xf numFmtId="0" fontId="15" fillId="9" borderId="8" xfId="0" applyFont="1" applyFill="1" applyBorder="1" applyAlignment="1">
      <alignment horizontal="left"/>
    </xf>
    <xf numFmtId="0" fontId="15" fillId="9" borderId="8" xfId="0" applyFont="1" applyFill="1" applyBorder="1"/>
    <xf numFmtId="0" fontId="16" fillId="0" borderId="8" xfId="0" quotePrefix="1" applyFont="1" applyFill="1" applyBorder="1" applyAlignment="1">
      <alignment horizontal="left" vertical="center"/>
    </xf>
    <xf numFmtId="0" fontId="13" fillId="10" borderId="8" xfId="3" applyFill="1" applyBorder="1" applyAlignment="1">
      <alignment vertical="center"/>
    </xf>
    <xf numFmtId="0" fontId="16" fillId="12" borderId="8" xfId="0" applyFont="1" applyFill="1" applyBorder="1" applyAlignment="1">
      <alignment vertical="center"/>
    </xf>
    <xf numFmtId="0" fontId="16" fillId="10" borderId="8" xfId="0" applyFont="1" applyFill="1" applyBorder="1" applyAlignment="1">
      <alignment vertical="center"/>
    </xf>
    <xf numFmtId="0" fontId="13" fillId="0" borderId="8" xfId="3" applyBorder="1" applyAlignment="1">
      <alignment vertical="center"/>
    </xf>
    <xf numFmtId="0" fontId="17" fillId="0" borderId="8" xfId="0" quotePrefix="1" applyFont="1" applyFill="1" applyBorder="1" applyAlignment="1">
      <alignment horizontal="left" vertical="center"/>
    </xf>
    <xf numFmtId="0" fontId="16" fillId="0" borderId="8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left" vertical="center"/>
    </xf>
    <xf numFmtId="0" fontId="15" fillId="9" borderId="2" xfId="0" applyFont="1" applyFill="1" applyBorder="1"/>
    <xf numFmtId="0" fontId="0" fillId="0" borderId="8" xfId="0" applyBorder="1"/>
    <xf numFmtId="49" fontId="4" fillId="13" borderId="0" xfId="0" applyNumberFormat="1" applyFont="1" applyFill="1" applyBorder="1" applyAlignment="1">
      <alignment horizontal="left"/>
    </xf>
    <xf numFmtId="49" fontId="18" fillId="0" borderId="4" xfId="0" applyNumberFormat="1" applyFont="1" applyFill="1" applyBorder="1" applyAlignment="1">
      <alignment horizontal="left"/>
    </xf>
    <xf numFmtId="49" fontId="4" fillId="13" borderId="5" xfId="0" applyNumberFormat="1" applyFont="1" applyFill="1" applyBorder="1" applyAlignment="1">
      <alignment horizontal="left"/>
    </xf>
    <xf numFmtId="0" fontId="0" fillId="13" borderId="0" xfId="0" applyFill="1"/>
    <xf numFmtId="0" fontId="0" fillId="13" borderId="0" xfId="0" applyFill="1" applyBorder="1"/>
    <xf numFmtId="0" fontId="14" fillId="13" borderId="0" xfId="0" applyFont="1" applyFill="1"/>
    <xf numFmtId="0" fontId="13" fillId="0" borderId="0" xfId="3"/>
    <xf numFmtId="0" fontId="0" fillId="0" borderId="8" xfId="0" applyFill="1" applyBorder="1"/>
    <xf numFmtId="49" fontId="12" fillId="0" borderId="8" xfId="0" applyNumberFormat="1" applyFont="1" applyFill="1" applyBorder="1" applyAlignment="1">
      <alignment horizontal="left"/>
    </xf>
    <xf numFmtId="49" fontId="4" fillId="0" borderId="8" xfId="0" quotePrefix="1" applyNumberFormat="1" applyFont="1" applyFill="1" applyBorder="1" applyAlignment="1">
      <alignment horizontal="left"/>
    </xf>
    <xf numFmtId="49" fontId="11" fillId="0" borderId="8" xfId="0" applyNumberFormat="1" applyFont="1" applyFill="1" applyBorder="1" applyAlignment="1">
      <alignment horizontal="left"/>
    </xf>
    <xf numFmtId="49" fontId="4" fillId="0" borderId="8" xfId="0" applyNumberFormat="1" applyFont="1" applyFill="1" applyBorder="1" applyAlignment="1">
      <alignment horizontal="left"/>
    </xf>
    <xf numFmtId="49" fontId="18" fillId="11" borderId="8" xfId="0" applyNumberFormat="1" applyFont="1" applyFill="1" applyBorder="1" applyAlignment="1">
      <alignment horizontal="left"/>
    </xf>
    <xf numFmtId="49" fontId="18" fillId="0" borderId="8" xfId="0" applyNumberFormat="1" applyFont="1" applyFill="1" applyBorder="1" applyAlignment="1">
      <alignment horizontal="left"/>
    </xf>
    <xf numFmtId="49" fontId="9" fillId="0" borderId="8" xfId="0" applyNumberFormat="1" applyFont="1" applyFill="1" applyBorder="1" applyAlignment="1">
      <alignment horizontal="left"/>
    </xf>
    <xf numFmtId="0" fontId="0" fillId="0" borderId="8" xfId="0" quotePrefix="1" applyBorder="1"/>
    <xf numFmtId="164" fontId="2" fillId="2" borderId="8" xfId="1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2" xfId="0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4" fillId="0" borderId="0" xfId="0" applyFont="1" applyFill="1"/>
    <xf numFmtId="0" fontId="0" fillId="0" borderId="0" xfId="0" applyNumberFormat="1" applyFill="1"/>
    <xf numFmtId="0" fontId="0" fillId="0" borderId="4" xfId="0" quotePrefix="1" applyFill="1" applyBorder="1"/>
    <xf numFmtId="49" fontId="17" fillId="0" borderId="4" xfId="0" quotePrefix="1" applyNumberFormat="1" applyFont="1" applyFill="1" applyBorder="1" applyAlignment="1">
      <alignment horizontal="left"/>
    </xf>
    <xf numFmtId="0" fontId="20" fillId="5" borderId="0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3" borderId="2" xfId="0" applyFill="1" applyBorder="1"/>
    <xf numFmtId="0" fontId="19" fillId="0" borderId="2" xfId="2" applyNumberFormat="1" applyFont="1" applyFill="1" applyBorder="1" applyAlignment="1">
      <alignment horizontal="center"/>
    </xf>
    <xf numFmtId="0" fontId="14" fillId="0" borderId="2" xfId="0" applyFont="1" applyBorder="1"/>
    <xf numFmtId="0" fontId="19" fillId="0" borderId="0" xfId="0" applyFont="1" applyBorder="1" applyAlignment="1">
      <alignment horizontal="center"/>
    </xf>
    <xf numFmtId="0" fontId="19" fillId="0" borderId="2" xfId="2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9" fillId="0" borderId="2" xfId="0" quotePrefix="1" applyFont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4" fillId="0" borderId="0" xfId="0" applyFont="1" applyBorder="1"/>
    <xf numFmtId="0" fontId="19" fillId="0" borderId="0" xfId="2" applyNumberFormat="1" applyFont="1" applyFill="1" applyBorder="1" applyAlignment="1">
      <alignment horizontal="center"/>
    </xf>
    <xf numFmtId="0" fontId="19" fillId="0" borderId="0" xfId="2" applyFont="1" applyFill="1" applyBorder="1" applyAlignment="1">
      <alignment horizontal="center"/>
    </xf>
    <xf numFmtId="0" fontId="19" fillId="0" borderId="0" xfId="0" quotePrefix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/>
  </cellXfs>
  <cellStyles count="4">
    <cellStyle name="Lien hypertexte" xfId="3" builtinId="8"/>
    <cellStyle name="Milliers" xfId="1" builtinId="3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ureau%20Fa\SERVICE%20REPORTING%20&amp;%20PROJET\REPORTING\DOSSIER%20D'ARRET%20AU%2031%2003%202018\MAQUETTE%20ETATS%20FINANCIERS%20FIN%20MARS%20f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-bs-fs0700\Commun_SGSN\DCE\COMMUN\Pole_Analyste_Sbank\COMMUN\SERVICE%20BANQUE_ANALYSTES\ABDOUL%20AZIZ%20NIANG\Power%20BI\Dashboard%20DCE\Param_Mapping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"/>
      <sheetName val="MATRICE CODE POSTE"/>
      <sheetName val="ETATS FINANCIERS"/>
    </sheetNames>
    <sheetDataSet>
      <sheetData sheetId="0" refreshError="1"/>
      <sheetData sheetId="1" refreshError="1">
        <row r="1">
          <cell r="A1" t="str">
            <v>code</v>
          </cell>
          <cell r="B1" t="str">
            <v>lib</v>
          </cell>
          <cell r="C1" t="str">
            <v>CODE POSTE&lt;0</v>
          </cell>
          <cell r="D1" t="str">
            <v>CODE POSTE &gt;0</v>
          </cell>
          <cell r="E1" t="str">
            <v>ACTIF</v>
          </cell>
          <cell r="F1" t="str">
            <v>PASSIF</v>
          </cell>
          <cell r="G1" t="str">
            <v>HBA</v>
          </cell>
          <cell r="H1" t="str">
            <v>HBP</v>
          </cell>
          <cell r="I1" t="str">
            <v>P&amp;L</v>
          </cell>
          <cell r="L1" t="str">
            <v>A VERIFIER</v>
          </cell>
          <cell r="M1" t="str">
            <v>si 372 -373 = 0</v>
          </cell>
        </row>
        <row r="2">
          <cell r="A2">
            <v>100000</v>
          </cell>
          <cell r="B2" t="str">
            <v xml:space="preserve">VALEURS EN CAISSE             </v>
          </cell>
          <cell r="C2" t="str">
            <v>R01_0020</v>
          </cell>
          <cell r="D2" t="str">
            <v>R01_0020</v>
          </cell>
          <cell r="E2" t="str">
            <v>R01_0020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M2" t="str">
            <v>si 3742 -3743 = 0</v>
          </cell>
        </row>
        <row r="3">
          <cell r="A3">
            <v>101000</v>
          </cell>
          <cell r="B3" t="str">
            <v xml:space="preserve">BILLETS ET MONNAIES           </v>
          </cell>
          <cell r="C3" t="str">
            <v>R01_0020</v>
          </cell>
          <cell r="D3" t="str">
            <v>R01_0020</v>
          </cell>
          <cell r="E3" t="str">
            <v>R01_0020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M3" t="str">
            <v>si 3757 -3758 = 0</v>
          </cell>
        </row>
        <row r="4">
          <cell r="A4">
            <v>101100</v>
          </cell>
          <cell r="B4" t="str">
            <v xml:space="preserve">B.B.M. BCEAO                  </v>
          </cell>
          <cell r="C4" t="str">
            <v>R01_0020</v>
          </cell>
          <cell r="D4" t="str">
            <v>R01_0020</v>
          </cell>
          <cell r="E4" t="str">
            <v>R01_0020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A5">
            <v>101110</v>
          </cell>
          <cell r="B5" t="str">
            <v xml:space="preserve">B.B.M. BCEAO                  </v>
          </cell>
          <cell r="C5" t="str">
            <v>R01_0020</v>
          </cell>
          <cell r="D5" t="str">
            <v>R01_0020</v>
          </cell>
          <cell r="E5" t="str">
            <v>R01_0020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A6">
            <v>101200</v>
          </cell>
          <cell r="B6" t="str">
            <v xml:space="preserve">B.B.M. ETRANGERS              </v>
          </cell>
          <cell r="C6" t="str">
            <v>R01_0020</v>
          </cell>
          <cell r="D6" t="str">
            <v>R01_0020</v>
          </cell>
          <cell r="E6" t="str">
            <v>R01_0020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A7">
            <v>101210</v>
          </cell>
          <cell r="B7" t="str">
            <v xml:space="preserve">B.B.M. ETRANGERS              </v>
          </cell>
          <cell r="C7" t="str">
            <v>R01_0020</v>
          </cell>
          <cell r="D7" t="str">
            <v>R01_0020</v>
          </cell>
          <cell r="E7" t="str">
            <v>R01_0020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A8">
            <v>110000</v>
          </cell>
          <cell r="B8" t="str">
            <v xml:space="preserve">COMPTE ORD CHEZ ETS DE CREDIT </v>
          </cell>
          <cell r="C8" t="str">
            <v>R01_0040</v>
          </cell>
          <cell r="D8" t="str">
            <v>R01_0430</v>
          </cell>
          <cell r="E8" t="str">
            <v>R01_0040</v>
          </cell>
          <cell r="F8" t="str">
            <v>R01_0430</v>
          </cell>
          <cell r="G8">
            <v>0</v>
          </cell>
          <cell r="H8">
            <v>0</v>
          </cell>
          <cell r="I8">
            <v>0</v>
          </cell>
        </row>
        <row r="9">
          <cell r="A9">
            <v>111000</v>
          </cell>
          <cell r="B9" t="str">
            <v xml:space="preserve">BANQUES CENTRALES             </v>
          </cell>
          <cell r="C9" t="str">
            <v>R01_0040</v>
          </cell>
          <cell r="D9" t="str">
            <v>R01_0430</v>
          </cell>
          <cell r="E9" t="str">
            <v>R01_0040</v>
          </cell>
          <cell r="F9" t="str">
            <v>R01_0430</v>
          </cell>
          <cell r="G9">
            <v>0</v>
          </cell>
          <cell r="H9">
            <v>0</v>
          </cell>
          <cell r="I9">
            <v>0</v>
          </cell>
        </row>
        <row r="10">
          <cell r="A10">
            <v>111100</v>
          </cell>
          <cell r="B10" t="str">
            <v xml:space="preserve">COMPTES ORD BQUES CENTRALES   </v>
          </cell>
          <cell r="C10" t="str">
            <v>R01_0040</v>
          </cell>
          <cell r="D10" t="str">
            <v>R01_0430</v>
          </cell>
          <cell r="E10" t="str">
            <v>R01_0040</v>
          </cell>
          <cell r="F10" t="str">
            <v>R01_0430</v>
          </cell>
          <cell r="G10">
            <v>0</v>
          </cell>
          <cell r="H10">
            <v>0</v>
          </cell>
          <cell r="I10">
            <v>0</v>
          </cell>
        </row>
        <row r="11">
          <cell r="A11">
            <v>111200</v>
          </cell>
          <cell r="B11" t="str">
            <v>BANQUE CENTRAlE-COMPTE REGlEMT</v>
          </cell>
          <cell r="C11" t="str">
            <v>R01_0040</v>
          </cell>
          <cell r="D11" t="str">
            <v>R01_0430</v>
          </cell>
          <cell r="E11" t="str">
            <v>R01_0040</v>
          </cell>
          <cell r="F11" t="str">
            <v>R01_0430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113000</v>
          </cell>
          <cell r="B12" t="str">
            <v xml:space="preserve">CENTRE DES CHEQUES POSTAUX    </v>
          </cell>
          <cell r="C12" t="str">
            <v>R01_0050</v>
          </cell>
          <cell r="D12" t="str">
            <v>R01_0440</v>
          </cell>
          <cell r="E12" t="str">
            <v>R01_0050</v>
          </cell>
          <cell r="F12" t="str">
            <v>R01_0440</v>
          </cell>
          <cell r="G12">
            <v>0</v>
          </cell>
          <cell r="H12">
            <v>0</v>
          </cell>
          <cell r="I12">
            <v>0</v>
          </cell>
        </row>
        <row r="13">
          <cell r="A13">
            <v>113100</v>
          </cell>
          <cell r="B13" t="str">
            <v xml:space="preserve">COMPTES ORD. CHEZ LE C.C.P.   </v>
          </cell>
          <cell r="C13" t="str">
            <v>R01_0050</v>
          </cell>
          <cell r="D13" t="str">
            <v>R01_0440</v>
          </cell>
          <cell r="E13" t="str">
            <v>R01_0050</v>
          </cell>
          <cell r="F13" t="str">
            <v>R01_0440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114000</v>
          </cell>
          <cell r="B14" t="str">
            <v xml:space="preserve">BANQUES ET CORRESPONDANTS     </v>
          </cell>
          <cell r="C14" t="str">
            <v>R01_0050</v>
          </cell>
          <cell r="D14" t="str">
            <v>R01_0440</v>
          </cell>
          <cell r="E14" t="str">
            <v>R01_0050</v>
          </cell>
          <cell r="F14" t="str">
            <v>R01_0440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114100</v>
          </cell>
          <cell r="B15" t="str">
            <v xml:space="preserve">COMPTES ORD CHEZ BQUE&amp;CORR    </v>
          </cell>
          <cell r="C15" t="str">
            <v>R01_0050</v>
          </cell>
          <cell r="D15" t="str">
            <v>R01_0440</v>
          </cell>
          <cell r="E15" t="str">
            <v>R01_0050</v>
          </cell>
          <cell r="F15" t="str">
            <v>R01_0440</v>
          </cell>
          <cell r="G15">
            <v>0</v>
          </cell>
          <cell r="H15">
            <v>0</v>
          </cell>
          <cell r="I15">
            <v>0</v>
          </cell>
        </row>
        <row r="16">
          <cell r="A16">
            <v>114110</v>
          </cell>
          <cell r="B16" t="str">
            <v xml:space="preserve">CPTES ORD. CHEZ BQUE&amp;CORR SG  </v>
          </cell>
          <cell r="C16" t="str">
            <v>R01_0050</v>
          </cell>
          <cell r="D16" t="str">
            <v>R01_0440</v>
          </cell>
          <cell r="E16" t="str">
            <v>R01_0050</v>
          </cell>
          <cell r="F16" t="str">
            <v>R01_0440</v>
          </cell>
          <cell r="G16">
            <v>0</v>
          </cell>
          <cell r="H16">
            <v>0</v>
          </cell>
          <cell r="I16">
            <v>0</v>
          </cell>
        </row>
        <row r="17">
          <cell r="A17">
            <v>114120</v>
          </cell>
          <cell r="B17" t="str">
            <v>CPT ORD CHEZ AUT BQUE&amp;CORR G10</v>
          </cell>
          <cell r="C17" t="str">
            <v>R01_0050</v>
          </cell>
          <cell r="D17" t="str">
            <v>R01_0440</v>
          </cell>
          <cell r="E17" t="str">
            <v>R01_0050</v>
          </cell>
          <cell r="F17" t="str">
            <v>R01_0440</v>
          </cell>
          <cell r="G17">
            <v>0</v>
          </cell>
          <cell r="H17">
            <v>0</v>
          </cell>
          <cell r="I17">
            <v>0</v>
          </cell>
        </row>
        <row r="18">
          <cell r="A18">
            <v>114130</v>
          </cell>
          <cell r="B18" t="str">
            <v>CPTES ORD. CHEZ AUTRES BANQUES</v>
          </cell>
          <cell r="C18" t="str">
            <v>R01_0050</v>
          </cell>
          <cell r="D18" t="str">
            <v>R01_0440</v>
          </cell>
          <cell r="E18" t="str">
            <v>R01_0050</v>
          </cell>
          <cell r="F18" t="str">
            <v>R01_0440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114600</v>
          </cell>
          <cell r="B19" t="str">
            <v xml:space="preserve">D.R CPTE ORD CHEZ BQUE&amp;CORR   </v>
          </cell>
          <cell r="C19" t="str">
            <v>R01_0440</v>
          </cell>
          <cell r="D19" t="str">
            <v>R01_0440</v>
          </cell>
          <cell r="E19">
            <v>0</v>
          </cell>
          <cell r="F19" t="str">
            <v>R01_0440</v>
          </cell>
          <cell r="G19">
            <v>0</v>
          </cell>
          <cell r="H19">
            <v>0</v>
          </cell>
          <cell r="I19">
            <v>0</v>
          </cell>
        </row>
        <row r="20">
          <cell r="A20">
            <v>114610</v>
          </cell>
          <cell r="B20" t="str">
            <v xml:space="preserve">D.R CPTES ORD. BQUE&amp;CORR SG   </v>
          </cell>
          <cell r="C20" t="str">
            <v>R01_0440</v>
          </cell>
          <cell r="D20" t="str">
            <v>R01_0440</v>
          </cell>
          <cell r="E20">
            <v>0</v>
          </cell>
          <cell r="F20" t="str">
            <v>R01_0440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114620</v>
          </cell>
          <cell r="B21" t="str">
            <v>D.R CPTES ORD CHEZ AUT BQ&amp;CORR</v>
          </cell>
          <cell r="C21" t="str">
            <v>R01_0440</v>
          </cell>
          <cell r="D21" t="str">
            <v>R01_0440</v>
          </cell>
          <cell r="E21">
            <v>0</v>
          </cell>
          <cell r="F21" t="str">
            <v>R01_0440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114700</v>
          </cell>
          <cell r="B22" t="str">
            <v xml:space="preserve">C.R CPTES ORD CHEZ BQUES&amp;CORR </v>
          </cell>
          <cell r="C22" t="str">
            <v>R01_0050</v>
          </cell>
          <cell r="D22" t="str">
            <v>R01_0050</v>
          </cell>
          <cell r="E22" t="str">
            <v>R01_0050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114710</v>
          </cell>
          <cell r="B23" t="str">
            <v xml:space="preserve">C.R CPTE ORD. CHEZ BQ&amp;CORR SG </v>
          </cell>
          <cell r="C23" t="str">
            <v>R01_0050</v>
          </cell>
          <cell r="D23" t="str">
            <v>R01_0050</v>
          </cell>
          <cell r="E23" t="str">
            <v>R01_0050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114720</v>
          </cell>
          <cell r="B24" t="str">
            <v xml:space="preserve">C.R CPTES ORD CHEZ BQUE&amp;CORR  </v>
          </cell>
          <cell r="C24" t="str">
            <v>R01_0050</v>
          </cell>
          <cell r="D24" t="str">
            <v>R01_0050</v>
          </cell>
          <cell r="E24" t="str">
            <v>R01_0050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115000</v>
          </cell>
          <cell r="B25" t="str">
            <v xml:space="preserve">ETABLISSEMENTS FINANCIERS     </v>
          </cell>
          <cell r="C25" t="str">
            <v>R01_0050</v>
          </cell>
          <cell r="D25" t="str">
            <v>R01_0440</v>
          </cell>
          <cell r="E25" t="str">
            <v>R01_0050</v>
          </cell>
          <cell r="F25" t="str">
            <v>R01_0440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115100</v>
          </cell>
          <cell r="B26" t="str">
            <v>CPTES ORD. CHEZ ETS FINANCIERS</v>
          </cell>
          <cell r="C26" t="str">
            <v>R01_0050</v>
          </cell>
          <cell r="D26" t="str">
            <v>R01_0440</v>
          </cell>
          <cell r="E26" t="str">
            <v>R01_0050</v>
          </cell>
          <cell r="F26" t="str">
            <v>R01_0440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115110</v>
          </cell>
          <cell r="B27" t="str">
            <v>CPTES ORD. CHEZ ETS FINANCIERS</v>
          </cell>
          <cell r="C27" t="str">
            <v>R01_0050</v>
          </cell>
          <cell r="D27" t="str">
            <v>R01_0440</v>
          </cell>
          <cell r="E27" t="str">
            <v>R01_0050</v>
          </cell>
          <cell r="F27" t="str">
            <v>R01_0440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115120</v>
          </cell>
          <cell r="B28" t="str">
            <v>CPTES ORD. CHEZ ETS FINANCIERS</v>
          </cell>
          <cell r="C28" t="str">
            <v>R01_0050</v>
          </cell>
          <cell r="D28" t="str">
            <v>R01_0440</v>
          </cell>
          <cell r="E28" t="str">
            <v>R01_0050</v>
          </cell>
          <cell r="F28" t="str">
            <v>R01_0440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115600</v>
          </cell>
          <cell r="B29" t="str">
            <v xml:space="preserve">D.R CPTES ORD CHEZ ETS FIN    </v>
          </cell>
          <cell r="C29" t="str">
            <v>R01_0440</v>
          </cell>
          <cell r="D29" t="str">
            <v>R01_0440</v>
          </cell>
          <cell r="E29">
            <v>0</v>
          </cell>
          <cell r="F29" t="str">
            <v>R01_0440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115700</v>
          </cell>
          <cell r="B30" t="str">
            <v xml:space="preserve">C.R CPTES ORD CHEZ ETS FIN    </v>
          </cell>
          <cell r="C30" t="str">
            <v>R01_0050</v>
          </cell>
          <cell r="D30" t="str">
            <v>R01_0050</v>
          </cell>
          <cell r="E30" t="str">
            <v>R01_0050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116100</v>
          </cell>
          <cell r="B31" t="str">
            <v xml:space="preserve">SYSTEMES FINANCIERS DECENTRAl </v>
          </cell>
          <cell r="C31" t="str">
            <v>R01_0050</v>
          </cell>
          <cell r="D31" t="str">
            <v>R01_0440</v>
          </cell>
          <cell r="E31" t="str">
            <v>R01_0050</v>
          </cell>
          <cell r="F31" t="str">
            <v>R01_0440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116600</v>
          </cell>
          <cell r="B32" t="str">
            <v xml:space="preserve">DETTES RATTACHEES AUX SFD     </v>
          </cell>
          <cell r="C32" t="str">
            <v>R01_0440</v>
          </cell>
          <cell r="D32" t="str">
            <v>R01_0440</v>
          </cell>
          <cell r="E32">
            <v>0</v>
          </cell>
          <cell r="F32" t="str">
            <v>R01_0440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116700</v>
          </cell>
          <cell r="B33" t="str">
            <v xml:space="preserve">CREANCES RATTACHEES AUX SFD   </v>
          </cell>
          <cell r="C33" t="str">
            <v>R01_0050</v>
          </cell>
          <cell r="D33" t="str">
            <v>R01_0050</v>
          </cell>
          <cell r="E33" t="str">
            <v>R01_0050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118100</v>
          </cell>
          <cell r="B34" t="str">
            <v>INST FIN INTERNATION OU ETRANG</v>
          </cell>
          <cell r="C34" t="str">
            <v>R01_0050</v>
          </cell>
          <cell r="D34" t="str">
            <v>R01_0440</v>
          </cell>
          <cell r="E34" t="str">
            <v>R01_0050</v>
          </cell>
          <cell r="F34" t="str">
            <v>R01_0440</v>
          </cell>
          <cell r="G34">
            <v>0</v>
          </cell>
          <cell r="H34">
            <v>0</v>
          </cell>
          <cell r="I34">
            <v>0</v>
          </cell>
        </row>
        <row r="35">
          <cell r="A35">
            <v>118600</v>
          </cell>
          <cell r="B35" t="str">
            <v xml:space="preserve">DETTES RATTACHEES AUX IFIE    </v>
          </cell>
          <cell r="C35" t="str">
            <v>R01_0440</v>
          </cell>
          <cell r="D35" t="str">
            <v>R01_0440</v>
          </cell>
          <cell r="E35">
            <v>0</v>
          </cell>
          <cell r="F35" t="str">
            <v>R01_0440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118700</v>
          </cell>
          <cell r="B36" t="str">
            <v xml:space="preserve">CREANCES RATTACHEES AUX IFIE  </v>
          </cell>
          <cell r="C36" t="str">
            <v>R01_0050</v>
          </cell>
          <cell r="D36" t="str">
            <v>R01_0050</v>
          </cell>
          <cell r="E36" t="str">
            <v>R01_0050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120000</v>
          </cell>
          <cell r="B37" t="str">
            <v>AUT CPTE DEPOT CHEZ ETS CREDIT</v>
          </cell>
          <cell r="C37" t="str">
            <v>R01_0140</v>
          </cell>
          <cell r="D37" t="str">
            <v>R01_0140</v>
          </cell>
          <cell r="E37" t="str">
            <v>R01_0140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A38">
            <v>121000</v>
          </cell>
          <cell r="B38" t="str">
            <v>DEPOTS AU TITRE DU MARCHE MONE</v>
          </cell>
          <cell r="C38" t="str">
            <v>R01_0140</v>
          </cell>
          <cell r="D38" t="str">
            <v>R01_0140</v>
          </cell>
          <cell r="E38" t="str">
            <v>R01_0140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>
            <v>121100</v>
          </cell>
          <cell r="B39" t="str">
            <v>DEPOT AU TITRE DU MARCHE MONET</v>
          </cell>
          <cell r="C39" t="str">
            <v>R01_0140</v>
          </cell>
          <cell r="D39" t="str">
            <v>R01_0140</v>
          </cell>
          <cell r="E39" t="str">
            <v>R01_0140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A40">
            <v>121200</v>
          </cell>
          <cell r="B40" t="str">
            <v xml:space="preserve">DEPOTS DES ADJU EXCEPT DU MM  </v>
          </cell>
          <cell r="C40" t="str">
            <v>R01_0140</v>
          </cell>
          <cell r="D40" t="str">
            <v>R01_0140</v>
          </cell>
          <cell r="E40" t="str">
            <v>R01_0140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>
            <v>121300</v>
          </cell>
          <cell r="B41" t="str">
            <v>DEP AU TIT REPRIS EXEPT DE LIQ</v>
          </cell>
          <cell r="C41" t="str">
            <v>R01_0140</v>
          </cell>
          <cell r="D41" t="str">
            <v>R01_0140</v>
          </cell>
          <cell r="E41" t="str">
            <v>R01_0140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A42">
            <v>121700</v>
          </cell>
          <cell r="B42" t="str">
            <v>C.R. AUX DEPOTS AU TITRE DE MM</v>
          </cell>
          <cell r="C42" t="str">
            <v>R01_0140</v>
          </cell>
          <cell r="D42" t="str">
            <v>R01_0140</v>
          </cell>
          <cell r="E42" t="str">
            <v>R01_0140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A43">
            <v>124000</v>
          </cell>
          <cell r="B43" t="str">
            <v xml:space="preserve">AVOIRS BLOQUES RENUMERES      </v>
          </cell>
          <cell r="C43" t="str">
            <v>R01_0140</v>
          </cell>
          <cell r="D43" t="str">
            <v>R01_0140</v>
          </cell>
          <cell r="E43" t="str">
            <v>R01_0140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124100</v>
          </cell>
          <cell r="B44" t="str">
            <v xml:space="preserve">AVOIRS BLOQUES RENUMERES      </v>
          </cell>
          <cell r="C44" t="str">
            <v>R01_0140</v>
          </cell>
          <cell r="D44" t="str">
            <v>R01_0140</v>
          </cell>
          <cell r="E44" t="str">
            <v>R01_0140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A45">
            <v>124700</v>
          </cell>
          <cell r="B45" t="str">
            <v xml:space="preserve">C.R AVOIR BLOQUE REMUNERES    </v>
          </cell>
          <cell r="C45" t="str">
            <v>R01_0140</v>
          </cell>
          <cell r="D45" t="str">
            <v>R01_0140</v>
          </cell>
          <cell r="E45" t="str">
            <v>R01_0140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125000</v>
          </cell>
          <cell r="B46" t="str">
            <v xml:space="preserve">AVOIRS BLOQUES NON RENUMERES  </v>
          </cell>
          <cell r="C46" t="str">
            <v>R01_0140</v>
          </cell>
          <cell r="D46" t="str">
            <v>R01_0140</v>
          </cell>
          <cell r="E46" t="str">
            <v>R01_0140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>
            <v>125100</v>
          </cell>
          <cell r="B47" t="str">
            <v xml:space="preserve">AVOIRS BLOQUES NON RENUMERES  </v>
          </cell>
          <cell r="C47" t="str">
            <v>R01_0140</v>
          </cell>
          <cell r="D47" t="str">
            <v>R01_0140</v>
          </cell>
          <cell r="E47" t="str">
            <v>R01_0140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>
            <v>126000</v>
          </cell>
          <cell r="B48" t="str">
            <v xml:space="preserve">DEPOTS A TERME CONSTITUES     </v>
          </cell>
          <cell r="C48" t="str">
            <v>R01_0150</v>
          </cell>
          <cell r="D48" t="str">
            <v>R01_0150</v>
          </cell>
          <cell r="E48" t="str">
            <v>R01_0150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>
            <v>126100</v>
          </cell>
          <cell r="B49" t="str">
            <v xml:space="preserve">DEPOTS A TERME CONSTITUES     </v>
          </cell>
          <cell r="C49" t="str">
            <v>R01_0150</v>
          </cell>
          <cell r="D49" t="str">
            <v>R01_0150</v>
          </cell>
          <cell r="E49" t="str">
            <v>R01_0150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126700</v>
          </cell>
          <cell r="B50" t="str">
            <v xml:space="preserve">CR DEPOTS A TERME CONSTITUES  </v>
          </cell>
          <cell r="C50" t="str">
            <v>R01_0150</v>
          </cell>
          <cell r="D50" t="str">
            <v>R01_0150</v>
          </cell>
          <cell r="E50" t="str">
            <v>R01_0150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127000</v>
          </cell>
          <cell r="B51" t="str">
            <v xml:space="preserve">DEPOTS DE GARANTIE CONSTITUES </v>
          </cell>
          <cell r="C51" t="str">
            <v>R01_0150</v>
          </cell>
          <cell r="D51" t="str">
            <v>R01_0150</v>
          </cell>
          <cell r="E51" t="str">
            <v>R01_0150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127100</v>
          </cell>
          <cell r="B52" t="str">
            <v xml:space="preserve">DEPOTS DE GAR CONST           </v>
          </cell>
          <cell r="C52" t="str">
            <v>R01_0150</v>
          </cell>
          <cell r="D52" t="str">
            <v>R01_0150</v>
          </cell>
          <cell r="E52" t="str">
            <v>R01_0150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A53">
            <v>127700</v>
          </cell>
          <cell r="B53" t="str">
            <v>CR AUX DEPOTS DE GAR CONSTITUE</v>
          </cell>
          <cell r="C53" t="str">
            <v>R01_0150</v>
          </cell>
          <cell r="D53" t="str">
            <v>R01_0150</v>
          </cell>
          <cell r="E53" t="str">
            <v>R01_0150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</row>
        <row r="54">
          <cell r="A54">
            <v>128100</v>
          </cell>
          <cell r="B54" t="str">
            <v>DOT FOND DE GARANTIE PERMANENT</v>
          </cell>
          <cell r="C54" t="str">
            <v>R01_0150</v>
          </cell>
          <cell r="D54" t="str">
            <v>R01_0150</v>
          </cell>
          <cell r="E54" t="str">
            <v>R01_0150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128200</v>
          </cell>
          <cell r="B55" t="str">
            <v xml:space="preserve">RECONSTIT FONDS GAR PERMANENT </v>
          </cell>
          <cell r="C55" t="str">
            <v>R01_0150</v>
          </cell>
          <cell r="D55" t="str">
            <v>R01_0150</v>
          </cell>
          <cell r="E55" t="str">
            <v>R01_0150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130000</v>
          </cell>
          <cell r="B56" t="str">
            <v>CPTE DE PRET AUX ETS DE CREDIT</v>
          </cell>
          <cell r="C56" t="str">
            <v>R01_0160</v>
          </cell>
          <cell r="D56" t="str">
            <v>R01_0160</v>
          </cell>
          <cell r="E56" t="str">
            <v>R01_0160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131000</v>
          </cell>
          <cell r="B57" t="str">
            <v xml:space="preserve">PRETS AU JOUR LE JOUR         </v>
          </cell>
          <cell r="C57" t="str">
            <v>R01_0160</v>
          </cell>
          <cell r="D57" t="str">
            <v>R01_0160</v>
          </cell>
          <cell r="E57" t="str">
            <v>R01_0160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A58">
            <v>131100</v>
          </cell>
          <cell r="B58" t="str">
            <v xml:space="preserve">PRETS AU JOUR LE JOUR         </v>
          </cell>
          <cell r="C58" t="str">
            <v>R01_0160</v>
          </cell>
          <cell r="D58" t="str">
            <v>R01_0160</v>
          </cell>
          <cell r="E58" t="str">
            <v>R01_0160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>
            <v>131300</v>
          </cell>
          <cell r="B59" t="str">
            <v xml:space="preserve">IMPAYE PRET AU JOUR lE JOUR   </v>
          </cell>
          <cell r="C59" t="str">
            <v>R01_0160</v>
          </cell>
          <cell r="D59" t="str">
            <v>R01_0160</v>
          </cell>
          <cell r="E59" t="str">
            <v>R01_0160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131700</v>
          </cell>
          <cell r="B60" t="str">
            <v>C.R. AUX PRETS AU JOUR LE JOUR</v>
          </cell>
          <cell r="C60" t="str">
            <v>R01_0160</v>
          </cell>
          <cell r="D60" t="str">
            <v>R01_0160</v>
          </cell>
          <cell r="E60" t="str">
            <v>R01_0160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A61">
            <v>132000</v>
          </cell>
          <cell r="B61" t="str">
            <v xml:space="preserve">VAL RECUES EN PENSION AU JJ   </v>
          </cell>
          <cell r="C61" t="str">
            <v>R01_0160</v>
          </cell>
          <cell r="D61" t="str">
            <v>R01_0160</v>
          </cell>
          <cell r="E61" t="str">
            <v>R01_0160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132100</v>
          </cell>
          <cell r="B62" t="str">
            <v xml:space="preserve">VAL RECUES EN PENSION AU JJ   </v>
          </cell>
          <cell r="C62" t="str">
            <v>R01_0160</v>
          </cell>
          <cell r="D62" t="str">
            <v>R01_0160</v>
          </cell>
          <cell r="E62" t="str">
            <v>R01_0160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>
            <v>132300</v>
          </cell>
          <cell r="B63" t="str">
            <v>IMPAY VAlEUR REC PENSION AU JJ</v>
          </cell>
          <cell r="C63" t="str">
            <v>R01_0160</v>
          </cell>
          <cell r="D63" t="str">
            <v>R01_0160</v>
          </cell>
          <cell r="E63" t="str">
            <v>R01_0160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A64">
            <v>132700</v>
          </cell>
          <cell r="B64" t="str">
            <v>C.R VAL RECUE EN PENSION AU JJ</v>
          </cell>
          <cell r="C64" t="str">
            <v>R01_0160</v>
          </cell>
          <cell r="D64" t="str">
            <v>R01_0160</v>
          </cell>
          <cell r="E64" t="str">
            <v>R01_0160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>
            <v>133000</v>
          </cell>
          <cell r="B65" t="str">
            <v xml:space="preserve">PRETS A TERME AUX ETS CREDIT  </v>
          </cell>
          <cell r="C65" t="str">
            <v>R01_0160</v>
          </cell>
          <cell r="D65" t="str">
            <v>R01_0160</v>
          </cell>
          <cell r="E65" t="str">
            <v>R01_0160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A66">
            <v>133100</v>
          </cell>
          <cell r="B66" t="str">
            <v xml:space="preserve">PRETS A TERME AUX ETS CREDITS </v>
          </cell>
          <cell r="C66" t="str">
            <v>R01_0160</v>
          </cell>
          <cell r="D66" t="str">
            <v>R01_0160</v>
          </cell>
          <cell r="E66" t="str">
            <v>R01_0160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133300</v>
          </cell>
          <cell r="B67" t="str">
            <v xml:space="preserve">IMPAYES SUR PRETS A TERME     </v>
          </cell>
          <cell r="C67" t="str">
            <v>R01_0160</v>
          </cell>
          <cell r="D67" t="str">
            <v>R01_0160</v>
          </cell>
          <cell r="E67" t="str">
            <v>R01_0160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133400</v>
          </cell>
          <cell r="B68" t="str">
            <v>PRET TRANSF DES CREANC RESTRUC</v>
          </cell>
          <cell r="C68" t="str">
            <v>R01_0160</v>
          </cell>
          <cell r="D68" t="str">
            <v>R01_0160</v>
          </cell>
          <cell r="E68" t="str">
            <v>R01_0160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>
            <v>133500</v>
          </cell>
          <cell r="B69" t="str">
            <v xml:space="preserve">PRETS TRANSF DES CDL          </v>
          </cell>
          <cell r="C69" t="str">
            <v>R01_0160</v>
          </cell>
          <cell r="D69" t="str">
            <v>R01_0160</v>
          </cell>
          <cell r="E69" t="str">
            <v>R01_0160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>
            <v>133700</v>
          </cell>
          <cell r="B70" t="str">
            <v xml:space="preserve">CR PRET A TERME ETS DE CREDIT </v>
          </cell>
          <cell r="C70" t="str">
            <v>R01_0160</v>
          </cell>
          <cell r="D70" t="str">
            <v>R01_0160</v>
          </cell>
          <cell r="E70" t="str">
            <v>R01_0160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A71">
            <v>133800</v>
          </cell>
          <cell r="B71" t="str">
            <v xml:space="preserve">COMMISS&amp;COUTS DE TRANSACTION  </v>
          </cell>
          <cell r="C71" t="str">
            <v>R01_0160</v>
          </cell>
          <cell r="D71" t="str">
            <v>R01_0160</v>
          </cell>
          <cell r="E71" t="str">
            <v>R01_0160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A72">
            <v>134000</v>
          </cell>
          <cell r="B72" t="str">
            <v xml:space="preserve">VAL RECUES PENSION A TERME    </v>
          </cell>
          <cell r="C72" t="str">
            <v>R01_0160</v>
          </cell>
          <cell r="D72" t="str">
            <v>R01_0160</v>
          </cell>
          <cell r="E72" t="str">
            <v>R01_0160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>
            <v>134100</v>
          </cell>
          <cell r="B73" t="str">
            <v xml:space="preserve">VAL RECUES EN PENSION A TERME </v>
          </cell>
          <cell r="C73" t="str">
            <v>R01_0160</v>
          </cell>
          <cell r="D73" t="str">
            <v>R01_0160</v>
          </cell>
          <cell r="E73" t="str">
            <v>R01_0160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A74">
            <v>134300</v>
          </cell>
          <cell r="B74" t="str">
            <v>IMP SUR VAl REC EN PENS A TERM</v>
          </cell>
          <cell r="C74" t="str">
            <v>R01_0160</v>
          </cell>
          <cell r="D74" t="str">
            <v>R01_0160</v>
          </cell>
          <cell r="E74" t="str">
            <v>R01_0160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A75">
            <v>134700</v>
          </cell>
          <cell r="B75" t="str">
            <v>CR VAL RECU EN PENSION A TERME</v>
          </cell>
          <cell r="C75" t="str">
            <v>R01_0160</v>
          </cell>
          <cell r="D75" t="str">
            <v>R01_0160</v>
          </cell>
          <cell r="E75" t="str">
            <v>R01_0160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A76">
            <v>135100</v>
          </cell>
          <cell r="B76" t="str">
            <v xml:space="preserve">PRETS DE lOCATION-FINANCEMENT </v>
          </cell>
          <cell r="C76" t="str">
            <v>R01_0160</v>
          </cell>
          <cell r="D76" t="str">
            <v>R01_0160</v>
          </cell>
          <cell r="E76" t="str">
            <v>R01_0160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135300</v>
          </cell>
          <cell r="B77" t="str">
            <v xml:space="preserve">IMP SUR PRETS DE lOCATION-FIN </v>
          </cell>
          <cell r="C77" t="str">
            <v>R01_0160</v>
          </cell>
          <cell r="D77" t="str">
            <v>R01_0160</v>
          </cell>
          <cell r="E77" t="str">
            <v>R01_0160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>
            <v>135700</v>
          </cell>
          <cell r="B78" t="str">
            <v>CR AUX PRETS DE lOCATION FINAN</v>
          </cell>
          <cell r="C78" t="str">
            <v>R01_0160</v>
          </cell>
          <cell r="D78" t="str">
            <v>R01_0160</v>
          </cell>
          <cell r="E78" t="str">
            <v>R01_0160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136100</v>
          </cell>
          <cell r="B79" t="str">
            <v xml:space="preserve">VAlEURS ACHETEES FERME        </v>
          </cell>
          <cell r="C79" t="str">
            <v>R01_0160</v>
          </cell>
          <cell r="D79" t="str">
            <v>R01_0160</v>
          </cell>
          <cell r="E79" t="str">
            <v>R01_0160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136300</v>
          </cell>
          <cell r="B80" t="str">
            <v xml:space="preserve">IMP SUR VAlEUR ACHETEE FERME  </v>
          </cell>
          <cell r="C80" t="str">
            <v>R01_0160</v>
          </cell>
          <cell r="D80" t="str">
            <v>R01_0160</v>
          </cell>
          <cell r="E80" t="str">
            <v>R01_0160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>
            <v>136700</v>
          </cell>
          <cell r="B81" t="str">
            <v xml:space="preserve">CR AUX VAlEURS ACHETEES FERME </v>
          </cell>
          <cell r="C81" t="str">
            <v>R01_0160</v>
          </cell>
          <cell r="D81" t="str">
            <v>R01_0160</v>
          </cell>
          <cell r="E81" t="str">
            <v>R01_0160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139000</v>
          </cell>
          <cell r="B82" t="str">
            <v>VAL NON IMPUTE/PRET ETS CREDIT</v>
          </cell>
          <cell r="C82" t="str">
            <v>R01_0370</v>
          </cell>
          <cell r="D82" t="str">
            <v>R01_0370</v>
          </cell>
          <cell r="E82" t="str">
            <v>R01_0370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150000</v>
          </cell>
          <cell r="B83" t="str">
            <v xml:space="preserve">CPTES ORD. DES ETS DE CREDIT  </v>
          </cell>
          <cell r="C83" t="str">
            <v>R01_0050</v>
          </cell>
          <cell r="D83" t="str">
            <v>R01_0440</v>
          </cell>
          <cell r="E83" t="str">
            <v>R01_0050</v>
          </cell>
          <cell r="F83" t="str">
            <v>R01_0440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153000</v>
          </cell>
          <cell r="B84" t="str">
            <v xml:space="preserve">CENTRE DES CHEQUES POSTAUX    </v>
          </cell>
          <cell r="C84" t="str">
            <v>R01_0050</v>
          </cell>
          <cell r="D84" t="str">
            <v>R01_0440</v>
          </cell>
          <cell r="E84" t="str">
            <v>R01_0050</v>
          </cell>
          <cell r="F84" t="str">
            <v>R01_0440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153100</v>
          </cell>
          <cell r="B85" t="str">
            <v xml:space="preserve">CPTES ORD. DU C.C.P.          </v>
          </cell>
          <cell r="C85" t="str">
            <v>R01_0050</v>
          </cell>
          <cell r="D85" t="str">
            <v>R01_0440</v>
          </cell>
          <cell r="E85" t="str">
            <v>R01_0050</v>
          </cell>
          <cell r="F85" t="str">
            <v>R01_0440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153600</v>
          </cell>
          <cell r="B86" t="str">
            <v xml:space="preserve">D.R. CPTES ORD. DU C.C.P.     </v>
          </cell>
          <cell r="C86" t="str">
            <v>R01_0050</v>
          </cell>
          <cell r="D86" t="str">
            <v>R01_0440</v>
          </cell>
          <cell r="E86" t="str">
            <v>R01_0050</v>
          </cell>
          <cell r="F86" t="str">
            <v>R01_0440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153700</v>
          </cell>
          <cell r="B87" t="str">
            <v xml:space="preserve">C.R. AUX CPTES ORD DU C.C.P.  </v>
          </cell>
          <cell r="C87" t="str">
            <v>R01_0050</v>
          </cell>
          <cell r="D87" t="str">
            <v>R01_0050</v>
          </cell>
          <cell r="E87" t="str">
            <v>R01_0050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154000</v>
          </cell>
          <cell r="B88" t="str">
            <v xml:space="preserve">BANQUES ET CORRESPONDANTS     </v>
          </cell>
          <cell r="C88" t="str">
            <v>R01_0050</v>
          </cell>
          <cell r="D88" t="str">
            <v>R01_0440</v>
          </cell>
          <cell r="E88" t="str">
            <v>R01_0050</v>
          </cell>
          <cell r="F88" t="str">
            <v>R01_0440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154100</v>
          </cell>
          <cell r="B89" t="str">
            <v>CPTES ORD. DES BQUES &amp; CORRESP</v>
          </cell>
          <cell r="C89" t="str">
            <v>R01_0050</v>
          </cell>
          <cell r="D89" t="str">
            <v>R01_0440</v>
          </cell>
          <cell r="E89" t="str">
            <v>R01_0050</v>
          </cell>
          <cell r="F89" t="str">
            <v>R01_0440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154110</v>
          </cell>
          <cell r="B90" t="str">
            <v xml:space="preserve">CPTES ORD BQUES &amp; CORRESP SG  </v>
          </cell>
          <cell r="C90" t="str">
            <v>R01_0050</v>
          </cell>
          <cell r="D90" t="str">
            <v>R01_0440</v>
          </cell>
          <cell r="E90" t="str">
            <v>R01_0050</v>
          </cell>
          <cell r="F90" t="str">
            <v>R01_0440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154120</v>
          </cell>
          <cell r="B91" t="str">
            <v xml:space="preserve">CPTES ORD AUTRE BQUE&amp;CORR G10 </v>
          </cell>
          <cell r="C91" t="str">
            <v>R01_0050</v>
          </cell>
          <cell r="D91" t="str">
            <v>R01_0440</v>
          </cell>
          <cell r="E91" t="str">
            <v>R01_0050</v>
          </cell>
          <cell r="F91" t="str">
            <v>R01_0440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154130</v>
          </cell>
          <cell r="B92" t="str">
            <v xml:space="preserve">CPTES ORD. DES AUTRES BQUES &amp; </v>
          </cell>
          <cell r="C92" t="str">
            <v>R01_0050</v>
          </cell>
          <cell r="D92" t="str">
            <v>R01_0440</v>
          </cell>
          <cell r="E92" t="str">
            <v>R01_0050</v>
          </cell>
          <cell r="F92" t="str">
            <v>R01_0440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154600</v>
          </cell>
          <cell r="B93" t="str">
            <v>D.R. CPTES ORD. BQUES &amp; CORRES</v>
          </cell>
          <cell r="C93" t="str">
            <v>R01_0440</v>
          </cell>
          <cell r="D93" t="str">
            <v>R01_0440</v>
          </cell>
          <cell r="E93">
            <v>0</v>
          </cell>
          <cell r="F93" t="str">
            <v>R01_0440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154610</v>
          </cell>
          <cell r="B94" t="str">
            <v xml:space="preserve">DR CPTES ORD DES BQUE&amp;CORR SG </v>
          </cell>
          <cell r="C94" t="str">
            <v>R01_0440</v>
          </cell>
          <cell r="D94" t="str">
            <v>R01_0440</v>
          </cell>
          <cell r="E94">
            <v>0</v>
          </cell>
          <cell r="F94" t="str">
            <v>R01_0440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154620</v>
          </cell>
          <cell r="B95" t="str">
            <v>D.R. CPTES ORD. BQUES &amp; CORRES</v>
          </cell>
          <cell r="C95" t="str">
            <v>R01_0440</v>
          </cell>
          <cell r="D95" t="str">
            <v>R01_0440</v>
          </cell>
          <cell r="E95">
            <v>0</v>
          </cell>
          <cell r="F95" t="str">
            <v>R01_0440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154700</v>
          </cell>
          <cell r="B96" t="str">
            <v>C.R. CPTES ORD. BQUES &amp; CORRES</v>
          </cell>
          <cell r="C96" t="str">
            <v>R01_0050</v>
          </cell>
          <cell r="D96" t="str">
            <v>R01_0050</v>
          </cell>
          <cell r="E96" t="str">
            <v>R01_0050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154710</v>
          </cell>
          <cell r="B97" t="str">
            <v xml:space="preserve">C.R. CPTES ORD BQUE&amp;CORR SG   </v>
          </cell>
          <cell r="C97" t="str">
            <v>R01_0050</v>
          </cell>
          <cell r="D97" t="str">
            <v>R01_0050</v>
          </cell>
          <cell r="E97" t="str">
            <v>R01_0050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154720</v>
          </cell>
          <cell r="B98" t="str">
            <v>C.R. CPT ORD BANQUES &amp; CORRESP</v>
          </cell>
          <cell r="C98" t="str">
            <v>R01_0050</v>
          </cell>
          <cell r="D98" t="str">
            <v>R01_0050</v>
          </cell>
          <cell r="E98" t="str">
            <v>R01_0050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155000</v>
          </cell>
          <cell r="B99" t="str">
            <v xml:space="preserve">ETABLISSEMENTS FINANCIERS     </v>
          </cell>
          <cell r="C99" t="str">
            <v>R01_0050</v>
          </cell>
          <cell r="D99" t="str">
            <v>R01_0440</v>
          </cell>
          <cell r="E99" t="str">
            <v>R01_0050</v>
          </cell>
          <cell r="F99" t="str">
            <v>R01_0440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155100</v>
          </cell>
          <cell r="B100" t="str">
            <v xml:space="preserve">CPTES ORD. DES ETS FINANCIERS </v>
          </cell>
          <cell r="C100" t="str">
            <v>R01_0050</v>
          </cell>
          <cell r="D100" t="str">
            <v>R01_0440</v>
          </cell>
          <cell r="E100" t="str">
            <v>R01_0050</v>
          </cell>
          <cell r="F100" t="str">
            <v>R01_0440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155600</v>
          </cell>
          <cell r="B101" t="str">
            <v xml:space="preserve">DETT RATT CPT ORD ETS FINANC. </v>
          </cell>
          <cell r="C101" t="str">
            <v>R01_0440</v>
          </cell>
          <cell r="D101" t="str">
            <v>R01_0440</v>
          </cell>
          <cell r="E101">
            <v>0</v>
          </cell>
          <cell r="F101" t="str">
            <v>R01_0440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155700</v>
          </cell>
          <cell r="B102" t="str">
            <v>C.R. CPTES ORD. ETS FINANCIERS</v>
          </cell>
          <cell r="C102" t="str">
            <v>R01_0050</v>
          </cell>
          <cell r="D102" t="str">
            <v>R01_0050</v>
          </cell>
          <cell r="E102" t="str">
            <v>R01_0050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156100</v>
          </cell>
          <cell r="B103" t="str">
            <v xml:space="preserve">SYSTEMES FINANC DECENTRAlISES </v>
          </cell>
          <cell r="C103" t="str">
            <v>R01_0050</v>
          </cell>
          <cell r="D103" t="str">
            <v>R01_0440</v>
          </cell>
          <cell r="E103" t="str">
            <v>R01_0050</v>
          </cell>
          <cell r="F103" t="str">
            <v>R01_0440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156600</v>
          </cell>
          <cell r="B104" t="str">
            <v xml:space="preserve">DETTES RATTACHEES             </v>
          </cell>
          <cell r="C104" t="str">
            <v>R01_0440</v>
          </cell>
          <cell r="D104" t="str">
            <v>R01_0440</v>
          </cell>
          <cell r="E104">
            <v>0</v>
          </cell>
          <cell r="F104" t="str">
            <v>R01_0440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156700</v>
          </cell>
          <cell r="B105" t="str">
            <v xml:space="preserve">CREANCES RATTACHEES           </v>
          </cell>
          <cell r="C105" t="str">
            <v>R01_0050</v>
          </cell>
          <cell r="D105" t="str">
            <v>R01_0050</v>
          </cell>
          <cell r="E105" t="str">
            <v>R01_0050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158100</v>
          </cell>
          <cell r="B106" t="str">
            <v xml:space="preserve">INST FIN INTERNAT OU ETRANG   </v>
          </cell>
          <cell r="C106" t="str">
            <v>R01_0050</v>
          </cell>
          <cell r="D106" t="str">
            <v>R01_0440</v>
          </cell>
          <cell r="E106" t="str">
            <v>R01_0050</v>
          </cell>
          <cell r="F106" t="str">
            <v>R01_0440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158600</v>
          </cell>
          <cell r="B107" t="str">
            <v xml:space="preserve">DETTES RATTACHEES             </v>
          </cell>
          <cell r="C107" t="str">
            <v>R01_0440</v>
          </cell>
          <cell r="D107" t="str">
            <v>R01_0440</v>
          </cell>
          <cell r="E107">
            <v>0</v>
          </cell>
          <cell r="F107" t="str">
            <v>R01_0440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158700</v>
          </cell>
          <cell r="B108" t="str">
            <v xml:space="preserve">CREANCES RATTACHEES           </v>
          </cell>
          <cell r="C108" t="str">
            <v>R01_0050</v>
          </cell>
          <cell r="D108" t="str">
            <v>R01_0050</v>
          </cell>
          <cell r="E108" t="str">
            <v>R01_0050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160000</v>
          </cell>
          <cell r="B109" t="str">
            <v xml:space="preserve">AUTRE DEPOT ETS CREDIT (LORI) </v>
          </cell>
          <cell r="C109" t="str">
            <v>R01_0450</v>
          </cell>
          <cell r="D109" t="str">
            <v>R01_0450</v>
          </cell>
          <cell r="E109">
            <v>0</v>
          </cell>
          <cell r="F109" t="str">
            <v>R01_0450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161000</v>
          </cell>
          <cell r="B110" t="str">
            <v>DEPOTS A TERME RECUS ETS CREDI</v>
          </cell>
          <cell r="C110" t="str">
            <v>R01_0450</v>
          </cell>
          <cell r="D110" t="str">
            <v>R01_0450</v>
          </cell>
          <cell r="E110">
            <v>0</v>
          </cell>
          <cell r="F110" t="str">
            <v>R01_0450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161100</v>
          </cell>
          <cell r="B111" t="str">
            <v>DEPOTS A TERME RECUS ETS CREDI</v>
          </cell>
          <cell r="C111" t="str">
            <v>R01_0450</v>
          </cell>
          <cell r="D111" t="str">
            <v>R01_0450</v>
          </cell>
          <cell r="E111">
            <v>0</v>
          </cell>
          <cell r="F111" t="str">
            <v>R01_0450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161110</v>
          </cell>
          <cell r="B112" t="str">
            <v xml:space="preserve">AVANCE DAT ETS DE CREDIT      </v>
          </cell>
          <cell r="C112" t="str">
            <v>R01_0450</v>
          </cell>
          <cell r="D112" t="str">
            <v>R01_0450</v>
          </cell>
          <cell r="E112">
            <v>0</v>
          </cell>
          <cell r="F112" t="str">
            <v>R01_0450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161120</v>
          </cell>
          <cell r="B113" t="str">
            <v xml:space="preserve">CAR RECUS DES ETS DE CREDIT   </v>
          </cell>
          <cell r="C113" t="str">
            <v>R01_0450</v>
          </cell>
          <cell r="D113" t="str">
            <v>R01_0450</v>
          </cell>
          <cell r="E113">
            <v>0</v>
          </cell>
          <cell r="F113" t="str">
            <v>R01_0450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161130</v>
          </cell>
          <cell r="B114" t="str">
            <v>CAR  8 RECUS DES ETS DE CREDIT</v>
          </cell>
          <cell r="C114" t="str">
            <v>R01_0450</v>
          </cell>
          <cell r="D114" t="str">
            <v>R01_0450</v>
          </cell>
          <cell r="E114">
            <v>0</v>
          </cell>
          <cell r="F114" t="str">
            <v>R01_0450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161600</v>
          </cell>
          <cell r="B115" t="str">
            <v xml:space="preserve">D.R. AUX DAT RECUS ETS CREDIT </v>
          </cell>
          <cell r="C115" t="str">
            <v>R01_0450</v>
          </cell>
          <cell r="D115" t="str">
            <v>R01_0450</v>
          </cell>
          <cell r="E115">
            <v>0</v>
          </cell>
          <cell r="F115" t="str">
            <v>R01_0450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162000</v>
          </cell>
          <cell r="B116" t="str">
            <v xml:space="preserve">DEPOTS DE GARANT REC ETS CRED </v>
          </cell>
          <cell r="C116" t="str">
            <v>R01_0450</v>
          </cell>
          <cell r="D116" t="str">
            <v>R01_0450</v>
          </cell>
          <cell r="E116">
            <v>0</v>
          </cell>
          <cell r="F116" t="str">
            <v>R01_0450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162100</v>
          </cell>
          <cell r="B117" t="str">
            <v xml:space="preserve">DEPOTS DE GARANT REC ETS CRED </v>
          </cell>
          <cell r="C117" t="str">
            <v>R01_0450</v>
          </cell>
          <cell r="D117" t="str">
            <v>R01_0450</v>
          </cell>
          <cell r="E117">
            <v>0</v>
          </cell>
          <cell r="F117" t="str">
            <v>R01_0450</v>
          </cell>
          <cell r="G117">
            <v>0</v>
          </cell>
          <cell r="H117">
            <v>0</v>
          </cell>
          <cell r="I117">
            <v>0</v>
          </cell>
        </row>
        <row r="118">
          <cell r="A118">
            <v>162600</v>
          </cell>
          <cell r="B118" t="str">
            <v xml:space="preserve">D.R. DEPOTS GARANT REC ETS CR </v>
          </cell>
          <cell r="C118" t="str">
            <v>R01_0450</v>
          </cell>
          <cell r="D118" t="str">
            <v>R01_0450</v>
          </cell>
          <cell r="E118">
            <v>0</v>
          </cell>
          <cell r="F118" t="str">
            <v>R01_0450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165000</v>
          </cell>
          <cell r="B119" t="str">
            <v>AUTRES DEPOTS RECUS ETS CREDIT</v>
          </cell>
          <cell r="C119" t="str">
            <v>R01_0450</v>
          </cell>
          <cell r="D119" t="str">
            <v>R01_0450</v>
          </cell>
          <cell r="E119">
            <v>0</v>
          </cell>
          <cell r="F119" t="str">
            <v>R01_0450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165100</v>
          </cell>
          <cell r="B120" t="str">
            <v>AUTRES DEPOTS RECUS ETS CREDIT</v>
          </cell>
          <cell r="C120" t="str">
            <v>R01_0450</v>
          </cell>
          <cell r="D120" t="str">
            <v>R01_0450</v>
          </cell>
          <cell r="E120">
            <v>0</v>
          </cell>
          <cell r="F120" t="str">
            <v>R01_0450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165600</v>
          </cell>
          <cell r="B121" t="str">
            <v xml:space="preserve">D.R. AUTRES DEPOTS REC ETS CR </v>
          </cell>
          <cell r="C121" t="str">
            <v>R01_0450</v>
          </cell>
          <cell r="D121" t="str">
            <v>R01_0450</v>
          </cell>
          <cell r="E121">
            <v>0</v>
          </cell>
          <cell r="F121" t="str">
            <v>R01_0450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170000</v>
          </cell>
          <cell r="B122" t="str">
            <v xml:space="preserve">EMPR AUT SOMMES DUES ETS CRED </v>
          </cell>
          <cell r="C122" t="str">
            <v>R01_0530</v>
          </cell>
          <cell r="D122" t="str">
            <v>R01_0530</v>
          </cell>
          <cell r="E122">
            <v>0</v>
          </cell>
          <cell r="F122" t="str">
            <v>R01_0530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171000</v>
          </cell>
          <cell r="B123" t="str">
            <v xml:space="preserve">EMPRUNTS AU TITRE DU M.MONNET </v>
          </cell>
          <cell r="C123" t="str">
            <v>R01_0530</v>
          </cell>
          <cell r="D123" t="str">
            <v>R01_0530</v>
          </cell>
          <cell r="E123">
            <v>0</v>
          </cell>
          <cell r="F123" t="str">
            <v>R01_0530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171100</v>
          </cell>
          <cell r="B124" t="str">
            <v xml:space="preserve">EMPR AU TITR ADJUD PERIOD T4M </v>
          </cell>
          <cell r="C124" t="str">
            <v>R01_0530</v>
          </cell>
          <cell r="D124" t="str">
            <v>R01_0530</v>
          </cell>
          <cell r="E124">
            <v>0</v>
          </cell>
          <cell r="F124" t="str">
            <v>R01_0530</v>
          </cell>
          <cell r="G124">
            <v>0</v>
          </cell>
          <cell r="H124">
            <v>0</v>
          </cell>
          <cell r="I124">
            <v>0</v>
          </cell>
        </row>
        <row r="125">
          <cell r="A125">
            <v>171200</v>
          </cell>
          <cell r="B125" t="str">
            <v xml:space="preserve">EMPR TITR ADJUD EXCEPT DU T4M </v>
          </cell>
          <cell r="C125" t="str">
            <v>R01_0530</v>
          </cell>
          <cell r="D125" t="str">
            <v>R01_0530</v>
          </cell>
          <cell r="E125">
            <v>0</v>
          </cell>
          <cell r="F125" t="str">
            <v>R01_0530</v>
          </cell>
          <cell r="G125">
            <v>0</v>
          </cell>
          <cell r="H125">
            <v>0</v>
          </cell>
          <cell r="I125">
            <v>0</v>
          </cell>
        </row>
        <row r="126">
          <cell r="A126">
            <v>171600</v>
          </cell>
          <cell r="B126" t="str">
            <v>D.R. AUX EMPR AU TITRE DU M.M.</v>
          </cell>
          <cell r="C126" t="str">
            <v>R01_0530</v>
          </cell>
          <cell r="D126" t="str">
            <v>R01_0530</v>
          </cell>
          <cell r="E126">
            <v>0</v>
          </cell>
          <cell r="F126" t="str">
            <v>R01_0530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172100</v>
          </cell>
          <cell r="B127" t="str">
            <v xml:space="preserve">EMPRUNTS AU JOUR lE JOUR      </v>
          </cell>
          <cell r="C127" t="str">
            <v>R01_0530</v>
          </cell>
          <cell r="D127" t="str">
            <v>R01_0530</v>
          </cell>
          <cell r="E127">
            <v>0</v>
          </cell>
          <cell r="F127" t="str">
            <v>R01_0530</v>
          </cell>
          <cell r="G127">
            <v>0</v>
          </cell>
          <cell r="H127">
            <v>0</v>
          </cell>
          <cell r="I127">
            <v>0</v>
          </cell>
        </row>
        <row r="128">
          <cell r="A128">
            <v>172200</v>
          </cell>
          <cell r="B128" t="str">
            <v xml:space="preserve">FONDS GAR REGlEMT SICA-UEMOA  </v>
          </cell>
          <cell r="C128" t="str">
            <v>R01_0530</v>
          </cell>
          <cell r="D128" t="str">
            <v>R01_0530</v>
          </cell>
          <cell r="E128">
            <v>0</v>
          </cell>
          <cell r="F128" t="str">
            <v>R01_0530</v>
          </cell>
          <cell r="G128">
            <v>0</v>
          </cell>
          <cell r="H128">
            <v>0</v>
          </cell>
          <cell r="I128">
            <v>0</v>
          </cell>
        </row>
        <row r="129">
          <cell r="A129">
            <v>172300</v>
          </cell>
          <cell r="B129" t="str">
            <v xml:space="preserve">AUTRE EMPRUNT AU JOUR lE JOUR </v>
          </cell>
          <cell r="C129" t="str">
            <v>R01_0530</v>
          </cell>
          <cell r="D129" t="str">
            <v>R01_0530</v>
          </cell>
          <cell r="E129">
            <v>0</v>
          </cell>
          <cell r="F129" t="str">
            <v>R01_0530</v>
          </cell>
          <cell r="G129">
            <v>0</v>
          </cell>
          <cell r="H129">
            <v>0</v>
          </cell>
          <cell r="I129">
            <v>0</v>
          </cell>
        </row>
        <row r="130">
          <cell r="A130">
            <v>172600</v>
          </cell>
          <cell r="B130" t="str">
            <v xml:space="preserve">DR/AUTRE EMPR AU JOUR lE JOUR </v>
          </cell>
          <cell r="C130" t="str">
            <v>R01_0530</v>
          </cell>
          <cell r="D130" t="str">
            <v>R01_0530</v>
          </cell>
          <cell r="E130">
            <v>0</v>
          </cell>
          <cell r="F130" t="str">
            <v>R01_0530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173000</v>
          </cell>
          <cell r="B131" t="str">
            <v xml:space="preserve">EMPRUNTS AU JOUR LE JOUR      </v>
          </cell>
          <cell r="C131" t="str">
            <v>R01_0530</v>
          </cell>
          <cell r="D131" t="str">
            <v>R01_0530</v>
          </cell>
          <cell r="E131">
            <v>0</v>
          </cell>
          <cell r="F131" t="str">
            <v>R01_0530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173100</v>
          </cell>
          <cell r="B132" t="str">
            <v>VAlEUR DONNEE EN PENSION AU JJ</v>
          </cell>
          <cell r="C132" t="str">
            <v>R01_0530</v>
          </cell>
          <cell r="D132" t="str">
            <v>R01_0530</v>
          </cell>
          <cell r="E132">
            <v>0</v>
          </cell>
          <cell r="F132" t="str">
            <v>R01_0530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173200</v>
          </cell>
          <cell r="B133" t="str">
            <v xml:space="preserve">AUTRES EMPRUNTS AU J LE JOUR  </v>
          </cell>
          <cell r="C133" t="str">
            <v>R01_0530</v>
          </cell>
          <cell r="D133" t="str">
            <v>R01_0530</v>
          </cell>
          <cell r="E133">
            <v>0</v>
          </cell>
          <cell r="F133" t="str">
            <v>R01_0530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173600</v>
          </cell>
          <cell r="B134" t="str">
            <v>DR AU VAl DONNEE EN PENSION JJ</v>
          </cell>
          <cell r="C134" t="str">
            <v>R01_0530</v>
          </cell>
          <cell r="D134" t="str">
            <v>R01_0530</v>
          </cell>
          <cell r="E134">
            <v>0</v>
          </cell>
          <cell r="F134" t="str">
            <v>R01_0530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174000</v>
          </cell>
          <cell r="B135" t="str">
            <v>VALEURS DONN PENSION AU J LE J</v>
          </cell>
          <cell r="C135" t="str">
            <v>R01_0530</v>
          </cell>
          <cell r="D135" t="str">
            <v>R01_0530</v>
          </cell>
          <cell r="E135">
            <v>0</v>
          </cell>
          <cell r="F135" t="str">
            <v>R01_0530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174100</v>
          </cell>
          <cell r="B136" t="str">
            <v xml:space="preserve">EMPRUNTS A TERME              </v>
          </cell>
          <cell r="C136" t="str">
            <v>R01_0530</v>
          </cell>
          <cell r="D136" t="str">
            <v>R01_0530</v>
          </cell>
          <cell r="E136">
            <v>0</v>
          </cell>
          <cell r="F136" t="str">
            <v>R01_0530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>
            <v>174600</v>
          </cell>
          <cell r="B137" t="str">
            <v xml:space="preserve">DR AUX EMPRUNTS A TERME       </v>
          </cell>
          <cell r="C137" t="str">
            <v>R01_0530</v>
          </cell>
          <cell r="D137" t="str">
            <v>R01_0530</v>
          </cell>
          <cell r="E137">
            <v>0</v>
          </cell>
          <cell r="F137" t="str">
            <v>R01_0530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175100</v>
          </cell>
          <cell r="B138" t="str">
            <v xml:space="preserve">EMPRUNT DE lOCATION-FINANCEMT </v>
          </cell>
          <cell r="C138" t="str">
            <v>R01_0530</v>
          </cell>
          <cell r="D138" t="str">
            <v>R01_0530</v>
          </cell>
          <cell r="E138">
            <v>0</v>
          </cell>
          <cell r="F138" t="str">
            <v>R01_0530</v>
          </cell>
          <cell r="G138">
            <v>0</v>
          </cell>
          <cell r="H138">
            <v>0</v>
          </cell>
          <cell r="I138">
            <v>0</v>
          </cell>
        </row>
        <row r="139">
          <cell r="A139">
            <v>175110</v>
          </cell>
          <cell r="B139" t="str">
            <v>EMPRUNT A TERME ETS CREDIT G10</v>
          </cell>
          <cell r="C139" t="str">
            <v>R01_0530</v>
          </cell>
          <cell r="D139" t="str">
            <v>R01_0530</v>
          </cell>
          <cell r="E139">
            <v>0</v>
          </cell>
          <cell r="F139" t="str">
            <v>R01_0530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175120</v>
          </cell>
          <cell r="B140" t="str">
            <v xml:space="preserve">EMPRUNT A TERME ETS CREDIT    </v>
          </cell>
          <cell r="C140" t="str">
            <v>R01_0530</v>
          </cell>
          <cell r="D140" t="str">
            <v>R01_0530</v>
          </cell>
          <cell r="E140">
            <v>0</v>
          </cell>
          <cell r="F140" t="str">
            <v>R01_0530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>
            <v>175600</v>
          </cell>
          <cell r="B141" t="str">
            <v>DR AUX EMPRUNT DE lOCATION-FIN</v>
          </cell>
          <cell r="C141" t="str">
            <v>R01_0530</v>
          </cell>
          <cell r="D141" t="str">
            <v>R01_0530</v>
          </cell>
          <cell r="E141">
            <v>0</v>
          </cell>
          <cell r="F141" t="str">
            <v>R01_0530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176000</v>
          </cell>
          <cell r="B142" t="str">
            <v xml:space="preserve">VAL DONNEES PENSION A TERME   </v>
          </cell>
          <cell r="C142" t="str">
            <v>R01_0530</v>
          </cell>
          <cell r="D142" t="str">
            <v>R01_0530</v>
          </cell>
          <cell r="E142">
            <v>0</v>
          </cell>
          <cell r="F142" t="str">
            <v>R01_0530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176100</v>
          </cell>
          <cell r="B143" t="str">
            <v xml:space="preserve">VAL DONNEE PENSION A TERME SG </v>
          </cell>
          <cell r="C143" t="str">
            <v>R01_0530</v>
          </cell>
          <cell r="D143" t="str">
            <v>R01_0530</v>
          </cell>
          <cell r="E143">
            <v>0</v>
          </cell>
          <cell r="F143" t="str">
            <v>R01_0530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176110</v>
          </cell>
          <cell r="B144" t="str">
            <v xml:space="preserve">VAL DONNEES PENSION A TERME   </v>
          </cell>
          <cell r="C144" t="str">
            <v>R01_0530</v>
          </cell>
          <cell r="D144" t="str">
            <v>R01_0530</v>
          </cell>
          <cell r="E144">
            <v>0</v>
          </cell>
          <cell r="F144" t="str">
            <v>R01_0530</v>
          </cell>
          <cell r="G144">
            <v>0</v>
          </cell>
          <cell r="H144">
            <v>0</v>
          </cell>
          <cell r="I144">
            <v>0</v>
          </cell>
        </row>
        <row r="145">
          <cell r="A145">
            <v>176120</v>
          </cell>
          <cell r="B145" t="str">
            <v xml:space="preserve">VAL DONNEES PENSION A TERME   </v>
          </cell>
          <cell r="C145" t="str">
            <v>R01_0530</v>
          </cell>
          <cell r="D145" t="str">
            <v>R01_0530</v>
          </cell>
          <cell r="E145">
            <v>0</v>
          </cell>
          <cell r="F145" t="str">
            <v>R01_0530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>
            <v>176600</v>
          </cell>
          <cell r="B146" t="str">
            <v xml:space="preserve">D.R. VAL DONNEES PENS A TERME </v>
          </cell>
          <cell r="C146" t="str">
            <v>R01_0530</v>
          </cell>
          <cell r="D146" t="str">
            <v>R01_0530</v>
          </cell>
          <cell r="E146">
            <v>0</v>
          </cell>
          <cell r="F146" t="str">
            <v>R01_0530</v>
          </cell>
          <cell r="G146">
            <v>0</v>
          </cell>
          <cell r="H146">
            <v>0</v>
          </cell>
          <cell r="I146">
            <v>0</v>
          </cell>
        </row>
        <row r="147">
          <cell r="A147">
            <v>177000</v>
          </cell>
          <cell r="B147" t="str">
            <v xml:space="preserve">VALEURS VENDUES FERMES        </v>
          </cell>
          <cell r="C147" t="str">
            <v>R01_0530</v>
          </cell>
          <cell r="D147" t="str">
            <v>R01_0530</v>
          </cell>
          <cell r="E147">
            <v>0</v>
          </cell>
          <cell r="F147" t="str">
            <v>R01_0530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177100</v>
          </cell>
          <cell r="B148" t="str">
            <v xml:space="preserve">VALEURS VENDUES FERMES        </v>
          </cell>
          <cell r="C148" t="str">
            <v>R01_0530</v>
          </cell>
          <cell r="D148" t="str">
            <v>R01_0530</v>
          </cell>
          <cell r="E148">
            <v>0</v>
          </cell>
          <cell r="F148" t="str">
            <v>R01_0530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177600</v>
          </cell>
          <cell r="B149" t="str">
            <v>DETT.RATT. AUX VAL. VEND FERME</v>
          </cell>
          <cell r="C149" t="str">
            <v>R01_0530</v>
          </cell>
          <cell r="D149" t="str">
            <v>R01_0530</v>
          </cell>
          <cell r="E149">
            <v>0</v>
          </cell>
          <cell r="F149" t="str">
            <v>R01_0530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178000</v>
          </cell>
          <cell r="B150" t="str">
            <v>AUTRES EMPRUNTS AUX ETS CREDIT</v>
          </cell>
          <cell r="C150" t="str">
            <v>R01_0530</v>
          </cell>
          <cell r="D150" t="str">
            <v>R01_0530</v>
          </cell>
          <cell r="E150">
            <v>0</v>
          </cell>
          <cell r="F150" t="str">
            <v>R01_0530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178100</v>
          </cell>
          <cell r="B151" t="str">
            <v>AUTRES EMPRUNTS AUX ETS CREDIT</v>
          </cell>
          <cell r="C151" t="str">
            <v>R01_0530</v>
          </cell>
          <cell r="D151" t="str">
            <v>R01_0530</v>
          </cell>
          <cell r="E151">
            <v>0</v>
          </cell>
          <cell r="F151" t="str">
            <v>R01_0530</v>
          </cell>
          <cell r="G151">
            <v>0</v>
          </cell>
          <cell r="H151">
            <v>0</v>
          </cell>
          <cell r="I151">
            <v>0</v>
          </cell>
        </row>
        <row r="152">
          <cell r="A152">
            <v>178110</v>
          </cell>
          <cell r="B152" t="str">
            <v xml:space="preserve">AUTRES EMPRUNTS CT GROUPE SG  </v>
          </cell>
          <cell r="C152" t="str">
            <v>R01_0530</v>
          </cell>
          <cell r="D152" t="str">
            <v>R01_0530</v>
          </cell>
          <cell r="E152">
            <v>0</v>
          </cell>
          <cell r="F152" t="str">
            <v>R01_0530</v>
          </cell>
          <cell r="G152">
            <v>0</v>
          </cell>
          <cell r="H152">
            <v>0</v>
          </cell>
          <cell r="I152">
            <v>0</v>
          </cell>
        </row>
        <row r="153">
          <cell r="A153">
            <v>178111</v>
          </cell>
          <cell r="B153" t="str">
            <v xml:space="preserve">AUTRES EMPRUNTS A CT TERMES   </v>
          </cell>
          <cell r="C153" t="str">
            <v>R01_0530</v>
          </cell>
          <cell r="D153" t="str">
            <v>R01_0530</v>
          </cell>
          <cell r="E153">
            <v>0</v>
          </cell>
          <cell r="F153" t="str">
            <v>R01_0530</v>
          </cell>
          <cell r="G153">
            <v>0</v>
          </cell>
          <cell r="H153">
            <v>0</v>
          </cell>
          <cell r="I153">
            <v>0</v>
          </cell>
        </row>
        <row r="154">
          <cell r="A154">
            <v>178112</v>
          </cell>
          <cell r="B154" t="str">
            <v xml:space="preserve">AUTRES EMPRUNTS A CT TERMES   </v>
          </cell>
          <cell r="C154" t="str">
            <v>R01_0530</v>
          </cell>
          <cell r="D154" t="str">
            <v>R01_0530</v>
          </cell>
          <cell r="E154">
            <v>0</v>
          </cell>
          <cell r="F154" t="str">
            <v>R01_0530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178120</v>
          </cell>
          <cell r="B155" t="str">
            <v>AUTRE EMPRUNT MT ETS CREDIT SG</v>
          </cell>
          <cell r="C155" t="str">
            <v>R01_0530</v>
          </cell>
          <cell r="D155" t="str">
            <v>R01_0530</v>
          </cell>
          <cell r="E155">
            <v>0</v>
          </cell>
          <cell r="F155" t="str">
            <v>R01_0530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178121</v>
          </cell>
          <cell r="B156" t="str">
            <v xml:space="preserve">AUTRES EMPRUNTS A M TERME AUX </v>
          </cell>
          <cell r="C156" t="str">
            <v>R01_0530</v>
          </cell>
          <cell r="D156" t="str">
            <v>R01_0530</v>
          </cell>
          <cell r="E156">
            <v>0</v>
          </cell>
          <cell r="F156" t="str">
            <v>R01_0530</v>
          </cell>
          <cell r="G156">
            <v>0</v>
          </cell>
          <cell r="H156">
            <v>0</v>
          </cell>
          <cell r="I156">
            <v>0</v>
          </cell>
        </row>
        <row r="157">
          <cell r="A157">
            <v>178122</v>
          </cell>
          <cell r="B157" t="str">
            <v xml:space="preserve">AUTRES EMPRUNTS A M TERME AUX </v>
          </cell>
          <cell r="C157" t="str">
            <v>R01_0530</v>
          </cell>
          <cell r="D157" t="str">
            <v>R01_0530</v>
          </cell>
          <cell r="E157">
            <v>0</v>
          </cell>
          <cell r="F157" t="str">
            <v>R01_0530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178130</v>
          </cell>
          <cell r="B158" t="str">
            <v xml:space="preserve">AUT EMPRUNTS A LT ETS CREDIT  </v>
          </cell>
          <cell r="C158" t="str">
            <v>R01_0530</v>
          </cell>
          <cell r="D158" t="str">
            <v>R01_0530</v>
          </cell>
          <cell r="E158">
            <v>0</v>
          </cell>
          <cell r="F158" t="str">
            <v>R01_0530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178131</v>
          </cell>
          <cell r="B159" t="str">
            <v xml:space="preserve">AUTRES EMPRUNTS A LT ETS CRT  </v>
          </cell>
          <cell r="C159" t="str">
            <v>R01_0530</v>
          </cell>
          <cell r="D159" t="str">
            <v>R01_0530</v>
          </cell>
          <cell r="E159">
            <v>0</v>
          </cell>
          <cell r="F159" t="str">
            <v>R01_0530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178132</v>
          </cell>
          <cell r="B160" t="str">
            <v xml:space="preserve">AUTRES EMPRUNTS A LT ETS CRT  </v>
          </cell>
          <cell r="C160" t="str">
            <v>R01_0530</v>
          </cell>
          <cell r="D160" t="str">
            <v>R01_0530</v>
          </cell>
          <cell r="E160">
            <v>0</v>
          </cell>
          <cell r="F160" t="str">
            <v>R01_0530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178600</v>
          </cell>
          <cell r="B161" t="str">
            <v xml:space="preserve">DETT.RATT.AUTRES EMPR ETS DE  </v>
          </cell>
          <cell r="C161" t="str">
            <v>R01_0530</v>
          </cell>
          <cell r="D161" t="str">
            <v>R01_0530</v>
          </cell>
          <cell r="E161">
            <v>0</v>
          </cell>
          <cell r="F161" t="str">
            <v>R01_0530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178610</v>
          </cell>
          <cell r="B162" t="str">
            <v>DETT.RATT.AUTRES EMPR CT TERME</v>
          </cell>
          <cell r="C162" t="str">
            <v>R01_0530</v>
          </cell>
          <cell r="D162" t="str">
            <v>R01_0530</v>
          </cell>
          <cell r="E162">
            <v>0</v>
          </cell>
          <cell r="F162" t="str">
            <v>R01_0530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178620</v>
          </cell>
          <cell r="B163" t="str">
            <v xml:space="preserve">DETT.RATT.AUTRES EMPR MOYEN   </v>
          </cell>
          <cell r="C163" t="str">
            <v>R01_0530</v>
          </cell>
          <cell r="D163" t="str">
            <v>R01_0530</v>
          </cell>
          <cell r="E163">
            <v>0</v>
          </cell>
          <cell r="F163" t="str">
            <v>R01_0530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178630</v>
          </cell>
          <cell r="B164" t="str">
            <v xml:space="preserve">DETT.RATT.AUTRES EMPR L.TERME </v>
          </cell>
          <cell r="C164" t="str">
            <v>R01_0530</v>
          </cell>
          <cell r="D164" t="str">
            <v>R01_0530</v>
          </cell>
          <cell r="E164">
            <v>0</v>
          </cell>
          <cell r="F164" t="str">
            <v>R01_0530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179000</v>
          </cell>
          <cell r="B165" t="str">
            <v xml:space="preserve">AUTRES SOMMES DUES ETS CREDIT </v>
          </cell>
          <cell r="C165" t="str">
            <v>R01_0740</v>
          </cell>
          <cell r="D165" t="str">
            <v>R01_0740</v>
          </cell>
          <cell r="E165">
            <v>0</v>
          </cell>
          <cell r="F165" t="str">
            <v>R01_0740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179100</v>
          </cell>
          <cell r="B166" t="str">
            <v>VIREMENT CHAMBRE DE COMPENSATI</v>
          </cell>
          <cell r="C166" t="str">
            <v>R01_0740</v>
          </cell>
          <cell r="D166" t="str">
            <v>R01_0740</v>
          </cell>
          <cell r="E166">
            <v>0</v>
          </cell>
          <cell r="F166" t="str">
            <v>R01_0740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179200</v>
          </cell>
          <cell r="B167" t="str">
            <v xml:space="preserve">AUTRES SOMMES DUES            </v>
          </cell>
          <cell r="C167" t="str">
            <v>R01_0740</v>
          </cell>
          <cell r="D167" t="str">
            <v>R01_0740</v>
          </cell>
          <cell r="E167">
            <v>0</v>
          </cell>
          <cell r="F167" t="str">
            <v>R01_0740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191110</v>
          </cell>
          <cell r="B168" t="str">
            <v xml:space="preserve">CREANCES RESTRUCTUREES        </v>
          </cell>
          <cell r="C168" t="str">
            <v>R01_0380</v>
          </cell>
          <cell r="D168" t="str">
            <v>R01_0380</v>
          </cell>
          <cell r="E168" t="str">
            <v>R01_0380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192000</v>
          </cell>
          <cell r="B169" t="str">
            <v>CREANCES DOUTEUSES OU LITIGIEU</v>
          </cell>
          <cell r="C169" t="str">
            <v>R01_0380</v>
          </cell>
          <cell r="D169" t="str">
            <v>R01_0380</v>
          </cell>
          <cell r="E169" t="str">
            <v>R01_0380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192100</v>
          </cell>
          <cell r="B170" t="str">
            <v xml:space="preserve">C.D.L. PRE-CTX.               </v>
          </cell>
          <cell r="C170" t="str">
            <v>R01_0380</v>
          </cell>
          <cell r="D170" t="str">
            <v>R01_0380</v>
          </cell>
          <cell r="E170" t="str">
            <v>R01_0380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192200</v>
          </cell>
          <cell r="B171" t="str">
            <v xml:space="preserve">C.D.L. CTX.                   </v>
          </cell>
          <cell r="C171" t="str">
            <v>R01_0380</v>
          </cell>
          <cell r="D171" t="str">
            <v>R01_0380</v>
          </cell>
          <cell r="E171" t="str">
            <v>R01_0380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192210</v>
          </cell>
          <cell r="B172" t="str">
            <v xml:space="preserve">RECUP CTX. ETS CREDIT         </v>
          </cell>
          <cell r="C172" t="str">
            <v>R01_0380</v>
          </cell>
          <cell r="D172" t="str">
            <v>R01_0380</v>
          </cell>
          <cell r="E172" t="str">
            <v>R01_0380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193000</v>
          </cell>
          <cell r="B173" t="str">
            <v>INTERETS SUR CREANCES DOUTEUSE</v>
          </cell>
          <cell r="C173" t="str">
            <v>R01_0380</v>
          </cell>
          <cell r="D173" t="str">
            <v>R01_0380</v>
          </cell>
          <cell r="E173" t="str">
            <v>R01_0380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193100</v>
          </cell>
          <cell r="B174" t="str">
            <v>INTERETS CREANCES DOUTEUSES OU</v>
          </cell>
          <cell r="C174" t="str">
            <v>R01_0380</v>
          </cell>
          <cell r="D174" t="str">
            <v>R01_0380</v>
          </cell>
          <cell r="E174" t="str">
            <v>R01_0380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193200</v>
          </cell>
          <cell r="B175" t="str">
            <v xml:space="preserve">INTERETS CREANCES DOUT.LITIG. </v>
          </cell>
          <cell r="C175" t="str">
            <v>R01_0380</v>
          </cell>
          <cell r="D175" t="str">
            <v>R01_0380</v>
          </cell>
          <cell r="E175" t="str">
            <v>R01_0380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199000</v>
          </cell>
          <cell r="B176" t="str">
            <v xml:space="preserve">PROV.S/CREANCES EN SOUFF.ETS  </v>
          </cell>
          <cell r="C176" t="str">
            <v>R01_0390</v>
          </cell>
          <cell r="D176" t="str">
            <v>R01_0390</v>
          </cell>
          <cell r="E176" t="str">
            <v>R01_0390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199100</v>
          </cell>
          <cell r="B177" t="str">
            <v xml:space="preserve">DEPREC/CREANCE RESTRUCTUREE   </v>
          </cell>
          <cell r="C177" t="str">
            <v>R01_0390</v>
          </cell>
          <cell r="D177" t="str">
            <v>R01_0390</v>
          </cell>
          <cell r="E177" t="str">
            <v>R01_0390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199200</v>
          </cell>
          <cell r="B178" t="str">
            <v xml:space="preserve">DEPRECIATIONS SUR CDL         </v>
          </cell>
          <cell r="C178" t="str">
            <v>R01_0390</v>
          </cell>
          <cell r="D178" t="str">
            <v>R01_0390</v>
          </cell>
          <cell r="E178" t="str">
            <v>R01_0390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199210</v>
          </cell>
          <cell r="B179" t="str">
            <v xml:space="preserve">DEPRECIAT CDL PRE-CTX         </v>
          </cell>
          <cell r="C179" t="str">
            <v>R01_0390</v>
          </cell>
          <cell r="D179" t="str">
            <v>R01_0390</v>
          </cell>
          <cell r="E179" t="str">
            <v>R01_0390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199220</v>
          </cell>
          <cell r="B180" t="str">
            <v xml:space="preserve">DEPRECIAT CDL PRE-CTX         </v>
          </cell>
          <cell r="C180" t="str">
            <v>R01_0390</v>
          </cell>
          <cell r="D180" t="str">
            <v>R01_0390</v>
          </cell>
          <cell r="E180" t="str">
            <v>R01_0390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199300</v>
          </cell>
          <cell r="B181" t="str">
            <v xml:space="preserve">DEPRECIAT SUR INTERET SUR CDL </v>
          </cell>
          <cell r="C181" t="str">
            <v>R01_0390</v>
          </cell>
          <cell r="D181" t="str">
            <v>R01_0390</v>
          </cell>
          <cell r="E181" t="str">
            <v>R01_0390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199310</v>
          </cell>
          <cell r="B182" t="str">
            <v xml:space="preserve">DEPR PROV INT CDL CTX         </v>
          </cell>
          <cell r="C182" t="str">
            <v>R01_0390</v>
          </cell>
          <cell r="D182" t="str">
            <v>R01_0390</v>
          </cell>
          <cell r="E182" t="str">
            <v>R01_0390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199320</v>
          </cell>
          <cell r="B183" t="str">
            <v xml:space="preserve">DEPREC INT CDL CTX ETS CDT    </v>
          </cell>
          <cell r="C183" t="str">
            <v>R01_0390</v>
          </cell>
          <cell r="D183" t="str">
            <v>R01_0390</v>
          </cell>
          <cell r="E183" t="str">
            <v>R01_0390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199400</v>
          </cell>
          <cell r="B184" t="str">
            <v xml:space="preserve">AUTRES DEPRECIATIONS          </v>
          </cell>
          <cell r="C184" t="str">
            <v>R01_0390</v>
          </cell>
          <cell r="D184" t="str">
            <v>R01_0390</v>
          </cell>
          <cell r="E184" t="str">
            <v>R01_0390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200000</v>
          </cell>
          <cell r="B185" t="str">
            <v xml:space="preserve">CREDITS A LA CLIENTELE        </v>
          </cell>
          <cell r="C185" t="str">
            <v>R02_0160</v>
          </cell>
          <cell r="D185" t="str">
            <v>R02_0160</v>
          </cell>
          <cell r="E185" t="str">
            <v>R02_0160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201000</v>
          </cell>
          <cell r="B186" t="str">
            <v>PORTEFEUILLE D'EFFETS COMMERCI</v>
          </cell>
          <cell r="C186" t="str">
            <v>R02_0160</v>
          </cell>
          <cell r="D186" t="str">
            <v>R02_0160</v>
          </cell>
          <cell r="E186" t="str">
            <v>R02_0160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201100</v>
          </cell>
          <cell r="B187" t="str">
            <v xml:space="preserve">PTF EFFETS COMM. CREDIT CAMP. </v>
          </cell>
          <cell r="C187" t="str">
            <v>R02_0160</v>
          </cell>
          <cell r="D187" t="str">
            <v>R02_0160</v>
          </cell>
          <cell r="E187" t="str">
            <v>R02_0160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201110</v>
          </cell>
          <cell r="B188" t="str">
            <v xml:space="preserve">PTF EFFETS COMM. CREDIT CAMP. </v>
          </cell>
          <cell r="C188" t="str">
            <v>R02_0160</v>
          </cell>
          <cell r="D188" t="str">
            <v>R02_0160</v>
          </cell>
          <cell r="E188" t="str">
            <v>R02_0160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201130</v>
          </cell>
          <cell r="B189" t="str">
            <v xml:space="preserve">IMP CREDITS DE CAMPAGNE       </v>
          </cell>
          <cell r="C189" t="str">
            <v>R02_0160</v>
          </cell>
          <cell r="D189" t="str">
            <v>R02_0160</v>
          </cell>
          <cell r="E189" t="str">
            <v>R02_0160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201131</v>
          </cell>
          <cell r="B190" t="str">
            <v xml:space="preserve">IMPAYES ESCOMPTE P.C.         </v>
          </cell>
          <cell r="C190" t="str">
            <v>R02_0160</v>
          </cell>
          <cell r="D190" t="str">
            <v>R02_0160</v>
          </cell>
          <cell r="E190" t="str">
            <v>R02_0160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201132</v>
          </cell>
          <cell r="B191" t="str">
            <v xml:space="preserve">IMPAYES ESCOMPTE P.C. CLIPRO  </v>
          </cell>
          <cell r="C191" t="str">
            <v>R02_0160</v>
          </cell>
          <cell r="D191" t="str">
            <v>R02_0160</v>
          </cell>
          <cell r="E191" t="str">
            <v>R02_0160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201170</v>
          </cell>
          <cell r="B192" t="str">
            <v>C.R. PTF EFFETS COMM. CDT CAMP</v>
          </cell>
          <cell r="C192" t="str">
            <v>R02_0160</v>
          </cell>
          <cell r="D192" t="str">
            <v>R02_0160</v>
          </cell>
          <cell r="E192" t="str">
            <v>R02_0160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201200</v>
          </cell>
          <cell r="B193" t="str">
            <v xml:space="preserve">PTF EFFETS COMM. CREDIT ORD.  </v>
          </cell>
          <cell r="C193" t="str">
            <v>R02_0160</v>
          </cell>
          <cell r="D193" t="str">
            <v>R02_0160</v>
          </cell>
          <cell r="E193" t="str">
            <v>R02_0160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201210</v>
          </cell>
          <cell r="B194" t="str">
            <v xml:space="preserve">PTF EFFETS COMM. CREDIT ORD.  </v>
          </cell>
          <cell r="C194" t="str">
            <v>R02_0160</v>
          </cell>
          <cell r="D194" t="str">
            <v>R02_0160</v>
          </cell>
          <cell r="E194" t="str">
            <v>R02_0160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201211</v>
          </cell>
          <cell r="B195" t="str">
            <v xml:space="preserve">EPC. AVAL. CR . ORD           </v>
          </cell>
          <cell r="C195" t="str">
            <v>R02_0160</v>
          </cell>
          <cell r="D195" t="str">
            <v>R02_0160</v>
          </cell>
          <cell r="E195" t="str">
            <v>R02_0160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201212</v>
          </cell>
          <cell r="B196" t="str">
            <v>AUT. DREDIT ORD.CT TERME CLTLE</v>
          </cell>
          <cell r="C196" t="str">
            <v>R02_0160</v>
          </cell>
          <cell r="D196" t="str">
            <v>R02_0160</v>
          </cell>
          <cell r="E196" t="str">
            <v>R02_0160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201213</v>
          </cell>
          <cell r="B197" t="str">
            <v>PORTEFEUILLE D'EFFETS COMMERCI</v>
          </cell>
          <cell r="C197" t="str">
            <v>R02_0160</v>
          </cell>
          <cell r="D197" t="str">
            <v>R02_0160</v>
          </cell>
          <cell r="E197" t="str">
            <v>R02_0160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>
            <v>201214</v>
          </cell>
          <cell r="B198" t="str">
            <v xml:space="preserve">PTF EFFETS COMM. CLIPRO       </v>
          </cell>
          <cell r="C198" t="str">
            <v>R02_0160</v>
          </cell>
          <cell r="D198" t="str">
            <v>R02_0160</v>
          </cell>
          <cell r="E198" t="str">
            <v>R02_0160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>
            <v>201215</v>
          </cell>
          <cell r="B199" t="str">
            <v xml:space="preserve">EPC. AVAL. CR . ORD CLIPRO    </v>
          </cell>
          <cell r="C199" t="str">
            <v>R02_0160</v>
          </cell>
          <cell r="D199" t="str">
            <v>R02_0160</v>
          </cell>
          <cell r="E199" t="str">
            <v>R02_0160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>
            <v>201216</v>
          </cell>
          <cell r="B200" t="str">
            <v xml:space="preserve">ESCOMPTE DOC EXPORT CLIPRO    </v>
          </cell>
          <cell r="C200" t="str">
            <v>R02_0160</v>
          </cell>
          <cell r="D200" t="str">
            <v>R02_0160</v>
          </cell>
          <cell r="E200" t="str">
            <v>R02_0160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>
            <v>201230</v>
          </cell>
          <cell r="B201" t="str">
            <v>IMPAYES SUR CREDITS ORDINAIRES</v>
          </cell>
          <cell r="C201" t="str">
            <v>R02_0160</v>
          </cell>
          <cell r="D201" t="str">
            <v>R02_0160</v>
          </cell>
          <cell r="E201" t="str">
            <v>R02_0160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>
            <v>201231</v>
          </cell>
          <cell r="B202" t="str">
            <v>IMP ESCOMPTE PAPIER COMMERCIAl</v>
          </cell>
          <cell r="C202" t="str">
            <v>R02_0160</v>
          </cell>
          <cell r="D202" t="str">
            <v>R02_0160</v>
          </cell>
          <cell r="E202" t="str">
            <v>R02_0160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>
            <v>201232</v>
          </cell>
          <cell r="B203" t="str">
            <v xml:space="preserve">IMPAYES SUR EFFETS ESCOMPTES  </v>
          </cell>
          <cell r="C203" t="str">
            <v>R02_0160</v>
          </cell>
          <cell r="D203" t="str">
            <v>R02_0160</v>
          </cell>
          <cell r="E203" t="str">
            <v>R02_0160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201233</v>
          </cell>
          <cell r="B204" t="str">
            <v xml:space="preserve">IMPAYES ESCOMPTE DOCUMENTAIRE </v>
          </cell>
          <cell r="C204" t="str">
            <v>R02_0160</v>
          </cell>
          <cell r="D204" t="str">
            <v>R02_0160</v>
          </cell>
          <cell r="E204" t="str">
            <v>R02_0160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>
            <v>201234</v>
          </cell>
          <cell r="B205" t="str">
            <v>IMP. EFFETS PROTESTES-HUISSIER</v>
          </cell>
          <cell r="C205" t="str">
            <v>R02_0160</v>
          </cell>
          <cell r="D205" t="str">
            <v>R02_0160</v>
          </cell>
          <cell r="E205" t="str">
            <v>R02_0160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>
            <v>201270</v>
          </cell>
          <cell r="B206" t="str">
            <v>C.R. PTF EFFETS COMM. CDT ORD.</v>
          </cell>
          <cell r="C206" t="str">
            <v>R02_0160</v>
          </cell>
          <cell r="D206" t="str">
            <v>R02_0160</v>
          </cell>
          <cell r="E206" t="str">
            <v>R02_0160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A207">
            <v>202000</v>
          </cell>
          <cell r="B207" t="str">
            <v xml:space="preserve">AUTRES CREDITS A COURT TERME  </v>
          </cell>
          <cell r="C207" t="str">
            <v>R02_0160</v>
          </cell>
          <cell r="D207" t="str">
            <v>R02_0160</v>
          </cell>
          <cell r="E207" t="str">
            <v>R02_0160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202100</v>
          </cell>
          <cell r="B208" t="str">
            <v xml:space="preserve">AUTRES CREDITS A COURT TERME  </v>
          </cell>
          <cell r="C208" t="str">
            <v>R02_0160</v>
          </cell>
          <cell r="D208" t="str">
            <v>R02_0160</v>
          </cell>
          <cell r="E208" t="str">
            <v>R02_0160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202110</v>
          </cell>
          <cell r="B209" t="str">
            <v xml:space="preserve">CREDITS DE CAMPAGNE           </v>
          </cell>
          <cell r="C209" t="str">
            <v>R02_0160</v>
          </cell>
          <cell r="D209" t="str">
            <v>R02_0160</v>
          </cell>
          <cell r="E209" t="str">
            <v>R02_0160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</row>
        <row r="210">
          <cell r="A210">
            <v>202111</v>
          </cell>
          <cell r="B210" t="str">
            <v xml:space="preserve">CREDITS DE CAMPAGNE CLIPRO    </v>
          </cell>
          <cell r="C210" t="str">
            <v>R02_0160</v>
          </cell>
          <cell r="D210" t="str">
            <v>R02_0160</v>
          </cell>
          <cell r="E210" t="str">
            <v>R02_0160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>
            <v>202130</v>
          </cell>
          <cell r="B211" t="str">
            <v xml:space="preserve">IMP CREDITS DE CAMPAGNE       </v>
          </cell>
          <cell r="C211" t="str">
            <v>R02_0160</v>
          </cell>
          <cell r="D211" t="str">
            <v>R02_0160</v>
          </cell>
          <cell r="E211" t="str">
            <v>R02_0160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202170</v>
          </cell>
          <cell r="B212" t="str">
            <v xml:space="preserve">C.R. AUT.CREDI CAMP CT TERME  </v>
          </cell>
          <cell r="C212" t="str">
            <v>R02_0160</v>
          </cell>
          <cell r="D212" t="str">
            <v>R02_0160</v>
          </cell>
          <cell r="E212" t="str">
            <v>R02_0160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>
            <v>202200</v>
          </cell>
          <cell r="B213" t="str">
            <v>AUT.CREDIT ORD. CT TERME CLTLE</v>
          </cell>
          <cell r="C213" t="str">
            <v>R02_0160</v>
          </cell>
          <cell r="D213" t="str">
            <v>R02_0160</v>
          </cell>
          <cell r="E213" t="str">
            <v>R02_0160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>
            <v>202210</v>
          </cell>
          <cell r="B214" t="str">
            <v>AUT. CREDIT ORD.CT TERME CLTLE</v>
          </cell>
          <cell r="C214" t="str">
            <v>R02_0160</v>
          </cell>
          <cell r="D214" t="str">
            <v>R02_0160</v>
          </cell>
          <cell r="E214" t="str">
            <v>R02_0160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>
            <v>202211</v>
          </cell>
          <cell r="B215" t="str">
            <v>AUTR.CRED.ORD CT TERME CL PART</v>
          </cell>
          <cell r="C215" t="str">
            <v>R02_0160</v>
          </cell>
          <cell r="D215" t="str">
            <v>R02_0160</v>
          </cell>
          <cell r="E215" t="str">
            <v>R02_0160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>
            <v>202212</v>
          </cell>
          <cell r="B216" t="str">
            <v>AUTR.CRED.ORD CT TERME CL COMM</v>
          </cell>
          <cell r="C216" t="str">
            <v>R02_0160</v>
          </cell>
          <cell r="D216" t="str">
            <v>R02_0160</v>
          </cell>
          <cell r="E216" t="str">
            <v>R02_0160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>
            <v>202213</v>
          </cell>
          <cell r="B217" t="str">
            <v xml:space="preserve">AUTR.CRED.ORD.CT MANKO        </v>
          </cell>
          <cell r="C217" t="str">
            <v>R02_0160</v>
          </cell>
          <cell r="D217" t="str">
            <v>R02_0160</v>
          </cell>
          <cell r="E217" t="str">
            <v>R02_0160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>
            <v>202214</v>
          </cell>
          <cell r="B218" t="str">
            <v xml:space="preserve">AUTR.CRED.ORD.CT ADM          </v>
          </cell>
          <cell r="C218" t="str">
            <v>R02_0160</v>
          </cell>
          <cell r="D218" t="str">
            <v>R02_0160</v>
          </cell>
          <cell r="E218" t="str">
            <v>R02_0160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>
            <v>202215</v>
          </cell>
          <cell r="B219" t="str">
            <v xml:space="preserve">AUTR.CRED.ORD.CT CLI. DIV     </v>
          </cell>
          <cell r="C219" t="str">
            <v>R02_0160</v>
          </cell>
          <cell r="D219" t="str">
            <v>R02_0160</v>
          </cell>
          <cell r="E219" t="str">
            <v>R02_0160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202216</v>
          </cell>
          <cell r="B220" t="str">
            <v xml:space="preserve">AVANCE CARTE DEBIT DIFFERE    </v>
          </cell>
          <cell r="C220" t="str">
            <v>R02_0160</v>
          </cell>
          <cell r="D220" t="str">
            <v>R02_0160</v>
          </cell>
          <cell r="E220" t="str">
            <v>R02_0160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202217</v>
          </cell>
          <cell r="B221" t="str">
            <v xml:space="preserve">AVANCE PRET CLIPRI            </v>
          </cell>
          <cell r="C221" t="str">
            <v>R02_0160</v>
          </cell>
          <cell r="D221" t="str">
            <v>R02_0160</v>
          </cell>
          <cell r="E221" t="str">
            <v>R02_0160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>
            <v>202218</v>
          </cell>
          <cell r="B222" t="str">
            <v xml:space="preserve">AVANCE PRET CLICOM            </v>
          </cell>
          <cell r="C222" t="str">
            <v>R02_0160</v>
          </cell>
          <cell r="D222" t="str">
            <v>R02_0160</v>
          </cell>
          <cell r="E222" t="str">
            <v>R02_0160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</row>
        <row r="223">
          <cell r="A223">
            <v>202219</v>
          </cell>
          <cell r="B223" t="str">
            <v xml:space="preserve">AUT. CREDIT C.T. TERME CLIPRO </v>
          </cell>
          <cell r="C223" t="str">
            <v>R02_0160</v>
          </cell>
          <cell r="D223" t="str">
            <v>R02_0160</v>
          </cell>
          <cell r="E223" t="str">
            <v>R02_0160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A224">
            <v>202230</v>
          </cell>
          <cell r="B224" t="str">
            <v>IMPAYES SUR CREDITS ORDINAIRES</v>
          </cell>
          <cell r="C224" t="str">
            <v>R02_0160</v>
          </cell>
          <cell r="D224" t="str">
            <v>R02_0160</v>
          </cell>
          <cell r="E224" t="str">
            <v>R02_0160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>
            <v>202231</v>
          </cell>
          <cell r="B225" t="str">
            <v xml:space="preserve">IMPAYES ECHEANCES PRETS       </v>
          </cell>
          <cell r="C225" t="str">
            <v>R02_0160</v>
          </cell>
          <cell r="D225" t="str">
            <v>R02_0160</v>
          </cell>
          <cell r="E225" t="str">
            <v>R02_0160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>
            <v>202232</v>
          </cell>
          <cell r="B226" t="str">
            <v xml:space="preserve">IMPAYES PRETS PART. MANKO     </v>
          </cell>
          <cell r="C226" t="str">
            <v>R02_0160</v>
          </cell>
          <cell r="D226" t="str">
            <v>R02_0160</v>
          </cell>
          <cell r="E226" t="str">
            <v>R02_0160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A227">
            <v>202233</v>
          </cell>
          <cell r="B227" t="str">
            <v>IMPAYES ECHEANCES PRETS CLIPRO</v>
          </cell>
          <cell r="C227" t="str">
            <v>R02_0160</v>
          </cell>
          <cell r="D227" t="str">
            <v>R02_0160</v>
          </cell>
          <cell r="E227" t="str">
            <v>R02_0160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202234</v>
          </cell>
          <cell r="B228" t="str">
            <v>IMPAYES  PRETS ENTREPRISES NBK</v>
          </cell>
          <cell r="C228" t="str">
            <v>R02_0160</v>
          </cell>
          <cell r="D228" t="str">
            <v>R02_0160</v>
          </cell>
          <cell r="E228" t="str">
            <v>R02_0160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202235</v>
          </cell>
          <cell r="B229" t="str">
            <v>IMPAYES CREDIT CT TERME CL ADM</v>
          </cell>
          <cell r="C229" t="str">
            <v>R02_0160</v>
          </cell>
          <cell r="D229" t="str">
            <v>R02_0160</v>
          </cell>
          <cell r="E229" t="str">
            <v>R02_0160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>
            <v>202236</v>
          </cell>
          <cell r="B230" t="str">
            <v>IMPAYES CREDIT CT TERME CL DIV</v>
          </cell>
          <cell r="C230" t="str">
            <v>R02_0160</v>
          </cell>
          <cell r="D230" t="str">
            <v>R02_0160</v>
          </cell>
          <cell r="E230" t="str">
            <v>R02_0160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202270</v>
          </cell>
          <cell r="B231" t="str">
            <v xml:space="preserve">C.R. CREDIT ORD. COURT TERME  </v>
          </cell>
          <cell r="C231" t="str">
            <v>R02_0160</v>
          </cell>
          <cell r="D231" t="str">
            <v>R02_0160</v>
          </cell>
          <cell r="E231" t="str">
            <v>R02_0160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202271</v>
          </cell>
          <cell r="B232" t="str">
            <v>C.R. CREDIT ORD CT TERME PART.</v>
          </cell>
          <cell r="C232" t="str">
            <v>R02_0160</v>
          </cell>
          <cell r="D232" t="str">
            <v>R02_0160</v>
          </cell>
          <cell r="E232" t="str">
            <v>R02_0160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202272</v>
          </cell>
          <cell r="B233" t="str">
            <v>C.R. CREDIT ORD CT TERME COMM.</v>
          </cell>
          <cell r="C233" t="str">
            <v>R02_0160</v>
          </cell>
          <cell r="D233" t="str">
            <v>R02_0160</v>
          </cell>
          <cell r="E233" t="str">
            <v>R02_0160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>
            <v>202273</v>
          </cell>
          <cell r="B234" t="str">
            <v xml:space="preserve">C.R.CREDIT ORD. COURT TERME   </v>
          </cell>
          <cell r="C234" t="str">
            <v>R02_0160</v>
          </cell>
          <cell r="D234" t="str">
            <v>R02_0160</v>
          </cell>
          <cell r="E234" t="str">
            <v>R02_0160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>
            <v>202274</v>
          </cell>
          <cell r="B235" t="str">
            <v>C.R. CREDIT ORD CT TERME ADMIN</v>
          </cell>
          <cell r="C235" t="str">
            <v>R02_0160</v>
          </cell>
          <cell r="D235" t="str">
            <v>R02_0160</v>
          </cell>
          <cell r="E235" t="str">
            <v>R02_0160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202275</v>
          </cell>
          <cell r="B236" t="str">
            <v xml:space="preserve">C.R. CREDIT ORD. CT TERME CLT </v>
          </cell>
          <cell r="C236" t="str">
            <v>R02_0160</v>
          </cell>
          <cell r="D236" t="str">
            <v>R02_0160</v>
          </cell>
          <cell r="E236" t="str">
            <v>R02_0160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>
            <v>202276</v>
          </cell>
          <cell r="B237" t="str">
            <v>C.R. CREDIT COURT TERME CLIPRO</v>
          </cell>
          <cell r="C237" t="str">
            <v>R02_0160</v>
          </cell>
          <cell r="D237" t="str">
            <v>R02_0160</v>
          </cell>
          <cell r="E237" t="str">
            <v>R02_0160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>
            <v>202280</v>
          </cell>
          <cell r="B238" t="str">
            <v>COM RECUE&amp;COUTS DE TRANSACTION</v>
          </cell>
          <cell r="C238" t="str">
            <v>R02_0160</v>
          </cell>
          <cell r="D238" t="str">
            <v>R02_0160</v>
          </cell>
          <cell r="E238" t="str">
            <v>R02_0160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>
            <v>202310</v>
          </cell>
          <cell r="B239" t="str">
            <v xml:space="preserve">VAl RECUE EN PENSION A TERME  </v>
          </cell>
          <cell r="C239" t="str">
            <v>R02_0160</v>
          </cell>
          <cell r="D239" t="str">
            <v>R02_0160</v>
          </cell>
          <cell r="E239" t="str">
            <v>R02_0160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>
            <v>202330</v>
          </cell>
          <cell r="B240" t="str">
            <v>IMP SUR VAl REC EN PENS A TERM</v>
          </cell>
          <cell r="C240" t="str">
            <v>R02_0160</v>
          </cell>
          <cell r="D240" t="str">
            <v>R02_0160</v>
          </cell>
          <cell r="E240" t="str">
            <v>R02_0160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>
            <v>202370</v>
          </cell>
          <cell r="B241" t="str">
            <v xml:space="preserve">CREANCES RATTACHEES           </v>
          </cell>
          <cell r="C241" t="str">
            <v>R02_0160</v>
          </cell>
          <cell r="D241" t="str">
            <v>R02_0160</v>
          </cell>
          <cell r="E241" t="str">
            <v>R02_0160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>
            <v>202410</v>
          </cell>
          <cell r="B242" t="str">
            <v>CREANCE SAINE TRANSF DE RESTRU</v>
          </cell>
          <cell r="C242" t="str">
            <v>R02_0160</v>
          </cell>
          <cell r="D242" t="str">
            <v>R02_0160</v>
          </cell>
          <cell r="E242" t="str">
            <v>R02_0160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>
            <v>202470</v>
          </cell>
          <cell r="B243" t="str">
            <v xml:space="preserve">CREANCES RATTACHEES           </v>
          </cell>
          <cell r="C243" t="str">
            <v>R02_0160</v>
          </cell>
          <cell r="D243" t="str">
            <v>R02_0160</v>
          </cell>
          <cell r="E243" t="str">
            <v>R02_0160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202510</v>
          </cell>
          <cell r="B244" t="str">
            <v xml:space="preserve">CREANCE SAINE TRANSF DE CDL   </v>
          </cell>
          <cell r="C244" t="str">
            <v>R02_0160</v>
          </cell>
          <cell r="D244" t="str">
            <v>R02_0160</v>
          </cell>
          <cell r="E244" t="str">
            <v>R02_0160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202570</v>
          </cell>
          <cell r="B245" t="str">
            <v xml:space="preserve">CREANCES RATTACHEES           </v>
          </cell>
          <cell r="C245" t="str">
            <v>R02_0160</v>
          </cell>
          <cell r="D245" t="str">
            <v>R02_0160</v>
          </cell>
          <cell r="E245" t="str">
            <v>R02_0160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>
            <v>203000</v>
          </cell>
          <cell r="B246" t="str">
            <v xml:space="preserve">CREDITS A MOYEN TERME         </v>
          </cell>
          <cell r="C246" t="str">
            <v>R02_0160</v>
          </cell>
          <cell r="D246" t="str">
            <v>R02_0160</v>
          </cell>
          <cell r="E246" t="str">
            <v>R02_0160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>
            <v>203100</v>
          </cell>
          <cell r="B247" t="str">
            <v xml:space="preserve">CREDITS MOYEN TERME           </v>
          </cell>
          <cell r="C247" t="str">
            <v>R02_0160</v>
          </cell>
          <cell r="D247" t="str">
            <v>R02_0160</v>
          </cell>
          <cell r="E247" t="str">
            <v>R02_0160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>
            <v>203110</v>
          </cell>
          <cell r="B248" t="str">
            <v>CREDIT A MOYEN TERME CLI.PART.</v>
          </cell>
          <cell r="C248" t="str">
            <v>R02_0160</v>
          </cell>
          <cell r="D248" t="str">
            <v>R02_0160</v>
          </cell>
          <cell r="E248" t="str">
            <v>R02_0160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>
            <v>203111</v>
          </cell>
          <cell r="B249" t="str">
            <v xml:space="preserve">CREDIT A MOYEN TERME CLIPRO   </v>
          </cell>
          <cell r="C249" t="str">
            <v>R02_0160</v>
          </cell>
          <cell r="D249" t="str">
            <v>R02_0160</v>
          </cell>
          <cell r="E249" t="str">
            <v>R02_0160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>
            <v>203120</v>
          </cell>
          <cell r="B250" t="str">
            <v xml:space="preserve">CREDITS A MOYEN TERME CLT COM </v>
          </cell>
          <cell r="C250" t="str">
            <v>R02_0160</v>
          </cell>
          <cell r="D250" t="str">
            <v>R02_0160</v>
          </cell>
          <cell r="E250" t="str">
            <v>R02_0160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>
            <v>203130</v>
          </cell>
          <cell r="B251" t="str">
            <v xml:space="preserve">CRED.MOY.TERME.ORG.D'ASS&amp;CAP  </v>
          </cell>
          <cell r="C251" t="str">
            <v>R02_0160</v>
          </cell>
          <cell r="D251" t="str">
            <v>R02_0160</v>
          </cell>
          <cell r="E251" t="str">
            <v>R02_0160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203140</v>
          </cell>
          <cell r="B252" t="str">
            <v xml:space="preserve">CRED.MOY.TERME ADMINIST       </v>
          </cell>
          <cell r="C252" t="str">
            <v>R02_0160</v>
          </cell>
          <cell r="D252" t="str">
            <v>R02_0160</v>
          </cell>
          <cell r="E252" t="str">
            <v>R02_0160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>
            <v>203150</v>
          </cell>
          <cell r="B253" t="str">
            <v xml:space="preserve">CRED.MOY.TERMECLI.DIV         </v>
          </cell>
          <cell r="C253" t="str">
            <v>R02_0160</v>
          </cell>
          <cell r="D253" t="str">
            <v>R02_0160</v>
          </cell>
          <cell r="E253" t="str">
            <v>R02_0160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>
            <v>203300</v>
          </cell>
          <cell r="B254" t="str">
            <v xml:space="preserve">IMP SUR CREDITS A MOYEN TERME </v>
          </cell>
          <cell r="C254" t="str">
            <v>R02_0160</v>
          </cell>
          <cell r="D254" t="str">
            <v>R02_0160</v>
          </cell>
          <cell r="E254" t="str">
            <v>R02_0160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>
            <v>203310</v>
          </cell>
          <cell r="B255" t="str">
            <v>IMPAY CREDIT CMT TERME CL PART</v>
          </cell>
          <cell r="C255" t="str">
            <v>R02_0160</v>
          </cell>
          <cell r="D255" t="str">
            <v>R02_0160</v>
          </cell>
          <cell r="E255" t="str">
            <v>R02_0160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203311</v>
          </cell>
          <cell r="B256" t="str">
            <v>IMPAYE CREDIT CMT TERME CL PRO</v>
          </cell>
          <cell r="C256" t="str">
            <v>R02_0160</v>
          </cell>
          <cell r="D256" t="str">
            <v>R02_0160</v>
          </cell>
          <cell r="E256" t="str">
            <v>R02_0160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203320</v>
          </cell>
          <cell r="B257" t="str">
            <v>IMPAYE CREDIT CMT TERME CL COM</v>
          </cell>
          <cell r="C257" t="str">
            <v>R02_0160</v>
          </cell>
          <cell r="D257" t="str">
            <v>R02_0160</v>
          </cell>
          <cell r="E257" t="str">
            <v>R02_0160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>
            <v>203330</v>
          </cell>
          <cell r="B258" t="str">
            <v xml:space="preserve">IMPAYE CCT CL ASSURANCE       </v>
          </cell>
          <cell r="C258" t="str">
            <v>R02_0160</v>
          </cell>
          <cell r="D258" t="str">
            <v>R02_0160</v>
          </cell>
          <cell r="E258" t="str">
            <v>R02_0160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>
            <v>203340</v>
          </cell>
          <cell r="B259" t="str">
            <v xml:space="preserve">IMPAYE CMT CL ADMIN           </v>
          </cell>
          <cell r="C259" t="str">
            <v>R02_0160</v>
          </cell>
          <cell r="D259" t="str">
            <v>R02_0160</v>
          </cell>
          <cell r="E259" t="str">
            <v>R02_0160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>
            <v>203350</v>
          </cell>
          <cell r="B260" t="str">
            <v xml:space="preserve">IMPAYE CMT CL DIV             </v>
          </cell>
          <cell r="C260" t="str">
            <v>R02_0160</v>
          </cell>
          <cell r="D260" t="str">
            <v>R02_0160</v>
          </cell>
          <cell r="E260" t="str">
            <v>R02_0160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>
            <v>203400</v>
          </cell>
          <cell r="B261" t="str">
            <v>CREANCE SAINE TRANSF DE RESTRU</v>
          </cell>
          <cell r="C261" t="str">
            <v>R02_0160</v>
          </cell>
          <cell r="D261" t="str">
            <v>R02_0160</v>
          </cell>
          <cell r="E261" t="str">
            <v>R02_0160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>
            <v>203500</v>
          </cell>
          <cell r="B262" t="str">
            <v xml:space="preserve">CREANCE SAINE TRANSF DE CDL   </v>
          </cell>
          <cell r="C262" t="str">
            <v>R02_0160</v>
          </cell>
          <cell r="D262" t="str">
            <v>R02_0160</v>
          </cell>
          <cell r="E262" t="str">
            <v>R02_0160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>
            <v>203700</v>
          </cell>
          <cell r="B263" t="str">
            <v xml:space="preserve">C.R. CREDIT MOYEN TERME CLTLE </v>
          </cell>
          <cell r="C263" t="str">
            <v>R02_0160</v>
          </cell>
          <cell r="D263" t="str">
            <v>R02_0160</v>
          </cell>
          <cell r="E263" t="str">
            <v>R02_0160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>
            <v>203710</v>
          </cell>
          <cell r="B264" t="str">
            <v xml:space="preserve">C.R. CREDIT MOYEN TERME CLTLE </v>
          </cell>
          <cell r="C264" t="str">
            <v>R02_0160</v>
          </cell>
          <cell r="D264" t="str">
            <v>R02_0160</v>
          </cell>
          <cell r="E264" t="str">
            <v>R02_0160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>
            <v>203711</v>
          </cell>
          <cell r="B265" t="str">
            <v>C.R. CREDIT MOYEN TERME CLIPRO</v>
          </cell>
          <cell r="C265" t="str">
            <v>R02_0160</v>
          </cell>
          <cell r="D265" t="str">
            <v>R02_0160</v>
          </cell>
          <cell r="E265" t="str">
            <v>R02_0160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>
            <v>203720</v>
          </cell>
          <cell r="B266" t="str">
            <v xml:space="preserve">C.R. CREDIT MOYEN TERME CLTLE </v>
          </cell>
          <cell r="C266" t="str">
            <v>R02_0160</v>
          </cell>
          <cell r="D266" t="str">
            <v>R02_0160</v>
          </cell>
          <cell r="E266" t="str">
            <v>R02_0160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>
            <v>203730</v>
          </cell>
          <cell r="B267" t="str">
            <v xml:space="preserve">C.R. CREDIT MOYEN TERME ORG.  </v>
          </cell>
          <cell r="C267" t="str">
            <v>R02_0160</v>
          </cell>
          <cell r="D267" t="str">
            <v>R02_0160</v>
          </cell>
          <cell r="E267" t="str">
            <v>R02_0160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203740</v>
          </cell>
          <cell r="B268" t="str">
            <v>C.R. CREDIT MOYEN TERME ADMIN.</v>
          </cell>
          <cell r="C268" t="str">
            <v>R02_0160</v>
          </cell>
          <cell r="D268" t="str">
            <v>R02_0160</v>
          </cell>
          <cell r="E268" t="str">
            <v>R02_0160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203750</v>
          </cell>
          <cell r="B269" t="str">
            <v>C.R. CDT MOYEN TERME CL DIVERS</v>
          </cell>
          <cell r="C269" t="str">
            <v>R02_0160</v>
          </cell>
          <cell r="D269" t="str">
            <v>R02_0160</v>
          </cell>
          <cell r="E269" t="str">
            <v>R02_0160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>
            <v>203800</v>
          </cell>
          <cell r="B270" t="str">
            <v>COM RECUE&amp;COUTS DE TRANSACTION</v>
          </cell>
          <cell r="C270" t="str">
            <v>R02_0160</v>
          </cell>
          <cell r="D270" t="str">
            <v>R02_0160</v>
          </cell>
          <cell r="E270" t="str">
            <v>R02_0160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>
            <v>204000</v>
          </cell>
          <cell r="B271" t="str">
            <v xml:space="preserve">CREDITS A LONG TERME          </v>
          </cell>
          <cell r="C271" t="str">
            <v>R02_0160</v>
          </cell>
          <cell r="D271" t="str">
            <v>R02_0160</v>
          </cell>
          <cell r="E271" t="str">
            <v>R02_0160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</row>
        <row r="272">
          <cell r="A272">
            <v>204100</v>
          </cell>
          <cell r="B272" t="str">
            <v xml:space="preserve">CREDITS LONG TERME            </v>
          </cell>
          <cell r="C272" t="str">
            <v>R02_0160</v>
          </cell>
          <cell r="D272" t="str">
            <v>R02_0160</v>
          </cell>
          <cell r="E272" t="str">
            <v>R02_0160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A273">
            <v>204110</v>
          </cell>
          <cell r="B273" t="str">
            <v xml:space="preserve">CRED LT CLI PAR               </v>
          </cell>
          <cell r="C273" t="str">
            <v>R02_0160</v>
          </cell>
          <cell r="D273" t="str">
            <v>R02_0160</v>
          </cell>
          <cell r="E273" t="str">
            <v>R02_0160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A274">
            <v>204111</v>
          </cell>
          <cell r="B274" t="str">
            <v xml:space="preserve">CREDIT LONG TERME  CLIPRO     </v>
          </cell>
          <cell r="C274" t="str">
            <v>R02_0160</v>
          </cell>
          <cell r="D274" t="str">
            <v>R02_0160</v>
          </cell>
          <cell r="E274" t="str">
            <v>R02_0160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>
            <v>204120</v>
          </cell>
          <cell r="B275" t="str">
            <v xml:space="preserve">CRED LT CLI COMM              </v>
          </cell>
          <cell r="C275" t="str">
            <v>R02_0160</v>
          </cell>
          <cell r="D275" t="str">
            <v>R02_0160</v>
          </cell>
          <cell r="E275" t="str">
            <v>R02_0160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>
            <v>204130</v>
          </cell>
          <cell r="B276" t="str">
            <v>CREDITS A LT TERMES ORG ASS CP</v>
          </cell>
          <cell r="C276" t="str">
            <v>R02_0160</v>
          </cell>
          <cell r="D276" t="str">
            <v>R02_0160</v>
          </cell>
          <cell r="E276" t="str">
            <v>R02_0160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>
            <v>204140</v>
          </cell>
          <cell r="B277" t="str">
            <v xml:space="preserve">CREDITS A LT ADMINISTRATIONS  </v>
          </cell>
          <cell r="C277" t="str">
            <v>R02_0160</v>
          </cell>
          <cell r="D277" t="str">
            <v>R02_0160</v>
          </cell>
          <cell r="E277" t="str">
            <v>R02_0160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>
            <v>204150</v>
          </cell>
          <cell r="B278" t="str">
            <v xml:space="preserve">CREDITS A LT CLT DIVERSES     </v>
          </cell>
          <cell r="C278" t="str">
            <v>R02_0160</v>
          </cell>
          <cell r="D278" t="str">
            <v>R02_0160</v>
          </cell>
          <cell r="E278" t="str">
            <v>R02_0160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>
            <v>204300</v>
          </cell>
          <cell r="B279" t="str">
            <v xml:space="preserve">IMP SUR CREDITS A lONG TERME  </v>
          </cell>
          <cell r="C279" t="str">
            <v>R02_0160</v>
          </cell>
          <cell r="D279" t="str">
            <v>R02_0160</v>
          </cell>
          <cell r="E279" t="str">
            <v>R02_0160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204310</v>
          </cell>
          <cell r="B280" t="str">
            <v xml:space="preserve">IMPAYE CLT CL PARTICULIER     </v>
          </cell>
          <cell r="C280" t="str">
            <v>R02_0160</v>
          </cell>
          <cell r="D280" t="str">
            <v>R02_0160</v>
          </cell>
          <cell r="E280" t="str">
            <v>R02_0160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204311</v>
          </cell>
          <cell r="B281" t="str">
            <v>IMPAYE CREDIT CLT TERME CL PRO</v>
          </cell>
          <cell r="C281" t="str">
            <v>R02_0160</v>
          </cell>
          <cell r="D281" t="str">
            <v>R02_0160</v>
          </cell>
          <cell r="E281" t="str">
            <v>R02_0160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>
            <v>204312</v>
          </cell>
          <cell r="B282" t="str">
            <v>IMPAYE CREDIT CLT TERME CL COM</v>
          </cell>
          <cell r="C282" t="str">
            <v>R02_0160</v>
          </cell>
          <cell r="D282" t="str">
            <v>R02_0160</v>
          </cell>
          <cell r="E282" t="str">
            <v>R02_0160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>
            <v>204313</v>
          </cell>
          <cell r="B283" t="str">
            <v xml:space="preserve">IMPAYE CLT CLI ADMIN          </v>
          </cell>
          <cell r="C283" t="str">
            <v>R02_0160</v>
          </cell>
          <cell r="D283" t="str">
            <v>R02_0160</v>
          </cell>
          <cell r="E283" t="str">
            <v>R02_0160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>
            <v>204314</v>
          </cell>
          <cell r="B284" t="str">
            <v xml:space="preserve">IMPAYE CLT CL DIV             </v>
          </cell>
          <cell r="C284" t="str">
            <v>R02_0160</v>
          </cell>
          <cell r="D284" t="str">
            <v>R02_0160</v>
          </cell>
          <cell r="E284" t="str">
            <v>R02_0160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>
            <v>204400</v>
          </cell>
          <cell r="B285" t="str">
            <v>CREANCE SAINE TRANSF DE RESTRU</v>
          </cell>
          <cell r="C285" t="str">
            <v>R02_0160</v>
          </cell>
          <cell r="D285" t="str">
            <v>R02_0160</v>
          </cell>
          <cell r="E285" t="str">
            <v>R02_0160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>
            <v>204500</v>
          </cell>
          <cell r="B286" t="str">
            <v xml:space="preserve">CREANCE SAINE TRANSF DE CDL   </v>
          </cell>
          <cell r="C286" t="str">
            <v>R02_0160</v>
          </cell>
          <cell r="D286" t="str">
            <v>R02_0160</v>
          </cell>
          <cell r="E286" t="str">
            <v>R02_0160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>
            <v>204700</v>
          </cell>
          <cell r="B287" t="str">
            <v xml:space="preserve">C.R. CDT LONG TERME CLIENTELE </v>
          </cell>
          <cell r="C287" t="str">
            <v>R02_0160</v>
          </cell>
          <cell r="D287" t="str">
            <v>R02_0160</v>
          </cell>
          <cell r="E287" t="str">
            <v>R02_0160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>
            <v>204710</v>
          </cell>
          <cell r="B288" t="str">
            <v>C.R. CDT LONG TERME CLTLE PART</v>
          </cell>
          <cell r="C288" t="str">
            <v>R02_0160</v>
          </cell>
          <cell r="D288" t="str">
            <v>R02_0160</v>
          </cell>
          <cell r="E288" t="str">
            <v>R02_0160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</row>
        <row r="289">
          <cell r="A289">
            <v>204711</v>
          </cell>
          <cell r="B289" t="str">
            <v xml:space="preserve">C.R. CDT LONG TERME CLIPRO    </v>
          </cell>
          <cell r="C289" t="str">
            <v>R02_0160</v>
          </cell>
          <cell r="D289" t="str">
            <v>R02_0160</v>
          </cell>
          <cell r="E289" t="str">
            <v>R02_0160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</row>
        <row r="290">
          <cell r="A290">
            <v>204720</v>
          </cell>
          <cell r="B290" t="str">
            <v>C.R. CDT LONG TERME CLTLE COMM</v>
          </cell>
          <cell r="C290" t="str">
            <v>R02_0160</v>
          </cell>
          <cell r="D290" t="str">
            <v>R02_0160</v>
          </cell>
          <cell r="E290" t="str">
            <v>R02_0160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</row>
        <row r="291">
          <cell r="A291">
            <v>204730</v>
          </cell>
          <cell r="B291" t="str">
            <v>C.R CDT LONG TERME ORG.ASS.CAP</v>
          </cell>
          <cell r="C291" t="str">
            <v>R02_0160</v>
          </cell>
          <cell r="D291" t="str">
            <v>R02_0160</v>
          </cell>
          <cell r="E291" t="str">
            <v>R02_0160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</row>
        <row r="292">
          <cell r="A292">
            <v>204740</v>
          </cell>
          <cell r="B292" t="str">
            <v xml:space="preserve">C.R. CDT LONG TERME ADMIN.    </v>
          </cell>
          <cell r="C292" t="str">
            <v>R02_0160</v>
          </cell>
          <cell r="D292" t="str">
            <v>R02_0160</v>
          </cell>
          <cell r="E292" t="str">
            <v>R02_0160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</row>
        <row r="293">
          <cell r="A293">
            <v>204750</v>
          </cell>
          <cell r="B293" t="str">
            <v xml:space="preserve">C.R. CDT LONG TERME CL DIVERS </v>
          </cell>
          <cell r="C293" t="str">
            <v>R02_0160</v>
          </cell>
          <cell r="D293" t="str">
            <v>R02_0160</v>
          </cell>
          <cell r="E293" t="str">
            <v>R02_0160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</row>
        <row r="294">
          <cell r="A294">
            <v>204800</v>
          </cell>
          <cell r="B294" t="str">
            <v>COM RECUE&amp;COUTS DE TRANSACTION</v>
          </cell>
          <cell r="C294" t="str">
            <v>R02_0160</v>
          </cell>
          <cell r="D294" t="str">
            <v>R02_0160</v>
          </cell>
          <cell r="E294" t="str">
            <v>R02_0160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</row>
        <row r="295">
          <cell r="A295">
            <v>205110</v>
          </cell>
          <cell r="B295" t="str">
            <v xml:space="preserve">CREDIT-BAIl                   </v>
          </cell>
          <cell r="C295" t="str">
            <v>R02_0160</v>
          </cell>
          <cell r="D295" t="str">
            <v>R02_0160</v>
          </cell>
          <cell r="E295" t="str">
            <v>R02_0160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</row>
        <row r="296">
          <cell r="A296">
            <v>205111</v>
          </cell>
          <cell r="B296" t="str">
            <v xml:space="preserve">CREDIT BAIL COURT TERME       </v>
          </cell>
          <cell r="C296" t="str">
            <v>R02_0160</v>
          </cell>
          <cell r="D296" t="str">
            <v>R02_0160</v>
          </cell>
          <cell r="E296" t="str">
            <v>R02_0160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</row>
        <row r="297">
          <cell r="A297">
            <v>205112</v>
          </cell>
          <cell r="B297" t="str">
            <v xml:space="preserve">CREDIT BAIL MOYEN TERME       </v>
          </cell>
          <cell r="C297" t="str">
            <v>R02_0160</v>
          </cell>
          <cell r="D297" t="str">
            <v>R02_0160</v>
          </cell>
          <cell r="E297" t="str">
            <v>R02_0160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</row>
        <row r="298">
          <cell r="A298">
            <v>205113</v>
          </cell>
          <cell r="B298" t="str">
            <v xml:space="preserve">CREDIT BAIL LONG TERME        </v>
          </cell>
          <cell r="C298" t="str">
            <v>R02_0160</v>
          </cell>
          <cell r="D298" t="str">
            <v>R02_0160</v>
          </cell>
          <cell r="E298" t="str">
            <v>R02_0160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</row>
        <row r="299">
          <cell r="A299">
            <v>205130</v>
          </cell>
          <cell r="B299" t="str">
            <v xml:space="preserve">IMPAYES SUR CREDIT-BAIl       </v>
          </cell>
          <cell r="C299" t="str">
            <v>R02_0160</v>
          </cell>
          <cell r="D299" t="str">
            <v>R02_0160</v>
          </cell>
          <cell r="E299" t="str">
            <v>R02_0160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>
            <v>205131</v>
          </cell>
          <cell r="B300" t="str">
            <v xml:space="preserve">IMPAYES CREDIT BAIL CLIPRO    </v>
          </cell>
          <cell r="C300" t="str">
            <v>R02_0160</v>
          </cell>
          <cell r="D300" t="str">
            <v>R02_0160</v>
          </cell>
          <cell r="E300" t="str">
            <v>R02_0160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>
            <v>205132</v>
          </cell>
          <cell r="B301" t="str">
            <v xml:space="preserve">IMPAYES CREDIT BAIL PRE CTX   </v>
          </cell>
          <cell r="C301" t="str">
            <v>R02_0160</v>
          </cell>
          <cell r="D301" t="str">
            <v>R02_0160</v>
          </cell>
          <cell r="E301" t="str">
            <v>R02_0160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</row>
        <row r="302">
          <cell r="A302">
            <v>205170</v>
          </cell>
          <cell r="B302" t="str">
            <v xml:space="preserve">CREANCES RATTACHEES           </v>
          </cell>
          <cell r="C302" t="str">
            <v>R02_0160</v>
          </cell>
          <cell r="D302" t="str">
            <v>R02_0160</v>
          </cell>
          <cell r="E302" t="str">
            <v>R02_0160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</row>
        <row r="303">
          <cell r="A303">
            <v>205180</v>
          </cell>
          <cell r="B303" t="str">
            <v>COM RECUE&amp;COUTS DE TRANSACTION</v>
          </cell>
          <cell r="C303" t="str">
            <v>R02_0160</v>
          </cell>
          <cell r="D303" t="str">
            <v>R02_0160</v>
          </cell>
          <cell r="E303" t="str">
            <v>R02_0160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</row>
        <row r="304">
          <cell r="A304">
            <v>205210</v>
          </cell>
          <cell r="B304" t="str">
            <v xml:space="preserve">LOCATION AVEC OPTION D'ACHAT  </v>
          </cell>
          <cell r="C304" t="str">
            <v>R02_0160</v>
          </cell>
          <cell r="D304" t="str">
            <v>R02_0160</v>
          </cell>
          <cell r="E304" t="str">
            <v>R02_0160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</row>
        <row r="305">
          <cell r="A305">
            <v>205230</v>
          </cell>
          <cell r="B305" t="str">
            <v xml:space="preserve">IMP/lOCAT AVEC OPTION D'ACHAT </v>
          </cell>
          <cell r="C305" t="str">
            <v>R02_0160</v>
          </cell>
          <cell r="D305" t="str">
            <v>R02_0160</v>
          </cell>
          <cell r="E305" t="str">
            <v>R02_0160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</row>
        <row r="306">
          <cell r="A306">
            <v>205270</v>
          </cell>
          <cell r="B306" t="str">
            <v xml:space="preserve">CREANCES RATTACHEES           </v>
          </cell>
          <cell r="C306" t="str">
            <v>R02_0160</v>
          </cell>
          <cell r="D306" t="str">
            <v>R02_0160</v>
          </cell>
          <cell r="E306" t="str">
            <v>R02_0160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</row>
        <row r="307">
          <cell r="A307">
            <v>205280</v>
          </cell>
          <cell r="B307" t="str">
            <v>COM RECUE&amp;COUTS DE TRANSACTION</v>
          </cell>
          <cell r="C307" t="str">
            <v>R02_0160</v>
          </cell>
          <cell r="D307" t="str">
            <v>R02_0160</v>
          </cell>
          <cell r="E307" t="str">
            <v>R02_0160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</row>
        <row r="308">
          <cell r="A308">
            <v>205310</v>
          </cell>
          <cell r="B308" t="str">
            <v>COM RECUE&amp;COUTS DE TRANSACTION</v>
          </cell>
          <cell r="C308" t="str">
            <v>R02_0160</v>
          </cell>
          <cell r="D308" t="str">
            <v>R02_0160</v>
          </cell>
          <cell r="E308" t="str">
            <v>R02_0160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</row>
        <row r="309">
          <cell r="A309">
            <v>205330</v>
          </cell>
          <cell r="B309" t="str">
            <v>COM RECUE&amp;COUTS DE TRANSACTION</v>
          </cell>
          <cell r="C309" t="str">
            <v>R02_0160</v>
          </cell>
          <cell r="D309" t="str">
            <v>R02_0160</v>
          </cell>
          <cell r="E309" t="str">
            <v>R02_0160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</row>
        <row r="310">
          <cell r="A310">
            <v>205370</v>
          </cell>
          <cell r="B310" t="str">
            <v>COM RECUE&amp;COUTS DE TRANSACTION</v>
          </cell>
          <cell r="C310" t="str">
            <v>R02_0160</v>
          </cell>
          <cell r="D310" t="str">
            <v>R02_0160</v>
          </cell>
          <cell r="E310" t="str">
            <v>R02_0160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</row>
        <row r="311">
          <cell r="A311">
            <v>205380</v>
          </cell>
          <cell r="B311" t="str">
            <v>COM RECUE&amp;COUTS DE TRANSACTION</v>
          </cell>
          <cell r="C311" t="str">
            <v>R02_0160</v>
          </cell>
          <cell r="D311" t="str">
            <v>R02_0160</v>
          </cell>
          <cell r="E311" t="str">
            <v>R02_0160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</row>
        <row r="312">
          <cell r="A312">
            <v>205410</v>
          </cell>
          <cell r="B312" t="str">
            <v>AUT CONTRAT lOCATION-FINANCEMT</v>
          </cell>
          <cell r="C312" t="str">
            <v>R02_0160</v>
          </cell>
          <cell r="D312" t="str">
            <v>R02_0160</v>
          </cell>
          <cell r="E312" t="str">
            <v>R02_0160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</row>
        <row r="313">
          <cell r="A313">
            <v>205430</v>
          </cell>
          <cell r="B313" t="str">
            <v xml:space="preserve">IMP SUR AUT CONTRAT lOCAT-FIN </v>
          </cell>
          <cell r="C313" t="str">
            <v>R02_0160</v>
          </cell>
          <cell r="D313" t="str">
            <v>R02_0160</v>
          </cell>
          <cell r="E313" t="str">
            <v>R02_0160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</row>
        <row r="314">
          <cell r="A314">
            <v>205470</v>
          </cell>
          <cell r="B314" t="str">
            <v xml:space="preserve">CREANCES RATTACHEES           </v>
          </cell>
          <cell r="C314" t="str">
            <v>R02_0160</v>
          </cell>
          <cell r="D314" t="str">
            <v>R02_0160</v>
          </cell>
          <cell r="E314" t="str">
            <v>R02_0160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</row>
        <row r="315">
          <cell r="A315">
            <v>205480</v>
          </cell>
          <cell r="B315" t="str">
            <v>COM RECUE&amp;COUTS DE TRANSACTION</v>
          </cell>
          <cell r="C315" t="str">
            <v>R02_0160</v>
          </cell>
          <cell r="D315" t="str">
            <v>R02_0160</v>
          </cell>
          <cell r="E315" t="str">
            <v>R02_0160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</row>
        <row r="316">
          <cell r="A316">
            <v>208000</v>
          </cell>
          <cell r="B316" t="str">
            <v xml:space="preserve">EFFET DONNE EN PENSION lIVREE </v>
          </cell>
          <cell r="C316" t="str">
            <v>R02_0160</v>
          </cell>
          <cell r="D316" t="str">
            <v>R02_0160</v>
          </cell>
          <cell r="E316" t="str">
            <v>R02_0160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</row>
        <row r="317">
          <cell r="A317">
            <v>209000</v>
          </cell>
          <cell r="B317" t="str">
            <v>VALEURS NON IMPUTEES CDT CLTLE</v>
          </cell>
          <cell r="C317" t="str">
            <v>R02_1190</v>
          </cell>
          <cell r="D317" t="str">
            <v>R02_1190</v>
          </cell>
          <cell r="E317" t="str">
            <v>R02_1190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</row>
        <row r="318">
          <cell r="A318">
            <v>209100</v>
          </cell>
          <cell r="B318" t="str">
            <v xml:space="preserve">VALEURS N/IMPUTEES CREDIT CLT </v>
          </cell>
          <cell r="C318" t="str">
            <v>R02_1190</v>
          </cell>
          <cell r="D318" t="str">
            <v>R02_1190</v>
          </cell>
          <cell r="E318" t="str">
            <v>R02_1190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</row>
        <row r="319">
          <cell r="A319">
            <v>209101</v>
          </cell>
          <cell r="B319" t="str">
            <v xml:space="preserve">VALEURS N/IMPUTEES CLICOM     </v>
          </cell>
          <cell r="C319" t="str">
            <v>R02_1190</v>
          </cell>
          <cell r="D319" t="str">
            <v>R02_1190</v>
          </cell>
          <cell r="E319" t="str">
            <v>R02_1190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</row>
        <row r="320">
          <cell r="A320">
            <v>209102</v>
          </cell>
          <cell r="B320" t="str">
            <v xml:space="preserve">VALEURS N/IMPUTEES CLIPRO     </v>
          </cell>
          <cell r="C320" t="str">
            <v>R02_1190</v>
          </cell>
          <cell r="D320" t="str">
            <v>R02_1190</v>
          </cell>
          <cell r="E320" t="str">
            <v>R02_1190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</row>
        <row r="321">
          <cell r="A321">
            <v>209103</v>
          </cell>
          <cell r="B321" t="str">
            <v xml:space="preserve">VNI PARTICULIERS MANKO        </v>
          </cell>
          <cell r="C321" t="str">
            <v>R02_1190</v>
          </cell>
          <cell r="D321" t="str">
            <v>R02_1190</v>
          </cell>
          <cell r="E321" t="str">
            <v>R02_1190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</row>
        <row r="322">
          <cell r="A322">
            <v>209104</v>
          </cell>
          <cell r="B322" t="str">
            <v xml:space="preserve">VNI ENTREPRISES MANKO         </v>
          </cell>
          <cell r="C322" t="str">
            <v>R02_1190</v>
          </cell>
          <cell r="D322" t="str">
            <v>R02_1190</v>
          </cell>
          <cell r="E322" t="str">
            <v>R02_1190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</row>
        <row r="323">
          <cell r="A323">
            <v>209200</v>
          </cell>
          <cell r="B323" t="str">
            <v xml:space="preserve">AUTRES VALEURS N/IMPUTEES CDT </v>
          </cell>
          <cell r="C323" t="str">
            <v>R02_1190</v>
          </cell>
          <cell r="D323" t="str">
            <v>R02_1190</v>
          </cell>
          <cell r="E323" t="str">
            <v>R02_1190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</row>
        <row r="324">
          <cell r="A324">
            <v>209300</v>
          </cell>
          <cell r="B324" t="str">
            <v>VALEURS N/IMPUTEES CREDIT BAIL</v>
          </cell>
          <cell r="C324" t="str">
            <v>R02_1190</v>
          </cell>
          <cell r="D324" t="str">
            <v>R02_1190</v>
          </cell>
          <cell r="E324" t="str">
            <v>R02_1190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</row>
        <row r="325">
          <cell r="A325">
            <v>209301</v>
          </cell>
          <cell r="B325" t="str">
            <v xml:space="preserve">VNI  CREDIT BAIL CLIPRO       </v>
          </cell>
          <cell r="C325" t="str">
            <v>R02_1190</v>
          </cell>
          <cell r="D325" t="str">
            <v>R02_1190</v>
          </cell>
          <cell r="E325" t="str">
            <v>R02_1190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</row>
        <row r="326">
          <cell r="A326">
            <v>220000</v>
          </cell>
          <cell r="B326" t="str">
            <v xml:space="preserve">AFFACTURAGE                   </v>
          </cell>
          <cell r="C326" t="str">
            <v>R02_0160</v>
          </cell>
          <cell r="D326" t="str">
            <v>R02_0160</v>
          </cell>
          <cell r="E326" t="str">
            <v>R02_0160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</row>
        <row r="327">
          <cell r="A327">
            <v>221000</v>
          </cell>
          <cell r="B327" t="str">
            <v xml:space="preserve">AFFACTURAGE                   </v>
          </cell>
          <cell r="C327" t="str">
            <v>R02_0160</v>
          </cell>
          <cell r="D327" t="str">
            <v>R02_0160</v>
          </cell>
          <cell r="E327" t="str">
            <v>R02_0160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</row>
        <row r="328">
          <cell r="A328">
            <v>223000</v>
          </cell>
          <cell r="B328" t="str">
            <v xml:space="preserve">IMPAYES SUR AFFACTURAGE       </v>
          </cell>
          <cell r="C328" t="str">
            <v>R02_0160</v>
          </cell>
          <cell r="D328" t="str">
            <v>R02_0160</v>
          </cell>
          <cell r="E328" t="str">
            <v>R02_0160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</row>
        <row r="329">
          <cell r="A329">
            <v>227000</v>
          </cell>
          <cell r="B329" t="str">
            <v xml:space="preserve">CREANCES RATTACHEES           </v>
          </cell>
          <cell r="C329" t="str">
            <v>R02_0160</v>
          </cell>
          <cell r="D329" t="str">
            <v>R02_0160</v>
          </cell>
          <cell r="E329" t="str">
            <v>R02_0160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</row>
        <row r="330">
          <cell r="A330">
            <v>250000</v>
          </cell>
          <cell r="B330" t="str">
            <v xml:space="preserve">COMPTES DE CLIENTELE          </v>
          </cell>
          <cell r="C330" t="str">
            <v>R02_0020</v>
          </cell>
          <cell r="D330" t="str">
            <v>R02_2260</v>
          </cell>
          <cell r="E330" t="str">
            <v>R02_0020</v>
          </cell>
          <cell r="F330" t="str">
            <v>R02_2260</v>
          </cell>
          <cell r="G330">
            <v>0</v>
          </cell>
          <cell r="H330">
            <v>0</v>
          </cell>
          <cell r="I330">
            <v>0</v>
          </cell>
        </row>
        <row r="331">
          <cell r="A331">
            <v>251000</v>
          </cell>
          <cell r="B331" t="str">
            <v xml:space="preserve">COMPTES ORDINAIRES CLIENTELE  </v>
          </cell>
          <cell r="C331" t="str">
            <v>R02_0020</v>
          </cell>
          <cell r="D331" t="str">
            <v>R02_2260</v>
          </cell>
          <cell r="E331" t="str">
            <v>R02_0020</v>
          </cell>
          <cell r="F331" t="str">
            <v>R02_2260</v>
          </cell>
          <cell r="G331">
            <v>0</v>
          </cell>
          <cell r="H331">
            <v>0</v>
          </cell>
          <cell r="I331">
            <v>0</v>
          </cell>
        </row>
        <row r="332">
          <cell r="A332">
            <v>251100</v>
          </cell>
          <cell r="B332" t="str">
            <v xml:space="preserve">COMPTES ORDINAIRES CLIENTELE  </v>
          </cell>
          <cell r="C332" t="str">
            <v>R02_0020</v>
          </cell>
          <cell r="D332" t="str">
            <v>R02_2260</v>
          </cell>
          <cell r="E332" t="str">
            <v>R02_0020</v>
          </cell>
          <cell r="F332" t="str">
            <v>R02_2260</v>
          </cell>
          <cell r="G332">
            <v>0</v>
          </cell>
          <cell r="H332">
            <v>0</v>
          </cell>
          <cell r="I332">
            <v>0</v>
          </cell>
        </row>
        <row r="333">
          <cell r="A333">
            <v>251101</v>
          </cell>
          <cell r="B333" t="str">
            <v xml:space="preserve">COMPTES ORD. TRESOR PUBLIC    </v>
          </cell>
          <cell r="C333" t="str">
            <v>R02_0020</v>
          </cell>
          <cell r="D333" t="str">
            <v>R02_2260</v>
          </cell>
          <cell r="E333" t="str">
            <v>R02_0020</v>
          </cell>
          <cell r="F333" t="str">
            <v>R02_2260</v>
          </cell>
          <cell r="G333">
            <v>0</v>
          </cell>
          <cell r="H333">
            <v>0</v>
          </cell>
          <cell r="I333">
            <v>0</v>
          </cell>
        </row>
        <row r="334">
          <cell r="A334">
            <v>251110</v>
          </cell>
          <cell r="B334" t="str">
            <v xml:space="preserve">COMPTE ORD. CLTLE PART        </v>
          </cell>
          <cell r="C334" t="str">
            <v>R02_0020</v>
          </cell>
          <cell r="D334" t="str">
            <v>R02_2260</v>
          </cell>
          <cell r="E334" t="str">
            <v>R02_0020</v>
          </cell>
          <cell r="F334" t="str">
            <v>R02_2260</v>
          </cell>
          <cell r="G334">
            <v>0</v>
          </cell>
          <cell r="H334">
            <v>0</v>
          </cell>
          <cell r="I334">
            <v>0</v>
          </cell>
        </row>
        <row r="335">
          <cell r="A335">
            <v>251111</v>
          </cell>
          <cell r="B335" t="str">
            <v xml:space="preserve">COMPTE ORDINAIRE DU PERSONNEL </v>
          </cell>
          <cell r="C335" t="str">
            <v>R02_0020</v>
          </cell>
          <cell r="D335" t="str">
            <v>R02_2260</v>
          </cell>
          <cell r="E335" t="str">
            <v>R02_0020</v>
          </cell>
          <cell r="F335" t="str">
            <v>R02_2260</v>
          </cell>
          <cell r="G335">
            <v>0</v>
          </cell>
          <cell r="H335">
            <v>0</v>
          </cell>
          <cell r="I335">
            <v>0</v>
          </cell>
        </row>
        <row r="336">
          <cell r="A336">
            <v>251112</v>
          </cell>
          <cell r="B336" t="str">
            <v xml:space="preserve">COMPTE ORD. BDC CLIPRI        </v>
          </cell>
          <cell r="C336" t="str">
            <v>R02_0020</v>
          </cell>
          <cell r="D336" t="str">
            <v>R02_2260</v>
          </cell>
          <cell r="E336" t="str">
            <v>R02_0020</v>
          </cell>
          <cell r="F336" t="str">
            <v>R02_2260</v>
          </cell>
          <cell r="G336">
            <v>0</v>
          </cell>
          <cell r="H336">
            <v>0</v>
          </cell>
          <cell r="I336">
            <v>0</v>
          </cell>
        </row>
        <row r="337">
          <cell r="A337">
            <v>251113</v>
          </cell>
          <cell r="B337" t="str">
            <v xml:space="preserve">COMPTE ORD. CLTLE PROFESSION. </v>
          </cell>
          <cell r="C337" t="str">
            <v>R02_0020</v>
          </cell>
          <cell r="D337" t="str">
            <v>R02_2260</v>
          </cell>
          <cell r="E337" t="str">
            <v>R02_0020</v>
          </cell>
          <cell r="F337" t="str">
            <v>R02_2260</v>
          </cell>
          <cell r="G337">
            <v>0</v>
          </cell>
          <cell r="H337">
            <v>0</v>
          </cell>
          <cell r="I337">
            <v>0</v>
          </cell>
        </row>
        <row r="338">
          <cell r="A338">
            <v>251114</v>
          </cell>
          <cell r="B338" t="str">
            <v xml:space="preserve">COMPTE ORD. PART MANKO        </v>
          </cell>
          <cell r="C338" t="str">
            <v>R02_0020</v>
          </cell>
          <cell r="D338" t="str">
            <v>R02_2260</v>
          </cell>
          <cell r="E338" t="str">
            <v>R02_0020</v>
          </cell>
          <cell r="F338" t="str">
            <v>R02_2260</v>
          </cell>
          <cell r="G338">
            <v>0</v>
          </cell>
          <cell r="H338">
            <v>0</v>
          </cell>
          <cell r="I338">
            <v>0</v>
          </cell>
        </row>
        <row r="339">
          <cell r="A339">
            <v>251115</v>
          </cell>
          <cell r="B339" t="str">
            <v xml:space="preserve">COMPTE ORD.NOVA MICRO ENTREP  </v>
          </cell>
          <cell r="C339" t="str">
            <v>R02_0020</v>
          </cell>
          <cell r="D339" t="str">
            <v>R02_2260</v>
          </cell>
          <cell r="E339" t="str">
            <v>R02_0020</v>
          </cell>
          <cell r="F339" t="str">
            <v>R02_2260</v>
          </cell>
          <cell r="G339">
            <v>0</v>
          </cell>
          <cell r="H339">
            <v>0</v>
          </cell>
          <cell r="I339">
            <v>0</v>
          </cell>
        </row>
        <row r="340">
          <cell r="A340">
            <v>251116</v>
          </cell>
          <cell r="B340" t="str">
            <v>COMPTE ORD.NOVA PETITE  ENTREP</v>
          </cell>
          <cell r="C340" t="str">
            <v>R02_0020</v>
          </cell>
          <cell r="D340" t="str">
            <v>R02_2260</v>
          </cell>
          <cell r="E340" t="str">
            <v>R02_0020</v>
          </cell>
          <cell r="F340" t="str">
            <v>R02_2260</v>
          </cell>
          <cell r="G340">
            <v>0</v>
          </cell>
          <cell r="H340">
            <v>0</v>
          </cell>
          <cell r="I340">
            <v>0</v>
          </cell>
        </row>
        <row r="341">
          <cell r="A341">
            <v>251117</v>
          </cell>
          <cell r="B341" t="str">
            <v xml:space="preserve">COMPTE DEPOT REMUNERE MANKO   </v>
          </cell>
          <cell r="C341" t="str">
            <v>R02_0020</v>
          </cell>
          <cell r="D341" t="str">
            <v>R02_2260</v>
          </cell>
          <cell r="E341" t="str">
            <v>R02_0020</v>
          </cell>
          <cell r="F341" t="str">
            <v>R02_2260</v>
          </cell>
          <cell r="G341">
            <v>0</v>
          </cell>
          <cell r="H341">
            <v>0</v>
          </cell>
          <cell r="I341">
            <v>0</v>
          </cell>
        </row>
        <row r="342">
          <cell r="A342">
            <v>251118</v>
          </cell>
          <cell r="B342" t="str">
            <v xml:space="preserve">COMPTE ORD PACK ECO           </v>
          </cell>
          <cell r="C342" t="str">
            <v>R02_0020</v>
          </cell>
          <cell r="D342" t="str">
            <v>R02_2260</v>
          </cell>
          <cell r="E342" t="str">
            <v>R02_0020</v>
          </cell>
          <cell r="F342" t="str">
            <v>R02_2260</v>
          </cell>
          <cell r="G342">
            <v>0</v>
          </cell>
          <cell r="H342">
            <v>0</v>
          </cell>
          <cell r="I342">
            <v>0</v>
          </cell>
        </row>
        <row r="343">
          <cell r="A343">
            <v>251120</v>
          </cell>
          <cell r="B343" t="str">
            <v xml:space="preserve">COMPTE ORDINAIRES CLTLE COMM. </v>
          </cell>
          <cell r="C343" t="str">
            <v>R02_0020</v>
          </cell>
          <cell r="D343" t="str">
            <v>R02_2260</v>
          </cell>
          <cell r="E343" t="str">
            <v>R02_0020</v>
          </cell>
          <cell r="F343" t="str">
            <v>R02_2260</v>
          </cell>
          <cell r="G343">
            <v>0</v>
          </cell>
          <cell r="H343">
            <v>0</v>
          </cell>
          <cell r="I343">
            <v>0</v>
          </cell>
        </row>
        <row r="344">
          <cell r="A344">
            <v>251122</v>
          </cell>
          <cell r="B344" t="str">
            <v xml:space="preserve">COMPTE ORD. BDC CLICOM        </v>
          </cell>
          <cell r="C344" t="str">
            <v>R02_0020</v>
          </cell>
          <cell r="D344" t="str">
            <v>R02_2260</v>
          </cell>
          <cell r="E344" t="str">
            <v>R02_0020</v>
          </cell>
          <cell r="F344" t="str">
            <v>R02_2260</v>
          </cell>
          <cell r="G344">
            <v>0</v>
          </cell>
          <cell r="H344">
            <v>0</v>
          </cell>
          <cell r="I344">
            <v>0</v>
          </cell>
        </row>
        <row r="345">
          <cell r="A345">
            <v>251130</v>
          </cell>
          <cell r="B345" t="str">
            <v xml:space="preserve">COMPTES ORD. ORG.ASS.CAPT.    </v>
          </cell>
          <cell r="C345" t="str">
            <v>R02_0020</v>
          </cell>
          <cell r="D345" t="str">
            <v>R02_2260</v>
          </cell>
          <cell r="E345" t="str">
            <v>R02_0020</v>
          </cell>
          <cell r="F345" t="str">
            <v>R02_2260</v>
          </cell>
          <cell r="G345">
            <v>0</v>
          </cell>
          <cell r="H345">
            <v>0</v>
          </cell>
          <cell r="I345">
            <v>0</v>
          </cell>
        </row>
        <row r="346">
          <cell r="A346">
            <v>251140</v>
          </cell>
          <cell r="B346" t="str">
            <v xml:space="preserve">CPTES ORD ADMINISTRATIONS     </v>
          </cell>
          <cell r="C346" t="str">
            <v>R02_0020</v>
          </cell>
          <cell r="D346" t="str">
            <v>R02_2260</v>
          </cell>
          <cell r="E346" t="str">
            <v>R02_0020</v>
          </cell>
          <cell r="F346" t="str">
            <v>R02_2260</v>
          </cell>
          <cell r="G346">
            <v>0</v>
          </cell>
          <cell r="H346">
            <v>0</v>
          </cell>
          <cell r="I346">
            <v>0</v>
          </cell>
        </row>
        <row r="347">
          <cell r="A347">
            <v>251150</v>
          </cell>
          <cell r="B347" t="str">
            <v xml:space="preserve">CPTES ORD CLT DIVERSES        </v>
          </cell>
          <cell r="C347" t="str">
            <v>R02_0020</v>
          </cell>
          <cell r="D347" t="str">
            <v>R02_2260</v>
          </cell>
          <cell r="E347" t="str">
            <v>R02_0020</v>
          </cell>
          <cell r="F347" t="str">
            <v>R02_2260</v>
          </cell>
          <cell r="G347">
            <v>0</v>
          </cell>
          <cell r="H347">
            <v>0</v>
          </cell>
          <cell r="I347">
            <v>0</v>
          </cell>
        </row>
        <row r="348">
          <cell r="A348">
            <v>251600</v>
          </cell>
          <cell r="B348" t="str">
            <v xml:space="preserve">D.R. COMPTES ORD. CLIENTELE   </v>
          </cell>
          <cell r="C348" t="str">
            <v>R02_2260</v>
          </cell>
          <cell r="D348" t="str">
            <v>R02_2260</v>
          </cell>
          <cell r="E348">
            <v>0</v>
          </cell>
          <cell r="F348" t="str">
            <v>R02_2260</v>
          </cell>
          <cell r="G348">
            <v>0</v>
          </cell>
          <cell r="H348">
            <v>0</v>
          </cell>
          <cell r="I348">
            <v>0</v>
          </cell>
        </row>
        <row r="349">
          <cell r="A349">
            <v>251610</v>
          </cell>
          <cell r="B349" t="str">
            <v xml:space="preserve">D-R. C/O CLIENTELE PRIVEE     </v>
          </cell>
          <cell r="C349" t="str">
            <v>R02_2260</v>
          </cell>
          <cell r="D349" t="str">
            <v>R02_2260</v>
          </cell>
          <cell r="E349">
            <v>0</v>
          </cell>
          <cell r="F349" t="str">
            <v>R02_2260</v>
          </cell>
          <cell r="G349">
            <v>0</v>
          </cell>
          <cell r="H349">
            <v>0</v>
          </cell>
          <cell r="I349">
            <v>0</v>
          </cell>
        </row>
        <row r="350">
          <cell r="A350">
            <v>251611</v>
          </cell>
          <cell r="B350" t="str">
            <v xml:space="preserve">D-R. COMPTES ORD. CLIPRO      </v>
          </cell>
          <cell r="C350" t="str">
            <v>R02_2260</v>
          </cell>
          <cell r="D350" t="str">
            <v>R02_2260</v>
          </cell>
          <cell r="E350">
            <v>0</v>
          </cell>
          <cell r="F350" t="str">
            <v>R02_2260</v>
          </cell>
          <cell r="G350">
            <v>0</v>
          </cell>
          <cell r="H350">
            <v>0</v>
          </cell>
          <cell r="I350">
            <v>0</v>
          </cell>
        </row>
        <row r="351">
          <cell r="A351">
            <v>251620</v>
          </cell>
          <cell r="B351" t="str">
            <v>D-R. C/O CLIENTELE COMMERCIALE</v>
          </cell>
          <cell r="C351" t="str">
            <v>R02_2260</v>
          </cell>
          <cell r="D351" t="str">
            <v>R02_2260</v>
          </cell>
          <cell r="E351">
            <v>0</v>
          </cell>
          <cell r="F351" t="str">
            <v>R02_2260</v>
          </cell>
          <cell r="G351">
            <v>0</v>
          </cell>
          <cell r="H351">
            <v>0</v>
          </cell>
          <cell r="I351">
            <v>0</v>
          </cell>
        </row>
        <row r="352">
          <cell r="A352">
            <v>251621</v>
          </cell>
          <cell r="B352" t="str">
            <v xml:space="preserve">D-R. C/O TRESOR PUBLIC        </v>
          </cell>
          <cell r="C352" t="str">
            <v>R02_2260</v>
          </cell>
          <cell r="D352" t="str">
            <v>R02_2260</v>
          </cell>
          <cell r="E352">
            <v>0</v>
          </cell>
          <cell r="F352" t="str">
            <v>R02_2260</v>
          </cell>
          <cell r="G352">
            <v>0</v>
          </cell>
          <cell r="H352">
            <v>0</v>
          </cell>
          <cell r="I352">
            <v>0</v>
          </cell>
        </row>
        <row r="353">
          <cell r="A353">
            <v>251630</v>
          </cell>
          <cell r="B353" t="str">
            <v xml:space="preserve">D.R. CPT ORD. ORG.ASS.CAPT    </v>
          </cell>
          <cell r="C353" t="str">
            <v>R02_2260</v>
          </cell>
          <cell r="D353" t="str">
            <v>R02_2260</v>
          </cell>
          <cell r="E353">
            <v>0</v>
          </cell>
          <cell r="F353" t="str">
            <v>R02_2260</v>
          </cell>
          <cell r="G353">
            <v>0</v>
          </cell>
          <cell r="H353">
            <v>0</v>
          </cell>
          <cell r="I353">
            <v>0</v>
          </cell>
        </row>
        <row r="354">
          <cell r="A354">
            <v>251640</v>
          </cell>
          <cell r="B354" t="str">
            <v>D.R. COMPTES ORDINAIRES ADMIN.</v>
          </cell>
          <cell r="C354" t="str">
            <v>R02_2260</v>
          </cell>
          <cell r="D354" t="str">
            <v>R02_2260</v>
          </cell>
          <cell r="E354">
            <v>0</v>
          </cell>
          <cell r="F354" t="str">
            <v>R02_2260</v>
          </cell>
          <cell r="G354">
            <v>0</v>
          </cell>
          <cell r="H354">
            <v>0</v>
          </cell>
          <cell r="I354">
            <v>0</v>
          </cell>
        </row>
        <row r="355">
          <cell r="A355">
            <v>251650</v>
          </cell>
          <cell r="B355" t="str">
            <v>D.R. CPT ORDINAIRES CLT DIVERS</v>
          </cell>
          <cell r="C355" t="str">
            <v>R02_2260</v>
          </cell>
          <cell r="D355" t="str">
            <v>R02_2260</v>
          </cell>
          <cell r="E355">
            <v>0</v>
          </cell>
          <cell r="F355" t="str">
            <v>R02_2260</v>
          </cell>
          <cell r="G355">
            <v>0</v>
          </cell>
          <cell r="H355">
            <v>0</v>
          </cell>
          <cell r="I355">
            <v>0</v>
          </cell>
        </row>
        <row r="356">
          <cell r="A356">
            <v>251700</v>
          </cell>
          <cell r="B356" t="str">
            <v xml:space="preserve">C.R. COMPTE ORDINAIRES CLTLE  </v>
          </cell>
          <cell r="C356" t="str">
            <v>R02_0020</v>
          </cell>
          <cell r="D356" t="str">
            <v>R02_0020</v>
          </cell>
          <cell r="E356" t="str">
            <v>R02_0020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</row>
        <row r="357">
          <cell r="A357">
            <v>251710</v>
          </cell>
          <cell r="B357" t="str">
            <v xml:space="preserve">C-R. C/O CLIENTELE PRIVEE     </v>
          </cell>
          <cell r="C357" t="str">
            <v>R02_0020</v>
          </cell>
          <cell r="D357" t="str">
            <v>R02_0020</v>
          </cell>
          <cell r="E357" t="str">
            <v>R02_0020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</row>
        <row r="358">
          <cell r="A358">
            <v>251711</v>
          </cell>
          <cell r="B358" t="str">
            <v xml:space="preserve">C-R. COMPTES ORD. CLIPRO      </v>
          </cell>
          <cell r="C358" t="str">
            <v>R02_0020</v>
          </cell>
          <cell r="D358" t="str">
            <v>R02_0020</v>
          </cell>
          <cell r="E358" t="str">
            <v>R02_0020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</row>
        <row r="359">
          <cell r="A359">
            <v>251712</v>
          </cell>
          <cell r="B359" t="str">
            <v xml:space="preserve">C-R. COMPTES AVANCE CLIPRI    </v>
          </cell>
          <cell r="C359" t="str">
            <v>R02_0020</v>
          </cell>
          <cell r="D359" t="str">
            <v>R02_0020</v>
          </cell>
          <cell r="E359" t="str">
            <v>R02_0020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</row>
        <row r="360">
          <cell r="A360">
            <v>251713</v>
          </cell>
          <cell r="B360" t="str">
            <v xml:space="preserve">C-R. COMPTES AVANCE CLIPR0    </v>
          </cell>
          <cell r="C360" t="str">
            <v>R02_0020</v>
          </cell>
          <cell r="D360" t="str">
            <v>R02_0020</v>
          </cell>
          <cell r="E360" t="str">
            <v>R02_0020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</row>
        <row r="361">
          <cell r="A361">
            <v>251720</v>
          </cell>
          <cell r="B361" t="str">
            <v>C-R. C/O CLIENTELE COMMERCIALE</v>
          </cell>
          <cell r="C361" t="str">
            <v>R02_0020</v>
          </cell>
          <cell r="D361" t="str">
            <v>R02_0020</v>
          </cell>
          <cell r="E361" t="str">
            <v>R02_0020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</row>
        <row r="362">
          <cell r="A362">
            <v>251721</v>
          </cell>
          <cell r="B362" t="str">
            <v xml:space="preserve">C-R. AVANCE CLICOM            </v>
          </cell>
          <cell r="C362" t="str">
            <v>R02_0020</v>
          </cell>
          <cell r="D362" t="str">
            <v>R02_0020</v>
          </cell>
          <cell r="E362" t="str">
            <v>R02_0020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</row>
        <row r="363">
          <cell r="A363">
            <v>251730</v>
          </cell>
          <cell r="B363" t="str">
            <v xml:space="preserve">C.R. CPT ORD. ORG.ASS.CAPT.   </v>
          </cell>
          <cell r="C363" t="str">
            <v>R02_0020</v>
          </cell>
          <cell r="D363" t="str">
            <v>R02_0020</v>
          </cell>
          <cell r="E363" t="str">
            <v>R02_0020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</row>
        <row r="364">
          <cell r="A364">
            <v>251740</v>
          </cell>
          <cell r="B364" t="str">
            <v xml:space="preserve">C.R. COMPTES ORD. ADMIN.      </v>
          </cell>
          <cell r="C364" t="str">
            <v>R02_0020</v>
          </cell>
          <cell r="D364" t="str">
            <v>R02_0020</v>
          </cell>
          <cell r="E364" t="str">
            <v>R02_0020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</row>
        <row r="365">
          <cell r="A365">
            <v>251750</v>
          </cell>
          <cell r="B365" t="str">
            <v xml:space="preserve">C.R. CPTES ORD. CLTLE DIVERSE </v>
          </cell>
          <cell r="C365" t="str">
            <v>R02_0020</v>
          </cell>
          <cell r="D365" t="str">
            <v>R02_0020</v>
          </cell>
          <cell r="E365" t="str">
            <v>R02_0020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</row>
        <row r="366">
          <cell r="A366">
            <v>251760</v>
          </cell>
          <cell r="B366" t="str">
            <v xml:space="preserve">C.R. CPTES ORD. TRESOR PUBLIC </v>
          </cell>
          <cell r="C366" t="str">
            <v>R02_0020</v>
          </cell>
          <cell r="D366" t="str">
            <v>R02_0020</v>
          </cell>
          <cell r="E366" t="str">
            <v>R02_0020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</row>
        <row r="367">
          <cell r="A367">
            <v>252000</v>
          </cell>
          <cell r="B367" t="str">
            <v>DEPOTS A TERME RECUS CLIENTELE</v>
          </cell>
          <cell r="C367" t="str">
            <v>R02_2270</v>
          </cell>
          <cell r="D367" t="str">
            <v>R02_2270</v>
          </cell>
          <cell r="E367">
            <v>0</v>
          </cell>
          <cell r="F367" t="str">
            <v>R02_2270</v>
          </cell>
          <cell r="G367">
            <v>0</v>
          </cell>
          <cell r="H367">
            <v>0</v>
          </cell>
          <cell r="I367">
            <v>0</v>
          </cell>
        </row>
        <row r="368">
          <cell r="A368">
            <v>252100</v>
          </cell>
          <cell r="B368" t="str">
            <v>DEPOTS A TERME RECUS CLIENTELE</v>
          </cell>
          <cell r="C368" t="str">
            <v>R02_2270</v>
          </cell>
          <cell r="D368" t="str">
            <v>R02_2270</v>
          </cell>
          <cell r="E368">
            <v>0</v>
          </cell>
          <cell r="F368" t="str">
            <v>R02_2270</v>
          </cell>
          <cell r="G368">
            <v>0</v>
          </cell>
          <cell r="H368">
            <v>0</v>
          </cell>
          <cell r="I368">
            <v>0</v>
          </cell>
        </row>
        <row r="369">
          <cell r="A369">
            <v>252110</v>
          </cell>
          <cell r="B369" t="str">
            <v>DEPOTS A TERMES RECUS CLT PART</v>
          </cell>
          <cell r="C369" t="str">
            <v>R02_2270</v>
          </cell>
          <cell r="D369" t="str">
            <v>R02_2270</v>
          </cell>
          <cell r="E369">
            <v>0</v>
          </cell>
          <cell r="F369" t="str">
            <v>R02_2270</v>
          </cell>
          <cell r="G369">
            <v>0</v>
          </cell>
          <cell r="H369">
            <v>0</v>
          </cell>
          <cell r="I369">
            <v>0</v>
          </cell>
        </row>
        <row r="370">
          <cell r="A370">
            <v>252111</v>
          </cell>
          <cell r="B370" t="str">
            <v xml:space="preserve">AVANCE DAT PARTICULIERS       </v>
          </cell>
          <cell r="C370" t="str">
            <v>R02_2270</v>
          </cell>
          <cell r="D370" t="str">
            <v>R02_2270</v>
          </cell>
          <cell r="E370">
            <v>0</v>
          </cell>
          <cell r="F370" t="str">
            <v>R02_2270</v>
          </cell>
          <cell r="G370">
            <v>0</v>
          </cell>
          <cell r="H370">
            <v>0</v>
          </cell>
          <cell r="I370">
            <v>0</v>
          </cell>
        </row>
        <row r="371">
          <cell r="A371">
            <v>252112</v>
          </cell>
          <cell r="B371" t="str">
            <v>CAR RECU DE CLTLE PARTICULIERS</v>
          </cell>
          <cell r="C371" t="str">
            <v>R02_2270</v>
          </cell>
          <cell r="D371" t="str">
            <v>R02_2270</v>
          </cell>
          <cell r="E371">
            <v>0</v>
          </cell>
          <cell r="F371" t="str">
            <v>R02_2270</v>
          </cell>
          <cell r="G371">
            <v>0</v>
          </cell>
          <cell r="H371">
            <v>0</v>
          </cell>
          <cell r="I371">
            <v>0</v>
          </cell>
        </row>
        <row r="372">
          <cell r="A372">
            <v>252113</v>
          </cell>
          <cell r="B372" t="str">
            <v xml:space="preserve">CAR HUIT RECUS DE  CLIPRI     </v>
          </cell>
          <cell r="C372" t="str">
            <v>R02_2270</v>
          </cell>
          <cell r="D372" t="str">
            <v>R02_2270</v>
          </cell>
          <cell r="E372">
            <v>0</v>
          </cell>
          <cell r="F372" t="str">
            <v>R02_2270</v>
          </cell>
          <cell r="G372">
            <v>0</v>
          </cell>
          <cell r="H372">
            <v>0</v>
          </cell>
          <cell r="I372">
            <v>0</v>
          </cell>
        </row>
        <row r="373">
          <cell r="A373">
            <v>252114</v>
          </cell>
          <cell r="B373" t="str">
            <v xml:space="preserve">DEPOTS A TERMES RECUS CLIPRO  </v>
          </cell>
          <cell r="C373" t="str">
            <v>R02_2270</v>
          </cell>
          <cell r="D373" t="str">
            <v>R02_2270</v>
          </cell>
          <cell r="E373">
            <v>0</v>
          </cell>
          <cell r="F373" t="str">
            <v>R02_2270</v>
          </cell>
          <cell r="G373">
            <v>0</v>
          </cell>
          <cell r="H373">
            <v>0</v>
          </cell>
          <cell r="I373">
            <v>0</v>
          </cell>
        </row>
        <row r="374">
          <cell r="A374">
            <v>252115</v>
          </cell>
          <cell r="B374" t="str">
            <v xml:space="preserve">CAR RECUS DE  CLIPRO          </v>
          </cell>
          <cell r="C374" t="str">
            <v>R02_2270</v>
          </cell>
          <cell r="D374" t="str">
            <v>R02_2270</v>
          </cell>
          <cell r="E374">
            <v>0</v>
          </cell>
          <cell r="F374" t="str">
            <v>R02_2270</v>
          </cell>
          <cell r="G374">
            <v>0</v>
          </cell>
          <cell r="H374">
            <v>0</v>
          </cell>
          <cell r="I374">
            <v>0</v>
          </cell>
        </row>
        <row r="375">
          <cell r="A375">
            <v>252120</v>
          </cell>
          <cell r="B375" t="str">
            <v>DEPOTS A TERME RECUS CLT COMM.</v>
          </cell>
          <cell r="C375" t="str">
            <v>R02_2270</v>
          </cell>
          <cell r="D375" t="str">
            <v>R02_2270</v>
          </cell>
          <cell r="E375">
            <v>0</v>
          </cell>
          <cell r="F375" t="str">
            <v>R02_2270</v>
          </cell>
          <cell r="G375">
            <v>0</v>
          </cell>
          <cell r="H375">
            <v>0</v>
          </cell>
          <cell r="I375">
            <v>0</v>
          </cell>
        </row>
        <row r="376">
          <cell r="A376">
            <v>252121</v>
          </cell>
          <cell r="B376" t="str">
            <v xml:space="preserve">AVANCE DAT CLICOM             </v>
          </cell>
          <cell r="C376" t="str">
            <v>R02_2270</v>
          </cell>
          <cell r="D376" t="str">
            <v>R02_2270</v>
          </cell>
          <cell r="E376">
            <v>0</v>
          </cell>
          <cell r="F376" t="str">
            <v>R02_2270</v>
          </cell>
          <cell r="G376">
            <v>0</v>
          </cell>
          <cell r="H376">
            <v>0</v>
          </cell>
          <cell r="I376">
            <v>0</v>
          </cell>
        </row>
        <row r="377">
          <cell r="A377">
            <v>252122</v>
          </cell>
          <cell r="B377" t="str">
            <v xml:space="preserve">CAR RECUS DE  CLICOM          </v>
          </cell>
          <cell r="C377" t="str">
            <v>R02_2270</v>
          </cell>
          <cell r="D377" t="str">
            <v>R02_2270</v>
          </cell>
          <cell r="E377">
            <v>0</v>
          </cell>
          <cell r="F377" t="str">
            <v>R02_2270</v>
          </cell>
          <cell r="G377">
            <v>0</v>
          </cell>
          <cell r="H377">
            <v>0</v>
          </cell>
          <cell r="I377">
            <v>0</v>
          </cell>
        </row>
        <row r="378">
          <cell r="A378">
            <v>252123</v>
          </cell>
          <cell r="B378" t="str">
            <v xml:space="preserve">CAR HUIT RECUS DE  CLICOM     </v>
          </cell>
          <cell r="C378" t="str">
            <v>R02_2270</v>
          </cell>
          <cell r="D378" t="str">
            <v>R02_2270</v>
          </cell>
          <cell r="E378">
            <v>0</v>
          </cell>
          <cell r="F378" t="str">
            <v>R02_2270</v>
          </cell>
          <cell r="G378">
            <v>0</v>
          </cell>
          <cell r="H378">
            <v>0</v>
          </cell>
          <cell r="I378">
            <v>0</v>
          </cell>
        </row>
        <row r="379">
          <cell r="A379">
            <v>252130</v>
          </cell>
          <cell r="B379" t="str">
            <v>DEPOTS A TERME RECUS ORG AS CP</v>
          </cell>
          <cell r="C379" t="str">
            <v>R02_2270</v>
          </cell>
          <cell r="D379" t="str">
            <v>R02_2270</v>
          </cell>
          <cell r="E379">
            <v>0</v>
          </cell>
          <cell r="F379" t="str">
            <v>R02_2270</v>
          </cell>
          <cell r="G379">
            <v>0</v>
          </cell>
          <cell r="H379">
            <v>0</v>
          </cell>
          <cell r="I379">
            <v>0</v>
          </cell>
        </row>
        <row r="380">
          <cell r="A380">
            <v>252131</v>
          </cell>
          <cell r="B380" t="str">
            <v xml:space="preserve">AVANCE DAT ASSUR. CAPITAL     </v>
          </cell>
          <cell r="C380" t="str">
            <v>R02_2270</v>
          </cell>
          <cell r="D380" t="str">
            <v>R02_2270</v>
          </cell>
          <cell r="E380">
            <v>0</v>
          </cell>
          <cell r="F380" t="str">
            <v>R02_2270</v>
          </cell>
          <cell r="G380">
            <v>0</v>
          </cell>
          <cell r="H380">
            <v>0</v>
          </cell>
          <cell r="I380">
            <v>0</v>
          </cell>
        </row>
        <row r="381">
          <cell r="A381">
            <v>252132</v>
          </cell>
          <cell r="B381" t="str">
            <v>CAR RECU D'ORGANISME ASSURANCE</v>
          </cell>
          <cell r="C381" t="str">
            <v>R02_2270</v>
          </cell>
          <cell r="D381" t="str">
            <v>R02_2270</v>
          </cell>
          <cell r="E381">
            <v>0</v>
          </cell>
          <cell r="F381" t="str">
            <v>R02_2270</v>
          </cell>
          <cell r="G381">
            <v>0</v>
          </cell>
          <cell r="H381">
            <v>0</v>
          </cell>
          <cell r="I381">
            <v>0</v>
          </cell>
        </row>
        <row r="382">
          <cell r="A382">
            <v>252133</v>
          </cell>
          <cell r="B382" t="str">
            <v xml:space="preserve">CAR HUIT RECU D'O.A.C.        </v>
          </cell>
          <cell r="C382" t="str">
            <v>R02_2270</v>
          </cell>
          <cell r="D382" t="str">
            <v>R02_2270</v>
          </cell>
          <cell r="E382">
            <v>0</v>
          </cell>
          <cell r="F382" t="str">
            <v>R02_2270</v>
          </cell>
          <cell r="G382">
            <v>0</v>
          </cell>
          <cell r="H382">
            <v>0</v>
          </cell>
          <cell r="I382">
            <v>0</v>
          </cell>
        </row>
        <row r="383">
          <cell r="A383">
            <v>252140</v>
          </cell>
          <cell r="B383" t="str">
            <v xml:space="preserve">DEPOTS A TERMES RECUS ADM     </v>
          </cell>
          <cell r="C383" t="str">
            <v>R02_2270</v>
          </cell>
          <cell r="D383" t="str">
            <v>R02_2270</v>
          </cell>
          <cell r="E383">
            <v>0</v>
          </cell>
          <cell r="F383" t="str">
            <v>R02_2270</v>
          </cell>
          <cell r="G383">
            <v>0</v>
          </cell>
          <cell r="H383">
            <v>0</v>
          </cell>
          <cell r="I383">
            <v>0</v>
          </cell>
        </row>
        <row r="384">
          <cell r="A384">
            <v>252141</v>
          </cell>
          <cell r="B384" t="str">
            <v xml:space="preserve">AVANCE DAT ADMINISTRATIONS    </v>
          </cell>
          <cell r="C384" t="str">
            <v>R02_2270</v>
          </cell>
          <cell r="D384" t="str">
            <v>R02_2270</v>
          </cell>
          <cell r="E384">
            <v>0</v>
          </cell>
          <cell r="F384" t="str">
            <v>R02_2270</v>
          </cell>
          <cell r="G384">
            <v>0</v>
          </cell>
          <cell r="H384">
            <v>0</v>
          </cell>
          <cell r="I384">
            <v>0</v>
          </cell>
        </row>
        <row r="385">
          <cell r="A385">
            <v>252142</v>
          </cell>
          <cell r="B385" t="str">
            <v xml:space="preserve">CAR RECU  ADMINISTRATIONS     </v>
          </cell>
          <cell r="C385" t="str">
            <v>R02_2270</v>
          </cell>
          <cell r="D385" t="str">
            <v>R02_2270</v>
          </cell>
          <cell r="E385">
            <v>0</v>
          </cell>
          <cell r="F385" t="str">
            <v>R02_2270</v>
          </cell>
          <cell r="G385">
            <v>0</v>
          </cell>
          <cell r="H385">
            <v>0</v>
          </cell>
          <cell r="I385">
            <v>0</v>
          </cell>
        </row>
        <row r="386">
          <cell r="A386">
            <v>252143</v>
          </cell>
          <cell r="B386" t="str">
            <v>CAR HUIT RECU  ADMINISTRATIONS</v>
          </cell>
          <cell r="C386" t="str">
            <v>R02_2270</v>
          </cell>
          <cell r="D386" t="str">
            <v>R02_2270</v>
          </cell>
          <cell r="E386">
            <v>0</v>
          </cell>
          <cell r="F386" t="str">
            <v>R02_2270</v>
          </cell>
          <cell r="G386">
            <v>0</v>
          </cell>
          <cell r="H386">
            <v>0</v>
          </cell>
          <cell r="I386">
            <v>0</v>
          </cell>
        </row>
        <row r="387">
          <cell r="A387">
            <v>252150</v>
          </cell>
          <cell r="B387" t="str">
            <v xml:space="preserve">DEPOTS A TERMES RECUS DV CLT  </v>
          </cell>
          <cell r="C387" t="str">
            <v>R02_2270</v>
          </cell>
          <cell r="D387" t="str">
            <v>R02_2270</v>
          </cell>
          <cell r="E387">
            <v>0</v>
          </cell>
          <cell r="F387" t="str">
            <v>R02_2270</v>
          </cell>
          <cell r="G387">
            <v>0</v>
          </cell>
          <cell r="H387">
            <v>0</v>
          </cell>
          <cell r="I387">
            <v>0</v>
          </cell>
        </row>
        <row r="388">
          <cell r="A388">
            <v>252151</v>
          </cell>
          <cell r="B388" t="str">
            <v xml:space="preserve">AVANCE DAT CLIENTELE DIVERSE  </v>
          </cell>
          <cell r="C388" t="str">
            <v>R02_2270</v>
          </cell>
          <cell r="D388" t="str">
            <v>R02_2270</v>
          </cell>
          <cell r="E388">
            <v>0</v>
          </cell>
          <cell r="F388" t="str">
            <v>R02_2270</v>
          </cell>
          <cell r="G388">
            <v>0</v>
          </cell>
          <cell r="H388">
            <v>0</v>
          </cell>
          <cell r="I388">
            <v>0</v>
          </cell>
        </row>
        <row r="389">
          <cell r="A389">
            <v>252152</v>
          </cell>
          <cell r="B389" t="str">
            <v xml:space="preserve">CAR RECU DE CLIENTELE DIVERSE </v>
          </cell>
          <cell r="C389" t="str">
            <v>R02_2270</v>
          </cell>
          <cell r="D389" t="str">
            <v>R02_2270</v>
          </cell>
          <cell r="E389">
            <v>0</v>
          </cell>
          <cell r="F389" t="str">
            <v>R02_2270</v>
          </cell>
          <cell r="G389">
            <v>0</v>
          </cell>
          <cell r="H389">
            <v>0</v>
          </cell>
          <cell r="I389">
            <v>0</v>
          </cell>
        </row>
        <row r="390">
          <cell r="A390">
            <v>252153</v>
          </cell>
          <cell r="B390" t="str">
            <v>CAR 8 RECU DE CLIENTELE DIVERS</v>
          </cell>
          <cell r="C390" t="str">
            <v>R02_2270</v>
          </cell>
          <cell r="D390" t="str">
            <v>R02_2270</v>
          </cell>
          <cell r="E390">
            <v>0</v>
          </cell>
          <cell r="F390" t="str">
            <v>R02_2270</v>
          </cell>
          <cell r="G390">
            <v>0</v>
          </cell>
          <cell r="H390">
            <v>0</v>
          </cell>
          <cell r="I390">
            <v>0</v>
          </cell>
        </row>
        <row r="391">
          <cell r="A391">
            <v>252600</v>
          </cell>
          <cell r="B391" t="str">
            <v xml:space="preserve">D.R. DEPOTS TERME RECUS CLTLE </v>
          </cell>
          <cell r="C391" t="str">
            <v>R02_2270</v>
          </cell>
          <cell r="D391" t="str">
            <v>R02_2270</v>
          </cell>
          <cell r="E391">
            <v>0</v>
          </cell>
          <cell r="F391" t="str">
            <v>R02_2270</v>
          </cell>
          <cell r="G391">
            <v>0</v>
          </cell>
          <cell r="H391">
            <v>0</v>
          </cell>
          <cell r="I391">
            <v>0</v>
          </cell>
        </row>
        <row r="392">
          <cell r="A392">
            <v>252610</v>
          </cell>
          <cell r="B392" t="str">
            <v>D.R. DEPOT TERME RECUS CL PART</v>
          </cell>
          <cell r="C392" t="str">
            <v>R02_2270</v>
          </cell>
          <cell r="D392" t="str">
            <v>R02_2270</v>
          </cell>
          <cell r="E392">
            <v>0</v>
          </cell>
          <cell r="F392" t="str">
            <v>R02_2270</v>
          </cell>
          <cell r="G392">
            <v>0</v>
          </cell>
          <cell r="H392">
            <v>0</v>
          </cell>
          <cell r="I392">
            <v>0</v>
          </cell>
        </row>
        <row r="393">
          <cell r="A393">
            <v>252611</v>
          </cell>
          <cell r="B393" t="str">
            <v xml:space="preserve">D.R. DEPOT TERME RECUS CLIPRO </v>
          </cell>
          <cell r="C393" t="str">
            <v>R02_2270</v>
          </cell>
          <cell r="D393" t="str">
            <v>R02_2270</v>
          </cell>
          <cell r="E393">
            <v>0</v>
          </cell>
          <cell r="F393" t="str">
            <v>R02_2270</v>
          </cell>
          <cell r="G393">
            <v>0</v>
          </cell>
          <cell r="H393">
            <v>0</v>
          </cell>
          <cell r="I393">
            <v>0</v>
          </cell>
        </row>
        <row r="394">
          <cell r="A394">
            <v>252620</v>
          </cell>
          <cell r="B394" t="str">
            <v>D.R. DEPOTS TERME RECU CL COMM</v>
          </cell>
          <cell r="C394" t="str">
            <v>R02_2270</v>
          </cell>
          <cell r="D394" t="str">
            <v>R02_2270</v>
          </cell>
          <cell r="E394">
            <v>0</v>
          </cell>
          <cell r="F394" t="str">
            <v>R02_2270</v>
          </cell>
          <cell r="G394">
            <v>0</v>
          </cell>
          <cell r="H394">
            <v>0</v>
          </cell>
          <cell r="I394">
            <v>0</v>
          </cell>
        </row>
        <row r="395">
          <cell r="A395">
            <v>252630</v>
          </cell>
          <cell r="B395" t="str">
            <v xml:space="preserve">D.R. DEPOTS TERME RECUS ORG.  </v>
          </cell>
          <cell r="C395" t="str">
            <v>R02_2270</v>
          </cell>
          <cell r="D395" t="str">
            <v>R02_2270</v>
          </cell>
          <cell r="E395">
            <v>0</v>
          </cell>
          <cell r="F395" t="str">
            <v>R02_2270</v>
          </cell>
          <cell r="G395">
            <v>0</v>
          </cell>
          <cell r="H395">
            <v>0</v>
          </cell>
          <cell r="I395">
            <v>0</v>
          </cell>
        </row>
        <row r="396">
          <cell r="A396">
            <v>252640</v>
          </cell>
          <cell r="B396" t="str">
            <v xml:space="preserve">D.R. DEPOTS TERME RECU ADMIN. </v>
          </cell>
          <cell r="C396" t="str">
            <v>R02_2270</v>
          </cell>
          <cell r="D396" t="str">
            <v>R02_2270</v>
          </cell>
          <cell r="E396">
            <v>0</v>
          </cell>
          <cell r="F396" t="str">
            <v>R02_2270</v>
          </cell>
          <cell r="G396">
            <v>0</v>
          </cell>
          <cell r="H396">
            <v>0</v>
          </cell>
          <cell r="I396">
            <v>0</v>
          </cell>
        </row>
        <row r="397">
          <cell r="A397">
            <v>252650</v>
          </cell>
          <cell r="B397" t="str">
            <v xml:space="preserve">D.R. DEPOTS TERME RECU DIVERS </v>
          </cell>
          <cell r="C397" t="str">
            <v>R02_2270</v>
          </cell>
          <cell r="D397" t="str">
            <v>R02_2270</v>
          </cell>
          <cell r="E397">
            <v>0</v>
          </cell>
          <cell r="F397" t="str">
            <v>R02_2270</v>
          </cell>
          <cell r="G397">
            <v>0</v>
          </cell>
          <cell r="H397">
            <v>0</v>
          </cell>
          <cell r="I397">
            <v>0</v>
          </cell>
        </row>
        <row r="398">
          <cell r="A398">
            <v>253000</v>
          </cell>
          <cell r="B398" t="str">
            <v>COMPTES D'EPARGNE A REGIME SPE</v>
          </cell>
          <cell r="C398" t="str">
            <v>R02_2350</v>
          </cell>
          <cell r="D398" t="str">
            <v>R02_2350</v>
          </cell>
          <cell r="E398">
            <v>0</v>
          </cell>
          <cell r="F398" t="str">
            <v>R02_2350</v>
          </cell>
          <cell r="G398">
            <v>0</v>
          </cell>
          <cell r="H398">
            <v>0</v>
          </cell>
          <cell r="I398">
            <v>0</v>
          </cell>
        </row>
        <row r="399">
          <cell r="A399">
            <v>253100</v>
          </cell>
          <cell r="B399" t="str">
            <v xml:space="preserve">LIVRETS D'EPARGNE             </v>
          </cell>
          <cell r="C399" t="str">
            <v>R02_2350</v>
          </cell>
          <cell r="D399" t="str">
            <v>R02_2350</v>
          </cell>
          <cell r="E399">
            <v>0</v>
          </cell>
          <cell r="F399" t="str">
            <v>R02_2350</v>
          </cell>
          <cell r="G399">
            <v>0</v>
          </cell>
          <cell r="H399">
            <v>0</v>
          </cell>
          <cell r="I399">
            <v>0</v>
          </cell>
        </row>
        <row r="400">
          <cell r="A400">
            <v>253110</v>
          </cell>
          <cell r="B400" t="str">
            <v xml:space="preserve">COMPTES SUR LIVRETS           </v>
          </cell>
          <cell r="C400" t="str">
            <v>R02_2350</v>
          </cell>
          <cell r="D400" t="str">
            <v>R02_2350</v>
          </cell>
          <cell r="E400">
            <v>0</v>
          </cell>
          <cell r="F400" t="str">
            <v>R02_2350</v>
          </cell>
          <cell r="G400">
            <v>0</v>
          </cell>
          <cell r="H400">
            <v>0</v>
          </cell>
          <cell r="I400">
            <v>0</v>
          </cell>
        </row>
        <row r="401">
          <cell r="A401">
            <v>253111</v>
          </cell>
          <cell r="B401" t="str">
            <v xml:space="preserve">COMPTES SUR LIVRETS PERSONNEL </v>
          </cell>
          <cell r="C401" t="str">
            <v>R02_2350</v>
          </cell>
          <cell r="D401" t="str">
            <v>R02_2350</v>
          </cell>
          <cell r="E401">
            <v>0</v>
          </cell>
          <cell r="F401" t="str">
            <v>R02_2350</v>
          </cell>
          <cell r="G401">
            <v>0</v>
          </cell>
          <cell r="H401">
            <v>0</v>
          </cell>
          <cell r="I401">
            <v>0</v>
          </cell>
        </row>
        <row r="402">
          <cell r="A402">
            <v>253112</v>
          </cell>
          <cell r="B402" t="str">
            <v xml:space="preserve">COMPTES EPARGNE MANKO         </v>
          </cell>
          <cell r="C402" t="str">
            <v>R02_2350</v>
          </cell>
          <cell r="D402" t="str">
            <v>R02_2350</v>
          </cell>
          <cell r="E402">
            <v>0</v>
          </cell>
          <cell r="F402" t="str">
            <v>R02_2350</v>
          </cell>
          <cell r="G402">
            <v>0</v>
          </cell>
          <cell r="H402">
            <v>0</v>
          </cell>
          <cell r="I402">
            <v>0</v>
          </cell>
        </row>
        <row r="403">
          <cell r="A403">
            <v>253160</v>
          </cell>
          <cell r="B403" t="str">
            <v xml:space="preserve">D.R. COMPTES SUR LIVRETS      </v>
          </cell>
          <cell r="C403" t="str">
            <v>R02_2350</v>
          </cell>
          <cell r="D403" t="str">
            <v>R02_2350</v>
          </cell>
          <cell r="E403">
            <v>0</v>
          </cell>
          <cell r="F403" t="str">
            <v>R02_2350</v>
          </cell>
          <cell r="G403">
            <v>0</v>
          </cell>
          <cell r="H403">
            <v>0</v>
          </cell>
          <cell r="I403">
            <v>0</v>
          </cell>
        </row>
        <row r="404">
          <cell r="A404">
            <v>253200</v>
          </cell>
          <cell r="B404" t="str">
            <v xml:space="preserve">COMPTES D'EPARGNE - LOGEMENT  </v>
          </cell>
          <cell r="C404" t="str">
            <v>R02_2350</v>
          </cell>
          <cell r="D404" t="str">
            <v>R02_2350</v>
          </cell>
          <cell r="E404">
            <v>0</v>
          </cell>
          <cell r="F404" t="str">
            <v>R02_2350</v>
          </cell>
          <cell r="G404">
            <v>0</v>
          </cell>
          <cell r="H404">
            <v>0</v>
          </cell>
          <cell r="I404">
            <v>0</v>
          </cell>
        </row>
        <row r="405">
          <cell r="A405">
            <v>253210</v>
          </cell>
          <cell r="B405" t="str">
            <v xml:space="preserve">COMPTES D'EPARGNE - LOGEMENT  </v>
          </cell>
          <cell r="C405" t="str">
            <v>R02_2350</v>
          </cell>
          <cell r="D405" t="str">
            <v>R02_2350</v>
          </cell>
          <cell r="E405">
            <v>0</v>
          </cell>
          <cell r="F405" t="str">
            <v>R02_2350</v>
          </cell>
          <cell r="G405">
            <v>0</v>
          </cell>
          <cell r="H405">
            <v>0</v>
          </cell>
          <cell r="I405">
            <v>0</v>
          </cell>
        </row>
        <row r="406">
          <cell r="A406">
            <v>253260</v>
          </cell>
          <cell r="B406" t="str">
            <v xml:space="preserve">D.R. CPTES EPARGNE LOGEMENT   </v>
          </cell>
          <cell r="C406" t="str">
            <v>R02_2350</v>
          </cell>
          <cell r="D406" t="str">
            <v>R02_2350</v>
          </cell>
          <cell r="E406">
            <v>0</v>
          </cell>
          <cell r="F406" t="str">
            <v>R02_2350</v>
          </cell>
          <cell r="G406">
            <v>0</v>
          </cell>
          <cell r="H406">
            <v>0</v>
          </cell>
          <cell r="I406">
            <v>0</v>
          </cell>
        </row>
        <row r="407">
          <cell r="A407">
            <v>253300</v>
          </cell>
          <cell r="B407" t="str">
            <v xml:space="preserve">PLAN D'EPARGNE - LOGEMENT     </v>
          </cell>
          <cell r="C407" t="str">
            <v>R02_2350</v>
          </cell>
          <cell r="D407" t="str">
            <v>R02_2350</v>
          </cell>
          <cell r="E407">
            <v>0</v>
          </cell>
          <cell r="F407" t="str">
            <v>R02_2350</v>
          </cell>
          <cell r="G407">
            <v>0</v>
          </cell>
          <cell r="H407">
            <v>0</v>
          </cell>
          <cell r="I407">
            <v>0</v>
          </cell>
        </row>
        <row r="408">
          <cell r="A408">
            <v>253310</v>
          </cell>
          <cell r="B408" t="str">
            <v xml:space="preserve">PLAN D'EPARGNE - LOGEMENT     </v>
          </cell>
          <cell r="C408" t="str">
            <v>R02_2350</v>
          </cell>
          <cell r="D408" t="str">
            <v>R02_2350</v>
          </cell>
          <cell r="E408">
            <v>0</v>
          </cell>
          <cell r="F408" t="str">
            <v>R02_2350</v>
          </cell>
          <cell r="G408">
            <v>0</v>
          </cell>
          <cell r="H408">
            <v>0</v>
          </cell>
          <cell r="I408">
            <v>0</v>
          </cell>
        </row>
        <row r="409">
          <cell r="A409">
            <v>253320</v>
          </cell>
          <cell r="B409" t="str">
            <v xml:space="preserve">PLAN EPARGNE XALEYI           </v>
          </cell>
          <cell r="C409" t="str">
            <v>R02_2350</v>
          </cell>
          <cell r="D409" t="str">
            <v>R02_2350</v>
          </cell>
          <cell r="E409">
            <v>0</v>
          </cell>
          <cell r="F409" t="str">
            <v>R02_2350</v>
          </cell>
          <cell r="G409">
            <v>0</v>
          </cell>
          <cell r="H409">
            <v>0</v>
          </cell>
          <cell r="I409">
            <v>0</v>
          </cell>
        </row>
        <row r="410">
          <cell r="A410">
            <v>253360</v>
          </cell>
          <cell r="B410" t="str">
            <v xml:space="preserve">D.R. PLAN EPARGNE LOGEMENT    </v>
          </cell>
          <cell r="C410" t="str">
            <v>R02_2350</v>
          </cell>
          <cell r="D410" t="str">
            <v>R02_2350</v>
          </cell>
          <cell r="E410">
            <v>0</v>
          </cell>
          <cell r="F410" t="str">
            <v>R02_2350</v>
          </cell>
          <cell r="G410">
            <v>0</v>
          </cell>
          <cell r="H410">
            <v>0</v>
          </cell>
          <cell r="I410">
            <v>0</v>
          </cell>
        </row>
        <row r="411">
          <cell r="A411">
            <v>253900</v>
          </cell>
          <cell r="B411" t="str">
            <v>AUTRES COMPTES D'EPARGNE A REG</v>
          </cell>
          <cell r="C411" t="str">
            <v>R02_2350</v>
          </cell>
          <cell r="D411" t="str">
            <v>R02_2350</v>
          </cell>
          <cell r="E411">
            <v>0</v>
          </cell>
          <cell r="F411" t="str">
            <v>R02_2350</v>
          </cell>
          <cell r="G411">
            <v>0</v>
          </cell>
          <cell r="H411">
            <v>0</v>
          </cell>
          <cell r="I411">
            <v>0</v>
          </cell>
        </row>
        <row r="412">
          <cell r="A412">
            <v>253910</v>
          </cell>
          <cell r="B412" t="str">
            <v>AUTRES COMPTES D'EPARGNE A REG</v>
          </cell>
          <cell r="C412" t="str">
            <v>R02_2350</v>
          </cell>
          <cell r="D412" t="str">
            <v>R02_2350</v>
          </cell>
          <cell r="E412">
            <v>0</v>
          </cell>
          <cell r="F412" t="str">
            <v>R02_2350</v>
          </cell>
          <cell r="G412">
            <v>0</v>
          </cell>
          <cell r="H412">
            <v>0</v>
          </cell>
          <cell r="I412">
            <v>0</v>
          </cell>
        </row>
        <row r="413">
          <cell r="A413">
            <v>253911</v>
          </cell>
          <cell r="B413" t="str">
            <v xml:space="preserve">CPT EPARGNE 12                </v>
          </cell>
          <cell r="C413" t="str">
            <v>R02_2350</v>
          </cell>
          <cell r="D413" t="str">
            <v>R02_2350</v>
          </cell>
          <cell r="E413">
            <v>0</v>
          </cell>
          <cell r="F413" t="str">
            <v>R02_2350</v>
          </cell>
          <cell r="G413">
            <v>0</v>
          </cell>
          <cell r="H413">
            <v>0</v>
          </cell>
          <cell r="I413">
            <v>0</v>
          </cell>
        </row>
        <row r="414">
          <cell r="A414">
            <v>253912</v>
          </cell>
          <cell r="B414" t="str">
            <v xml:space="preserve">CPT CREDIMATIC                </v>
          </cell>
          <cell r="C414" t="str">
            <v>R02_2350</v>
          </cell>
          <cell r="D414" t="str">
            <v>R02_2350</v>
          </cell>
          <cell r="E414">
            <v>0</v>
          </cell>
          <cell r="F414" t="str">
            <v>R02_2350</v>
          </cell>
          <cell r="G414">
            <v>0</v>
          </cell>
          <cell r="H414">
            <v>0</v>
          </cell>
          <cell r="I414">
            <v>0</v>
          </cell>
        </row>
        <row r="415">
          <cell r="A415">
            <v>253913</v>
          </cell>
          <cell r="B415" t="str">
            <v xml:space="preserve">CPT EPARGNE TABASKI           </v>
          </cell>
          <cell r="C415" t="str">
            <v>R02_2350</v>
          </cell>
          <cell r="D415" t="str">
            <v>R02_2350</v>
          </cell>
          <cell r="E415">
            <v>0</v>
          </cell>
          <cell r="F415" t="str">
            <v>R02_2350</v>
          </cell>
          <cell r="G415">
            <v>0</v>
          </cell>
          <cell r="H415">
            <v>0</v>
          </cell>
          <cell r="I415">
            <v>0</v>
          </cell>
        </row>
        <row r="416">
          <cell r="A416">
            <v>253914</v>
          </cell>
          <cell r="B416" t="str">
            <v xml:space="preserve">CPT EPARGNE MATERNITE         </v>
          </cell>
          <cell r="C416" t="str">
            <v>R02_2350</v>
          </cell>
          <cell r="D416" t="str">
            <v>R02_2350</v>
          </cell>
          <cell r="E416">
            <v>0</v>
          </cell>
          <cell r="F416" t="str">
            <v>R02_2350</v>
          </cell>
          <cell r="G416">
            <v>0</v>
          </cell>
          <cell r="H416">
            <v>0</v>
          </cell>
          <cell r="I416">
            <v>0</v>
          </cell>
        </row>
        <row r="417">
          <cell r="A417">
            <v>253915</v>
          </cell>
          <cell r="B417" t="str">
            <v xml:space="preserve">CPT EPARGNE PELERINAGE        </v>
          </cell>
          <cell r="C417" t="str">
            <v>R02_2350</v>
          </cell>
          <cell r="D417" t="str">
            <v>R02_2350</v>
          </cell>
          <cell r="E417">
            <v>0</v>
          </cell>
          <cell r="F417" t="str">
            <v>R02_2350</v>
          </cell>
          <cell r="G417">
            <v>0</v>
          </cell>
          <cell r="H417">
            <v>0</v>
          </cell>
          <cell r="I417">
            <v>0</v>
          </cell>
        </row>
        <row r="418">
          <cell r="A418">
            <v>253916</v>
          </cell>
          <cell r="B418" t="str">
            <v xml:space="preserve">CPT EPARGNE SCOLARITE         </v>
          </cell>
          <cell r="C418" t="str">
            <v>R02_2350</v>
          </cell>
          <cell r="D418" t="str">
            <v>R02_2350</v>
          </cell>
          <cell r="E418">
            <v>0</v>
          </cell>
          <cell r="F418" t="str">
            <v>R02_2350</v>
          </cell>
          <cell r="G418">
            <v>0</v>
          </cell>
          <cell r="H418">
            <v>0</v>
          </cell>
          <cell r="I418">
            <v>0</v>
          </cell>
        </row>
        <row r="419">
          <cell r="A419">
            <v>253917</v>
          </cell>
          <cell r="B419" t="str">
            <v xml:space="preserve">CPT EPARGNE MONDIAL 2002      </v>
          </cell>
          <cell r="C419" t="str">
            <v>R02_2350</v>
          </cell>
          <cell r="D419" t="str">
            <v>R02_2350</v>
          </cell>
          <cell r="E419">
            <v>0</v>
          </cell>
          <cell r="F419" t="str">
            <v>R02_2350</v>
          </cell>
          <cell r="G419">
            <v>0</v>
          </cell>
          <cell r="H419">
            <v>0</v>
          </cell>
          <cell r="I419">
            <v>0</v>
          </cell>
        </row>
        <row r="420">
          <cell r="A420">
            <v>253918</v>
          </cell>
          <cell r="B420" t="str">
            <v xml:space="preserve">PLAN EPARGNE XALEYI           </v>
          </cell>
          <cell r="C420" t="str">
            <v>R02_2350</v>
          </cell>
          <cell r="D420" t="str">
            <v>R02_2350</v>
          </cell>
          <cell r="E420">
            <v>0</v>
          </cell>
          <cell r="F420" t="str">
            <v>R02_2350</v>
          </cell>
          <cell r="G420">
            <v>0</v>
          </cell>
          <cell r="H420">
            <v>0</v>
          </cell>
          <cell r="I420">
            <v>0</v>
          </cell>
        </row>
        <row r="421">
          <cell r="A421">
            <v>253919</v>
          </cell>
          <cell r="B421" t="str">
            <v xml:space="preserve">CPT EPARGNE 12 PERSONNEL      </v>
          </cell>
          <cell r="C421" t="str">
            <v>R02_2350</v>
          </cell>
          <cell r="D421" t="str">
            <v>R02_2350</v>
          </cell>
          <cell r="E421">
            <v>0</v>
          </cell>
          <cell r="F421" t="str">
            <v>R02_2350</v>
          </cell>
          <cell r="G421">
            <v>0</v>
          </cell>
          <cell r="H421">
            <v>0</v>
          </cell>
          <cell r="I421">
            <v>0</v>
          </cell>
        </row>
        <row r="422">
          <cell r="A422">
            <v>253920</v>
          </cell>
          <cell r="B422" t="str">
            <v xml:space="preserve">CPT EPARGNE 12 PERSONNEL      </v>
          </cell>
          <cell r="C422" t="str">
            <v>R02_2350</v>
          </cell>
          <cell r="D422" t="str">
            <v>R02_2350</v>
          </cell>
          <cell r="E422">
            <v>0</v>
          </cell>
          <cell r="F422" t="str">
            <v>R02_2350</v>
          </cell>
          <cell r="G422">
            <v>0</v>
          </cell>
          <cell r="H422">
            <v>0</v>
          </cell>
          <cell r="I422">
            <v>0</v>
          </cell>
        </row>
        <row r="423">
          <cell r="A423">
            <v>253960</v>
          </cell>
          <cell r="B423" t="str">
            <v>D.R. AUT CPT EPARG. REG SPCIAL</v>
          </cell>
          <cell r="C423" t="str">
            <v>R02_2350</v>
          </cell>
          <cell r="D423" t="str">
            <v>R02_2350</v>
          </cell>
          <cell r="E423">
            <v>0</v>
          </cell>
          <cell r="F423" t="str">
            <v>R02_2350</v>
          </cell>
          <cell r="G423">
            <v>0</v>
          </cell>
          <cell r="H423">
            <v>0</v>
          </cell>
          <cell r="I423">
            <v>0</v>
          </cell>
        </row>
        <row r="424">
          <cell r="A424">
            <v>253961</v>
          </cell>
          <cell r="B424" t="str">
            <v xml:space="preserve">D-R. EPARGNE 12               </v>
          </cell>
          <cell r="C424" t="str">
            <v>R02_2350</v>
          </cell>
          <cell r="D424" t="str">
            <v>R02_2350</v>
          </cell>
          <cell r="E424">
            <v>0</v>
          </cell>
          <cell r="F424" t="str">
            <v>R02_2350</v>
          </cell>
          <cell r="G424">
            <v>0</v>
          </cell>
          <cell r="H424">
            <v>0</v>
          </cell>
          <cell r="I424">
            <v>0</v>
          </cell>
        </row>
        <row r="425">
          <cell r="A425">
            <v>253962</v>
          </cell>
          <cell r="B425" t="str">
            <v xml:space="preserve">D-R. CREDIMATIC               </v>
          </cell>
          <cell r="C425" t="str">
            <v>R02_2350</v>
          </cell>
          <cell r="D425" t="str">
            <v>R02_2350</v>
          </cell>
          <cell r="E425">
            <v>0</v>
          </cell>
          <cell r="F425" t="str">
            <v>R02_2350</v>
          </cell>
          <cell r="G425">
            <v>0</v>
          </cell>
          <cell r="H425">
            <v>0</v>
          </cell>
          <cell r="I425">
            <v>0</v>
          </cell>
        </row>
        <row r="426">
          <cell r="A426">
            <v>253963</v>
          </cell>
          <cell r="B426" t="str">
            <v xml:space="preserve">D-R EPARGNE TABASKI           </v>
          </cell>
          <cell r="C426" t="str">
            <v>R02_2350</v>
          </cell>
          <cell r="D426" t="str">
            <v>R02_2350</v>
          </cell>
          <cell r="E426">
            <v>0</v>
          </cell>
          <cell r="F426" t="str">
            <v>R02_2350</v>
          </cell>
          <cell r="G426">
            <v>0</v>
          </cell>
          <cell r="H426">
            <v>0</v>
          </cell>
          <cell r="I426">
            <v>0</v>
          </cell>
        </row>
        <row r="427">
          <cell r="A427">
            <v>253964</v>
          </cell>
          <cell r="B427" t="str">
            <v xml:space="preserve">D-R EPARGNE MATERNITE         </v>
          </cell>
          <cell r="C427" t="str">
            <v>R02_2350</v>
          </cell>
          <cell r="D427" t="str">
            <v>R02_2350</v>
          </cell>
          <cell r="E427">
            <v>0</v>
          </cell>
          <cell r="F427" t="str">
            <v>R02_2350</v>
          </cell>
          <cell r="G427">
            <v>0</v>
          </cell>
          <cell r="H427">
            <v>0</v>
          </cell>
          <cell r="I427">
            <v>0</v>
          </cell>
        </row>
        <row r="428">
          <cell r="A428">
            <v>253965</v>
          </cell>
          <cell r="B428" t="str">
            <v xml:space="preserve">D-R EPARGNE PELERINAGE        </v>
          </cell>
          <cell r="C428" t="str">
            <v>R02_2350</v>
          </cell>
          <cell r="D428" t="str">
            <v>R02_2350</v>
          </cell>
          <cell r="E428">
            <v>0</v>
          </cell>
          <cell r="F428" t="str">
            <v>R02_2350</v>
          </cell>
          <cell r="G428">
            <v>0</v>
          </cell>
          <cell r="H428">
            <v>0</v>
          </cell>
          <cell r="I428">
            <v>0</v>
          </cell>
        </row>
        <row r="429">
          <cell r="A429">
            <v>253966</v>
          </cell>
          <cell r="B429" t="str">
            <v xml:space="preserve">D-R EPARGNE SCOLARITE         </v>
          </cell>
          <cell r="C429" t="str">
            <v>R02_2350</v>
          </cell>
          <cell r="D429" t="str">
            <v>R02_2350</v>
          </cell>
          <cell r="E429">
            <v>0</v>
          </cell>
          <cell r="F429" t="str">
            <v>R02_2350</v>
          </cell>
          <cell r="G429">
            <v>0</v>
          </cell>
          <cell r="H429">
            <v>0</v>
          </cell>
          <cell r="I429">
            <v>0</v>
          </cell>
        </row>
        <row r="430">
          <cell r="A430">
            <v>254000</v>
          </cell>
          <cell r="B430" t="str">
            <v>DEPOTS DE GARANTIE RECUS CLTLE</v>
          </cell>
          <cell r="C430" t="str">
            <v>R02_2400</v>
          </cell>
          <cell r="D430" t="str">
            <v>R02_2400</v>
          </cell>
          <cell r="E430">
            <v>0</v>
          </cell>
          <cell r="F430" t="str">
            <v>R02_2400</v>
          </cell>
          <cell r="G430">
            <v>0</v>
          </cell>
          <cell r="H430">
            <v>0</v>
          </cell>
          <cell r="I430">
            <v>0</v>
          </cell>
        </row>
        <row r="431">
          <cell r="A431">
            <v>254100</v>
          </cell>
          <cell r="B431" t="str">
            <v xml:space="preserve">DEPOTS GARANT. OUVERT.CREDOC  </v>
          </cell>
          <cell r="C431" t="str">
            <v>R02_2400</v>
          </cell>
          <cell r="D431" t="str">
            <v>R02_2400</v>
          </cell>
          <cell r="E431">
            <v>0</v>
          </cell>
          <cell r="F431" t="str">
            <v>R02_2400</v>
          </cell>
          <cell r="G431">
            <v>0</v>
          </cell>
          <cell r="H431">
            <v>0</v>
          </cell>
          <cell r="I431">
            <v>0</v>
          </cell>
        </row>
        <row r="432">
          <cell r="A432">
            <v>254200</v>
          </cell>
          <cell r="B432" t="str">
            <v>RETENUE DE GARANTIE D'ESCOMPTE</v>
          </cell>
          <cell r="C432" t="str">
            <v>R02_2400</v>
          </cell>
          <cell r="D432" t="str">
            <v>R02_2400</v>
          </cell>
          <cell r="E432">
            <v>0</v>
          </cell>
          <cell r="F432" t="str">
            <v>R02_2400</v>
          </cell>
          <cell r="G432">
            <v>0</v>
          </cell>
          <cell r="H432">
            <v>0</v>
          </cell>
          <cell r="I432">
            <v>0</v>
          </cell>
        </row>
        <row r="433">
          <cell r="A433">
            <v>254300</v>
          </cell>
          <cell r="B433" t="str">
            <v xml:space="preserve">DEPOTS GARANTIE LOCAT COFFRE  </v>
          </cell>
          <cell r="C433" t="str">
            <v>R02_2400</v>
          </cell>
          <cell r="D433" t="str">
            <v>R02_2400</v>
          </cell>
          <cell r="E433">
            <v>0</v>
          </cell>
          <cell r="F433" t="str">
            <v>R02_2400</v>
          </cell>
          <cell r="G433">
            <v>0</v>
          </cell>
          <cell r="H433">
            <v>0</v>
          </cell>
          <cell r="I433">
            <v>0</v>
          </cell>
        </row>
        <row r="434">
          <cell r="A434">
            <v>254400</v>
          </cell>
          <cell r="B434" t="str">
            <v>DEPOTS GARANT. RECUS CADRE CDT</v>
          </cell>
          <cell r="C434" t="str">
            <v>R02_2400</v>
          </cell>
          <cell r="D434" t="str">
            <v>R02_2400</v>
          </cell>
          <cell r="E434">
            <v>0</v>
          </cell>
          <cell r="F434" t="str">
            <v>R02_2400</v>
          </cell>
          <cell r="G434">
            <v>0</v>
          </cell>
          <cell r="H434">
            <v>0</v>
          </cell>
          <cell r="I434">
            <v>0</v>
          </cell>
        </row>
        <row r="435">
          <cell r="A435">
            <v>254500</v>
          </cell>
          <cell r="B435" t="str">
            <v>AUTRES DEPOTS DE GARANTIE RECU</v>
          </cell>
          <cell r="C435" t="str">
            <v>R02_2400</v>
          </cell>
          <cell r="D435" t="str">
            <v>R02_2400</v>
          </cell>
          <cell r="E435">
            <v>0</v>
          </cell>
          <cell r="F435" t="str">
            <v>R02_2400</v>
          </cell>
          <cell r="G435">
            <v>0</v>
          </cell>
          <cell r="H435">
            <v>0</v>
          </cell>
          <cell r="I435">
            <v>0</v>
          </cell>
        </row>
        <row r="436">
          <cell r="A436">
            <v>254600</v>
          </cell>
          <cell r="B436" t="str">
            <v xml:space="preserve">D.R. DEPOT GARANT RECU CLTLE  </v>
          </cell>
          <cell r="C436" t="str">
            <v>R02_2400</v>
          </cell>
          <cell r="D436" t="str">
            <v>R02_2400</v>
          </cell>
          <cell r="E436">
            <v>0</v>
          </cell>
          <cell r="F436" t="str">
            <v>R02_2400</v>
          </cell>
          <cell r="G436">
            <v>0</v>
          </cell>
          <cell r="H436">
            <v>0</v>
          </cell>
          <cell r="I436">
            <v>0</v>
          </cell>
        </row>
        <row r="437">
          <cell r="A437">
            <v>255000</v>
          </cell>
          <cell r="B437" t="str">
            <v xml:space="preserve">AUTRES DEPOTS RECUS CLIENTELE </v>
          </cell>
          <cell r="C437" t="str">
            <v>R02_2410</v>
          </cell>
          <cell r="D437" t="str">
            <v>R02_2410</v>
          </cell>
          <cell r="E437">
            <v>0</v>
          </cell>
          <cell r="F437" t="str">
            <v>R02_2410</v>
          </cell>
          <cell r="G437">
            <v>0</v>
          </cell>
          <cell r="H437">
            <v>0</v>
          </cell>
          <cell r="I437">
            <v>0</v>
          </cell>
        </row>
        <row r="438">
          <cell r="A438">
            <v>255100</v>
          </cell>
          <cell r="B438" t="str">
            <v xml:space="preserve">AUTRES DEPOTS RECUS CLIENTELE </v>
          </cell>
          <cell r="C438" t="str">
            <v>R02_2410</v>
          </cell>
          <cell r="D438" t="str">
            <v>R02_2410</v>
          </cell>
          <cell r="E438">
            <v>0</v>
          </cell>
          <cell r="F438" t="str">
            <v>R02_2410</v>
          </cell>
          <cell r="G438">
            <v>0</v>
          </cell>
          <cell r="H438">
            <v>0</v>
          </cell>
          <cell r="I438">
            <v>0</v>
          </cell>
        </row>
        <row r="439">
          <cell r="A439">
            <v>255110</v>
          </cell>
          <cell r="B439" t="str">
            <v xml:space="preserve">COMPTE DEPOT REMUNERE MANKO   </v>
          </cell>
          <cell r="C439" t="str">
            <v>R02_2410</v>
          </cell>
          <cell r="D439" t="str">
            <v>R02_2410</v>
          </cell>
          <cell r="E439">
            <v>0</v>
          </cell>
          <cell r="F439" t="str">
            <v>R02_2410</v>
          </cell>
          <cell r="G439">
            <v>0</v>
          </cell>
          <cell r="H439">
            <v>0</v>
          </cell>
          <cell r="I439">
            <v>0</v>
          </cell>
        </row>
        <row r="440">
          <cell r="A440">
            <v>255600</v>
          </cell>
          <cell r="B440" t="str">
            <v xml:space="preserve">D.R. AUT DEPOTS RECUS CLTLE   </v>
          </cell>
          <cell r="C440" t="str">
            <v>R02_2410</v>
          </cell>
          <cell r="D440" t="str">
            <v>R02_2410</v>
          </cell>
          <cell r="E440">
            <v>0</v>
          </cell>
          <cell r="F440" t="str">
            <v>R02_2410</v>
          </cell>
          <cell r="G440">
            <v>0</v>
          </cell>
          <cell r="H440">
            <v>0</v>
          </cell>
          <cell r="I440">
            <v>0</v>
          </cell>
        </row>
        <row r="441">
          <cell r="A441">
            <v>256000</v>
          </cell>
          <cell r="B441" t="str">
            <v xml:space="preserve">BONS DE CAISSE                </v>
          </cell>
          <cell r="C441" t="str">
            <v>R02_2420</v>
          </cell>
          <cell r="D441" t="str">
            <v>R02_2420</v>
          </cell>
          <cell r="E441">
            <v>0</v>
          </cell>
          <cell r="F441" t="str">
            <v>R02_2420</v>
          </cell>
          <cell r="G441">
            <v>0</v>
          </cell>
          <cell r="H441">
            <v>0</v>
          </cell>
          <cell r="I441">
            <v>0</v>
          </cell>
        </row>
        <row r="442">
          <cell r="A442">
            <v>256100</v>
          </cell>
          <cell r="B442" t="str">
            <v xml:space="preserve">BONS DE CAISSE                </v>
          </cell>
          <cell r="C442" t="str">
            <v>R02_2420</v>
          </cell>
          <cell r="D442" t="str">
            <v>R02_2420</v>
          </cell>
          <cell r="E442">
            <v>0</v>
          </cell>
          <cell r="F442" t="str">
            <v>R02_2420</v>
          </cell>
          <cell r="G442">
            <v>0</v>
          </cell>
          <cell r="H442">
            <v>0</v>
          </cell>
          <cell r="I442">
            <v>0</v>
          </cell>
        </row>
        <row r="443">
          <cell r="A443">
            <v>256110</v>
          </cell>
          <cell r="B443" t="str">
            <v xml:space="preserve">BONS DE CAISSE NMTS CLT PART  </v>
          </cell>
          <cell r="C443" t="str">
            <v>R02_2420</v>
          </cell>
          <cell r="D443" t="str">
            <v>R02_2420</v>
          </cell>
          <cell r="E443">
            <v>0</v>
          </cell>
          <cell r="F443" t="str">
            <v>R02_2420</v>
          </cell>
          <cell r="G443">
            <v>0</v>
          </cell>
          <cell r="H443">
            <v>0</v>
          </cell>
          <cell r="I443">
            <v>0</v>
          </cell>
        </row>
        <row r="444">
          <cell r="A444">
            <v>256111</v>
          </cell>
          <cell r="B444" t="str">
            <v xml:space="preserve">BDC NOMINATIFS CLIPRO         </v>
          </cell>
          <cell r="C444" t="str">
            <v>R02_2420</v>
          </cell>
          <cell r="D444" t="str">
            <v>R02_2420</v>
          </cell>
          <cell r="E444">
            <v>0</v>
          </cell>
          <cell r="F444" t="str">
            <v>R02_2420</v>
          </cell>
          <cell r="G444">
            <v>0</v>
          </cell>
          <cell r="H444">
            <v>0</v>
          </cell>
          <cell r="I444">
            <v>0</v>
          </cell>
        </row>
        <row r="445">
          <cell r="A445">
            <v>256120</v>
          </cell>
          <cell r="B445" t="str">
            <v xml:space="preserve">BONS DE CAISSE NMT CLT COMM   </v>
          </cell>
          <cell r="C445" t="str">
            <v>R02_2420</v>
          </cell>
          <cell r="D445" t="str">
            <v>R02_2420</v>
          </cell>
          <cell r="E445">
            <v>0</v>
          </cell>
          <cell r="F445" t="str">
            <v>R02_2420</v>
          </cell>
          <cell r="G445">
            <v>0</v>
          </cell>
          <cell r="H445">
            <v>0</v>
          </cell>
          <cell r="I445">
            <v>0</v>
          </cell>
        </row>
        <row r="446">
          <cell r="A446">
            <v>256130</v>
          </cell>
          <cell r="B446" t="str">
            <v xml:space="preserve">BONS DE CAISSE NMT ORG AS CPT </v>
          </cell>
          <cell r="C446" t="str">
            <v>R02_2420</v>
          </cell>
          <cell r="D446" t="str">
            <v>R02_2420</v>
          </cell>
          <cell r="E446">
            <v>0</v>
          </cell>
          <cell r="F446" t="str">
            <v>R02_2420</v>
          </cell>
          <cell r="G446">
            <v>0</v>
          </cell>
          <cell r="H446">
            <v>0</v>
          </cell>
          <cell r="I446">
            <v>0</v>
          </cell>
        </row>
        <row r="447">
          <cell r="A447">
            <v>256140</v>
          </cell>
          <cell r="B447" t="str">
            <v>BONS DE CAISSE NMT ADMINISTRAT</v>
          </cell>
          <cell r="C447" t="str">
            <v>R02_2420</v>
          </cell>
          <cell r="D447" t="str">
            <v>R02_2420</v>
          </cell>
          <cell r="E447">
            <v>0</v>
          </cell>
          <cell r="F447" t="str">
            <v>R02_2420</v>
          </cell>
          <cell r="G447">
            <v>0</v>
          </cell>
          <cell r="H447">
            <v>0</v>
          </cell>
          <cell r="I447">
            <v>0</v>
          </cell>
        </row>
        <row r="448">
          <cell r="A448">
            <v>256150</v>
          </cell>
          <cell r="B448" t="str">
            <v xml:space="preserve">BONS DE CAISSE NMT DIV CLT    </v>
          </cell>
          <cell r="C448" t="str">
            <v>R02_2420</v>
          </cell>
          <cell r="D448" t="str">
            <v>R02_2420</v>
          </cell>
          <cell r="E448">
            <v>0</v>
          </cell>
          <cell r="F448" t="str">
            <v>R02_2420</v>
          </cell>
          <cell r="G448">
            <v>0</v>
          </cell>
          <cell r="H448">
            <v>0</v>
          </cell>
          <cell r="I448">
            <v>0</v>
          </cell>
        </row>
        <row r="449">
          <cell r="A449">
            <v>256160</v>
          </cell>
          <cell r="B449" t="str">
            <v xml:space="preserve">BONS DE CAISSE ANONYME        </v>
          </cell>
          <cell r="C449" t="str">
            <v>R02_2420</v>
          </cell>
          <cell r="D449" t="str">
            <v>R02_2420</v>
          </cell>
          <cell r="E449">
            <v>0</v>
          </cell>
          <cell r="F449" t="str">
            <v>R02_2420</v>
          </cell>
          <cell r="G449">
            <v>0</v>
          </cell>
          <cell r="H449">
            <v>0</v>
          </cell>
          <cell r="I449">
            <v>0</v>
          </cell>
        </row>
        <row r="450">
          <cell r="A450">
            <v>256161</v>
          </cell>
          <cell r="B450" t="str">
            <v xml:space="preserve">BONS DE CAISSE ANONYME CLIPRI </v>
          </cell>
          <cell r="C450" t="str">
            <v>R02_2420</v>
          </cell>
          <cell r="D450" t="str">
            <v>R02_2420</v>
          </cell>
          <cell r="E450">
            <v>0</v>
          </cell>
          <cell r="F450" t="str">
            <v>R02_2420</v>
          </cell>
          <cell r="G450">
            <v>0</v>
          </cell>
          <cell r="H450">
            <v>0</v>
          </cell>
          <cell r="I450">
            <v>0</v>
          </cell>
        </row>
        <row r="451">
          <cell r="A451">
            <v>256162</v>
          </cell>
          <cell r="B451" t="str">
            <v xml:space="preserve">BONS DE CAISSE ANONYME CLICOM </v>
          </cell>
          <cell r="C451" t="str">
            <v>R02_2420</v>
          </cell>
          <cell r="D451" t="str">
            <v>R02_2420</v>
          </cell>
          <cell r="E451">
            <v>0</v>
          </cell>
          <cell r="F451" t="str">
            <v>R02_2420</v>
          </cell>
          <cell r="G451">
            <v>0</v>
          </cell>
          <cell r="H451">
            <v>0</v>
          </cell>
          <cell r="I451">
            <v>0</v>
          </cell>
        </row>
        <row r="452">
          <cell r="A452">
            <v>256600</v>
          </cell>
          <cell r="B452" t="str">
            <v xml:space="preserve">D.R. BONS DE CAISSE           </v>
          </cell>
          <cell r="C452" t="str">
            <v>R02_2420</v>
          </cell>
          <cell r="D452" t="str">
            <v>R02_2420</v>
          </cell>
          <cell r="E452">
            <v>0</v>
          </cell>
          <cell r="F452" t="str">
            <v>R02_2420</v>
          </cell>
          <cell r="G452">
            <v>0</v>
          </cell>
          <cell r="H452">
            <v>0</v>
          </cell>
          <cell r="I452">
            <v>0</v>
          </cell>
        </row>
        <row r="453">
          <cell r="A453">
            <v>256610</v>
          </cell>
          <cell r="B453" t="str">
            <v xml:space="preserve">D.R. BONS CAISSE NMT CL PART  </v>
          </cell>
          <cell r="C453" t="str">
            <v>R02_2420</v>
          </cell>
          <cell r="D453" t="str">
            <v>R02_2420</v>
          </cell>
          <cell r="E453">
            <v>0</v>
          </cell>
          <cell r="F453" t="str">
            <v>R02_2420</v>
          </cell>
          <cell r="G453">
            <v>0</v>
          </cell>
          <cell r="H453">
            <v>0</v>
          </cell>
          <cell r="I453">
            <v>0</v>
          </cell>
        </row>
        <row r="454">
          <cell r="A454">
            <v>256611</v>
          </cell>
          <cell r="B454" t="str">
            <v xml:space="preserve">D.R. BDC NOMINATIF  CLIPRO    </v>
          </cell>
          <cell r="C454" t="str">
            <v>R02_2420</v>
          </cell>
          <cell r="D454" t="str">
            <v>R02_2420</v>
          </cell>
          <cell r="E454">
            <v>0</v>
          </cell>
          <cell r="F454" t="str">
            <v>R02_2420</v>
          </cell>
          <cell r="G454">
            <v>0</v>
          </cell>
          <cell r="H454">
            <v>0</v>
          </cell>
          <cell r="I454">
            <v>0</v>
          </cell>
        </row>
        <row r="455">
          <cell r="A455">
            <v>256620</v>
          </cell>
          <cell r="B455" t="str">
            <v xml:space="preserve">D.R. BON CAISSE NMT CL COMM.  </v>
          </cell>
          <cell r="C455" t="str">
            <v>R02_2420</v>
          </cell>
          <cell r="D455" t="str">
            <v>R02_2420</v>
          </cell>
          <cell r="E455">
            <v>0</v>
          </cell>
          <cell r="F455" t="str">
            <v>R02_2420</v>
          </cell>
          <cell r="G455">
            <v>0</v>
          </cell>
          <cell r="H455">
            <v>0</v>
          </cell>
          <cell r="I455">
            <v>0</v>
          </cell>
        </row>
        <row r="456">
          <cell r="A456">
            <v>256630</v>
          </cell>
          <cell r="B456" t="str">
            <v>D.R. BON CAISSE NMT OR.ASS.CAP</v>
          </cell>
          <cell r="C456" t="str">
            <v>R02_2420</v>
          </cell>
          <cell r="D456" t="str">
            <v>R02_2420</v>
          </cell>
          <cell r="E456">
            <v>0</v>
          </cell>
          <cell r="F456" t="str">
            <v>R02_2420</v>
          </cell>
          <cell r="G456">
            <v>0</v>
          </cell>
          <cell r="H456">
            <v>0</v>
          </cell>
          <cell r="I456">
            <v>0</v>
          </cell>
        </row>
        <row r="457">
          <cell r="A457">
            <v>256640</v>
          </cell>
          <cell r="B457" t="str">
            <v xml:space="preserve">D.R. BONS CAISSE NMT ADMIN.   </v>
          </cell>
          <cell r="C457" t="str">
            <v>R02_2420</v>
          </cell>
          <cell r="D457" t="str">
            <v>R02_2420</v>
          </cell>
          <cell r="E457">
            <v>0</v>
          </cell>
          <cell r="F457" t="str">
            <v>R02_2420</v>
          </cell>
          <cell r="G457">
            <v>0</v>
          </cell>
          <cell r="H457">
            <v>0</v>
          </cell>
          <cell r="I457">
            <v>0</v>
          </cell>
        </row>
        <row r="458">
          <cell r="A458">
            <v>256650</v>
          </cell>
          <cell r="B458" t="str">
            <v>D.R. BONS CAISSE NMT DIVERS CL</v>
          </cell>
          <cell r="C458" t="str">
            <v>R02_2420</v>
          </cell>
          <cell r="D458" t="str">
            <v>R02_2420</v>
          </cell>
          <cell r="E458">
            <v>0</v>
          </cell>
          <cell r="F458" t="str">
            <v>R02_2420</v>
          </cell>
          <cell r="G458">
            <v>0</v>
          </cell>
          <cell r="H458">
            <v>0</v>
          </cell>
          <cell r="I458">
            <v>0</v>
          </cell>
        </row>
        <row r="459">
          <cell r="A459">
            <v>256660</v>
          </cell>
          <cell r="B459" t="str">
            <v xml:space="preserve">D.R. BONS DE CAISSE ANONYME   </v>
          </cell>
          <cell r="C459" t="str">
            <v>R02_2420</v>
          </cell>
          <cell r="D459" t="str">
            <v>R02_2420</v>
          </cell>
          <cell r="E459">
            <v>0</v>
          </cell>
          <cell r="F459" t="str">
            <v>R02_2420</v>
          </cell>
          <cell r="G459">
            <v>0</v>
          </cell>
          <cell r="H459">
            <v>0</v>
          </cell>
          <cell r="I459">
            <v>0</v>
          </cell>
        </row>
        <row r="460">
          <cell r="A460">
            <v>256661</v>
          </cell>
          <cell r="B460" t="str">
            <v xml:space="preserve">D.R. B.D.C  ANONYME CLIPRI    </v>
          </cell>
          <cell r="C460" t="str">
            <v>R02_2420</v>
          </cell>
          <cell r="D460" t="str">
            <v>R02_2420</v>
          </cell>
          <cell r="E460">
            <v>0</v>
          </cell>
          <cell r="F460" t="str">
            <v>R02_2420</v>
          </cell>
          <cell r="G460">
            <v>0</v>
          </cell>
          <cell r="H460">
            <v>0</v>
          </cell>
          <cell r="I460">
            <v>0</v>
          </cell>
        </row>
        <row r="461">
          <cell r="A461">
            <v>256662</v>
          </cell>
          <cell r="B461" t="str">
            <v xml:space="preserve">D.R. B.D.C  ANONYME CLICOM    </v>
          </cell>
          <cell r="C461" t="str">
            <v>R02_2420</v>
          </cell>
          <cell r="D461" t="str">
            <v>R02_2420</v>
          </cell>
          <cell r="E461">
            <v>0</v>
          </cell>
          <cell r="F461" t="str">
            <v>R02_2420</v>
          </cell>
          <cell r="G461">
            <v>0</v>
          </cell>
          <cell r="H461">
            <v>0</v>
          </cell>
          <cell r="I461">
            <v>0</v>
          </cell>
        </row>
        <row r="462">
          <cell r="A462">
            <v>260000</v>
          </cell>
          <cell r="B462" t="str">
            <v xml:space="preserve">COMPTES AFFACTURAGE           </v>
          </cell>
          <cell r="C462" t="str">
            <v>R02_2500</v>
          </cell>
          <cell r="D462" t="str">
            <v>R02_2500</v>
          </cell>
          <cell r="E462">
            <v>0</v>
          </cell>
          <cell r="F462" t="str">
            <v>R02_2500</v>
          </cell>
          <cell r="G462">
            <v>0</v>
          </cell>
          <cell r="H462">
            <v>0</v>
          </cell>
          <cell r="I462">
            <v>0</v>
          </cell>
        </row>
        <row r="463">
          <cell r="A463">
            <v>261000</v>
          </cell>
          <cell r="B463" t="str">
            <v>COMPTES AFFACTURAGE DISPONIBLE</v>
          </cell>
          <cell r="C463" t="str">
            <v>R02_2500</v>
          </cell>
          <cell r="D463" t="str">
            <v>R02_2500</v>
          </cell>
          <cell r="E463">
            <v>0</v>
          </cell>
          <cell r="F463" t="str">
            <v>R02_2500</v>
          </cell>
          <cell r="G463">
            <v>0</v>
          </cell>
          <cell r="H463">
            <v>0</v>
          </cell>
          <cell r="I463">
            <v>0</v>
          </cell>
        </row>
        <row r="464">
          <cell r="A464">
            <v>261100</v>
          </cell>
          <cell r="B464" t="str">
            <v>COMPTES AFFACTURAGE DISPONIBLE</v>
          </cell>
          <cell r="C464" t="str">
            <v>R02_2500</v>
          </cell>
          <cell r="D464" t="str">
            <v>R02_2500</v>
          </cell>
          <cell r="E464">
            <v>0</v>
          </cell>
          <cell r="F464" t="str">
            <v>R02_2500</v>
          </cell>
          <cell r="G464">
            <v>0</v>
          </cell>
          <cell r="H464">
            <v>0</v>
          </cell>
          <cell r="I464">
            <v>0</v>
          </cell>
        </row>
        <row r="465">
          <cell r="A465">
            <v>261600</v>
          </cell>
          <cell r="B465" t="str">
            <v xml:space="preserve">DETTES RATTACHEES             </v>
          </cell>
          <cell r="C465" t="str">
            <v>R02_2500</v>
          </cell>
          <cell r="D465" t="str">
            <v>R02_2500</v>
          </cell>
          <cell r="E465">
            <v>0</v>
          </cell>
          <cell r="F465" t="str">
            <v>R02_2500</v>
          </cell>
          <cell r="G465">
            <v>0</v>
          </cell>
          <cell r="H465">
            <v>0</v>
          </cell>
          <cell r="I465">
            <v>0</v>
          </cell>
        </row>
        <row r="466">
          <cell r="A466">
            <v>262000</v>
          </cell>
          <cell r="B466" t="str">
            <v>COMPTES AFFACTURAGE INDISPONIB</v>
          </cell>
          <cell r="C466" t="str">
            <v>R02_2500</v>
          </cell>
          <cell r="D466" t="str">
            <v>R02_2500</v>
          </cell>
          <cell r="E466">
            <v>0</v>
          </cell>
          <cell r="F466" t="str">
            <v>R02_2500</v>
          </cell>
          <cell r="G466">
            <v>0</v>
          </cell>
          <cell r="H466">
            <v>0</v>
          </cell>
          <cell r="I466">
            <v>0</v>
          </cell>
        </row>
        <row r="467">
          <cell r="A467">
            <v>262100</v>
          </cell>
          <cell r="B467" t="str">
            <v>COMPTES AFFACTURAGE INDISPONIB</v>
          </cell>
          <cell r="C467" t="str">
            <v>R02_2500</v>
          </cell>
          <cell r="D467" t="str">
            <v>R02_2500</v>
          </cell>
          <cell r="E467">
            <v>0</v>
          </cell>
          <cell r="F467" t="str">
            <v>R02_2500</v>
          </cell>
          <cell r="G467">
            <v>0</v>
          </cell>
          <cell r="H467">
            <v>0</v>
          </cell>
          <cell r="I467">
            <v>0</v>
          </cell>
        </row>
        <row r="468">
          <cell r="A468">
            <v>262600</v>
          </cell>
          <cell r="B468" t="str">
            <v xml:space="preserve">DETTES RATTACHEES             </v>
          </cell>
          <cell r="C468" t="str">
            <v>R02_2500</v>
          </cell>
          <cell r="D468" t="str">
            <v>R02_2500</v>
          </cell>
          <cell r="E468">
            <v>0</v>
          </cell>
          <cell r="F468" t="str">
            <v>R02_2500</v>
          </cell>
          <cell r="G468">
            <v>0</v>
          </cell>
          <cell r="H468">
            <v>0</v>
          </cell>
          <cell r="I468">
            <v>0</v>
          </cell>
        </row>
        <row r="469">
          <cell r="A469">
            <v>270000</v>
          </cell>
          <cell r="B469" t="str">
            <v>EMPRUNTS ET AUTRES SOMMES DUES</v>
          </cell>
          <cell r="C469" t="str">
            <v>R02_2530</v>
          </cell>
          <cell r="D469" t="str">
            <v>R02_2530</v>
          </cell>
          <cell r="E469">
            <v>0</v>
          </cell>
          <cell r="F469" t="str">
            <v>R02_2530</v>
          </cell>
          <cell r="G469">
            <v>0</v>
          </cell>
          <cell r="H469">
            <v>0</v>
          </cell>
          <cell r="I469">
            <v>0</v>
          </cell>
        </row>
        <row r="470">
          <cell r="A470">
            <v>271000</v>
          </cell>
          <cell r="B470" t="str">
            <v xml:space="preserve">EMPRUNTS A LA CLIENTELE       </v>
          </cell>
          <cell r="C470" t="str">
            <v>R02_2530</v>
          </cell>
          <cell r="D470" t="str">
            <v>R02_2530</v>
          </cell>
          <cell r="E470">
            <v>0</v>
          </cell>
          <cell r="F470" t="str">
            <v>R02_2530</v>
          </cell>
          <cell r="G470">
            <v>0</v>
          </cell>
          <cell r="H470">
            <v>0</v>
          </cell>
          <cell r="I470">
            <v>0</v>
          </cell>
        </row>
        <row r="471">
          <cell r="A471">
            <v>271100</v>
          </cell>
          <cell r="B471" t="str">
            <v xml:space="preserve">EMPRUNTS A TERME CLIENTELE    </v>
          </cell>
          <cell r="C471" t="str">
            <v>R02_2530</v>
          </cell>
          <cell r="D471" t="str">
            <v>R02_2530</v>
          </cell>
          <cell r="E471">
            <v>0</v>
          </cell>
          <cell r="F471" t="str">
            <v>R02_2530</v>
          </cell>
          <cell r="G471">
            <v>0</v>
          </cell>
          <cell r="H471">
            <v>0</v>
          </cell>
          <cell r="I471">
            <v>0</v>
          </cell>
        </row>
        <row r="472">
          <cell r="A472">
            <v>271110</v>
          </cell>
          <cell r="B472" t="str">
            <v xml:space="preserve">EMPRUNTS A CT TERME A LA CLT  </v>
          </cell>
          <cell r="C472" t="str">
            <v>R02_2530</v>
          </cell>
          <cell r="D472" t="str">
            <v>R02_2530</v>
          </cell>
          <cell r="E472">
            <v>0</v>
          </cell>
          <cell r="F472" t="str">
            <v>R02_2530</v>
          </cell>
          <cell r="G472">
            <v>0</v>
          </cell>
          <cell r="H472">
            <v>0</v>
          </cell>
          <cell r="I472">
            <v>0</v>
          </cell>
        </row>
        <row r="473">
          <cell r="A473">
            <v>271111</v>
          </cell>
          <cell r="B473" t="str">
            <v>EMPRUNTS A CT TERME ORG ASS CP</v>
          </cell>
          <cell r="C473" t="str">
            <v>R02_2530</v>
          </cell>
          <cell r="D473" t="str">
            <v>R02_2530</v>
          </cell>
          <cell r="E473">
            <v>0</v>
          </cell>
          <cell r="F473" t="str">
            <v>R02_2530</v>
          </cell>
          <cell r="G473">
            <v>0</v>
          </cell>
          <cell r="H473">
            <v>0</v>
          </cell>
          <cell r="I473">
            <v>0</v>
          </cell>
        </row>
        <row r="474">
          <cell r="A474">
            <v>271112</v>
          </cell>
          <cell r="B474" t="str">
            <v xml:space="preserve">EMPRUNTS A CT TERME ADM       </v>
          </cell>
          <cell r="C474" t="str">
            <v>R02_2530</v>
          </cell>
          <cell r="D474" t="str">
            <v>R02_2530</v>
          </cell>
          <cell r="E474">
            <v>0</v>
          </cell>
          <cell r="F474" t="str">
            <v>R02_2530</v>
          </cell>
          <cell r="G474">
            <v>0</v>
          </cell>
          <cell r="H474">
            <v>0</v>
          </cell>
          <cell r="I474">
            <v>0</v>
          </cell>
        </row>
        <row r="475">
          <cell r="A475">
            <v>271113</v>
          </cell>
          <cell r="B475" t="str">
            <v xml:space="preserve">AUTRES EMP A CT               </v>
          </cell>
          <cell r="C475" t="str">
            <v>R02_2530</v>
          </cell>
          <cell r="D475" t="str">
            <v>R02_2530</v>
          </cell>
          <cell r="E475">
            <v>0</v>
          </cell>
          <cell r="F475" t="str">
            <v>R02_2530</v>
          </cell>
          <cell r="G475">
            <v>0</v>
          </cell>
          <cell r="H475">
            <v>0</v>
          </cell>
          <cell r="I475">
            <v>0</v>
          </cell>
        </row>
        <row r="476">
          <cell r="A476">
            <v>271120</v>
          </cell>
          <cell r="B476" t="str">
            <v xml:space="preserve">EMPRUNTS A MOYEN A LA CLT     </v>
          </cell>
          <cell r="C476" t="str">
            <v>R02_2530</v>
          </cell>
          <cell r="D476" t="str">
            <v>R02_2530</v>
          </cell>
          <cell r="E476">
            <v>0</v>
          </cell>
          <cell r="F476" t="str">
            <v>R02_2530</v>
          </cell>
          <cell r="G476">
            <v>0</v>
          </cell>
          <cell r="H476">
            <v>0</v>
          </cell>
          <cell r="I476">
            <v>0</v>
          </cell>
        </row>
        <row r="477">
          <cell r="A477">
            <v>271121</v>
          </cell>
          <cell r="B477" t="str">
            <v>EMPRUNTS A MOYEN ORG D/AS ETCL</v>
          </cell>
          <cell r="C477" t="str">
            <v>R02_2530</v>
          </cell>
          <cell r="D477" t="str">
            <v>R02_2530</v>
          </cell>
          <cell r="E477">
            <v>0</v>
          </cell>
          <cell r="F477" t="str">
            <v>R02_2530</v>
          </cell>
          <cell r="G477">
            <v>0</v>
          </cell>
          <cell r="H477">
            <v>0</v>
          </cell>
          <cell r="I477">
            <v>0</v>
          </cell>
        </row>
        <row r="478">
          <cell r="A478">
            <v>271122</v>
          </cell>
          <cell r="B478" t="str">
            <v xml:space="preserve">EMPRUNTS A MOYEN TERME ADM    </v>
          </cell>
          <cell r="C478" t="str">
            <v>R02_2530</v>
          </cell>
          <cell r="D478" t="str">
            <v>R02_2530</v>
          </cell>
          <cell r="E478">
            <v>0</v>
          </cell>
          <cell r="F478" t="str">
            <v>R02_2530</v>
          </cell>
          <cell r="G478">
            <v>0</v>
          </cell>
          <cell r="H478">
            <v>0</v>
          </cell>
          <cell r="I478">
            <v>0</v>
          </cell>
        </row>
        <row r="479">
          <cell r="A479">
            <v>271123</v>
          </cell>
          <cell r="B479" t="str">
            <v xml:space="preserve">AUTRES EMPRUNTS A MOYEN TERME </v>
          </cell>
          <cell r="C479" t="str">
            <v>R02_2530</v>
          </cell>
          <cell r="D479" t="str">
            <v>R02_2530</v>
          </cell>
          <cell r="E479">
            <v>0</v>
          </cell>
          <cell r="F479" t="str">
            <v>R02_2530</v>
          </cell>
          <cell r="G479">
            <v>0</v>
          </cell>
          <cell r="H479">
            <v>0</v>
          </cell>
          <cell r="I479">
            <v>0</v>
          </cell>
        </row>
        <row r="480">
          <cell r="A480">
            <v>271130</v>
          </cell>
          <cell r="B480" t="str">
            <v xml:space="preserve">EMPRUNTS A LT A LA CLT        </v>
          </cell>
          <cell r="C480" t="str">
            <v>R02_2530</v>
          </cell>
          <cell r="D480" t="str">
            <v>R02_2530</v>
          </cell>
          <cell r="E480">
            <v>0</v>
          </cell>
          <cell r="F480" t="str">
            <v>R02_2530</v>
          </cell>
          <cell r="G480">
            <v>0</v>
          </cell>
          <cell r="H480">
            <v>0</v>
          </cell>
          <cell r="I480">
            <v>0</v>
          </cell>
        </row>
        <row r="481">
          <cell r="A481">
            <v>271131</v>
          </cell>
          <cell r="B481" t="str">
            <v>EMPRUNTS A L TERME ORG.ASS.CAP</v>
          </cell>
          <cell r="C481" t="str">
            <v>R02_2530</v>
          </cell>
          <cell r="D481" t="str">
            <v>R02_2530</v>
          </cell>
          <cell r="E481">
            <v>0</v>
          </cell>
          <cell r="F481" t="str">
            <v>R02_2530</v>
          </cell>
          <cell r="G481">
            <v>0</v>
          </cell>
          <cell r="H481">
            <v>0</v>
          </cell>
          <cell r="I481">
            <v>0</v>
          </cell>
        </row>
        <row r="482">
          <cell r="A482">
            <v>271132</v>
          </cell>
          <cell r="B482" t="str">
            <v xml:space="preserve">EMPRUNTS A LT ADMN            </v>
          </cell>
          <cell r="C482" t="str">
            <v>R02_2530</v>
          </cell>
          <cell r="D482" t="str">
            <v>R02_2530</v>
          </cell>
          <cell r="E482">
            <v>0</v>
          </cell>
          <cell r="F482" t="str">
            <v>R02_2530</v>
          </cell>
          <cell r="G482">
            <v>0</v>
          </cell>
          <cell r="H482">
            <v>0</v>
          </cell>
          <cell r="I482">
            <v>0</v>
          </cell>
        </row>
        <row r="483">
          <cell r="A483">
            <v>271133</v>
          </cell>
          <cell r="B483" t="str">
            <v xml:space="preserve">AUTRES EMPRUNTS A LT TERME    </v>
          </cell>
          <cell r="C483" t="str">
            <v>R02_2530</v>
          </cell>
          <cell r="D483" t="str">
            <v>R02_2530</v>
          </cell>
          <cell r="E483">
            <v>0</v>
          </cell>
          <cell r="F483" t="str">
            <v>R02_2530</v>
          </cell>
          <cell r="G483">
            <v>0</v>
          </cell>
          <cell r="H483">
            <v>0</v>
          </cell>
          <cell r="I483">
            <v>0</v>
          </cell>
        </row>
        <row r="484">
          <cell r="A484">
            <v>271600</v>
          </cell>
          <cell r="B484" t="str">
            <v xml:space="preserve">D.R. EMPR A TERME CLIENTELE   </v>
          </cell>
          <cell r="C484" t="str">
            <v>R02_2530</v>
          </cell>
          <cell r="D484" t="str">
            <v>R02_2530</v>
          </cell>
          <cell r="E484">
            <v>0</v>
          </cell>
          <cell r="F484" t="str">
            <v>R02_2530</v>
          </cell>
          <cell r="G484">
            <v>0</v>
          </cell>
          <cell r="H484">
            <v>0</v>
          </cell>
          <cell r="I484">
            <v>0</v>
          </cell>
        </row>
        <row r="485">
          <cell r="A485">
            <v>271610</v>
          </cell>
          <cell r="B485" t="str">
            <v xml:space="preserve">D.R. EMPR CT TERME CLIENTELE  </v>
          </cell>
          <cell r="C485" t="str">
            <v>R02_2530</v>
          </cell>
          <cell r="D485" t="str">
            <v>R02_2530</v>
          </cell>
          <cell r="E485">
            <v>0</v>
          </cell>
          <cell r="F485" t="str">
            <v>R02_2530</v>
          </cell>
          <cell r="G485">
            <v>0</v>
          </cell>
          <cell r="H485">
            <v>0</v>
          </cell>
          <cell r="I485">
            <v>0</v>
          </cell>
        </row>
        <row r="486">
          <cell r="A486">
            <v>271611</v>
          </cell>
          <cell r="B486" t="str">
            <v>D.R. EMPR CT TERME ORG ASS CAP</v>
          </cell>
          <cell r="C486" t="str">
            <v>R02_2530</v>
          </cell>
          <cell r="D486" t="str">
            <v>R02_2530</v>
          </cell>
          <cell r="E486">
            <v>0</v>
          </cell>
          <cell r="F486" t="str">
            <v>R02_2530</v>
          </cell>
          <cell r="G486">
            <v>0</v>
          </cell>
          <cell r="H486">
            <v>0</v>
          </cell>
          <cell r="I486">
            <v>0</v>
          </cell>
        </row>
        <row r="487">
          <cell r="A487">
            <v>271612</v>
          </cell>
          <cell r="B487" t="str">
            <v xml:space="preserve">D.R. EMPR CT TERME ADMIN.     </v>
          </cell>
          <cell r="C487" t="str">
            <v>R02_2530</v>
          </cell>
          <cell r="D487" t="str">
            <v>R02_2530</v>
          </cell>
          <cell r="E487">
            <v>0</v>
          </cell>
          <cell r="F487" t="str">
            <v>R02_2530</v>
          </cell>
          <cell r="G487">
            <v>0</v>
          </cell>
          <cell r="H487">
            <v>0</v>
          </cell>
          <cell r="I487">
            <v>0</v>
          </cell>
        </row>
        <row r="488">
          <cell r="A488">
            <v>271613</v>
          </cell>
          <cell r="B488" t="str">
            <v>D.R. AUTRES EMPR A COURT TERME</v>
          </cell>
          <cell r="C488" t="str">
            <v>R02_2530</v>
          </cell>
          <cell r="D488" t="str">
            <v>R02_2530</v>
          </cell>
          <cell r="E488">
            <v>0</v>
          </cell>
          <cell r="F488" t="str">
            <v>R02_2530</v>
          </cell>
          <cell r="G488">
            <v>0</v>
          </cell>
          <cell r="H488">
            <v>0</v>
          </cell>
          <cell r="I488">
            <v>0</v>
          </cell>
        </row>
        <row r="489">
          <cell r="A489">
            <v>271620</v>
          </cell>
          <cell r="B489" t="str">
            <v>D.R. EMPR MOYEN TERME CLIENTLE</v>
          </cell>
          <cell r="C489" t="str">
            <v>R02_2530</v>
          </cell>
          <cell r="D489" t="str">
            <v>R02_2530</v>
          </cell>
          <cell r="E489">
            <v>0</v>
          </cell>
          <cell r="F489" t="str">
            <v>R02_2530</v>
          </cell>
          <cell r="G489">
            <v>0</v>
          </cell>
          <cell r="H489">
            <v>0</v>
          </cell>
          <cell r="I489">
            <v>0</v>
          </cell>
        </row>
        <row r="490">
          <cell r="A490">
            <v>271621</v>
          </cell>
          <cell r="B490" t="str">
            <v>D.R. EMPR MOYEN TERME ORG.ASS.</v>
          </cell>
          <cell r="C490" t="str">
            <v>R02_2530</v>
          </cell>
          <cell r="D490" t="str">
            <v>R02_2530</v>
          </cell>
          <cell r="E490">
            <v>0</v>
          </cell>
          <cell r="F490" t="str">
            <v>R02_2530</v>
          </cell>
          <cell r="G490">
            <v>0</v>
          </cell>
          <cell r="H490">
            <v>0</v>
          </cell>
          <cell r="I490">
            <v>0</v>
          </cell>
        </row>
        <row r="491">
          <cell r="A491">
            <v>271622</v>
          </cell>
          <cell r="B491" t="str">
            <v xml:space="preserve">D.R. EMPR MOYEN TERME ADMIN.  </v>
          </cell>
          <cell r="C491" t="str">
            <v>R02_2530</v>
          </cell>
          <cell r="D491" t="str">
            <v>R02_2530</v>
          </cell>
          <cell r="E491">
            <v>0</v>
          </cell>
          <cell r="F491" t="str">
            <v>R02_2530</v>
          </cell>
          <cell r="G491">
            <v>0</v>
          </cell>
          <cell r="H491">
            <v>0</v>
          </cell>
          <cell r="I491">
            <v>0</v>
          </cell>
        </row>
        <row r="492">
          <cell r="A492">
            <v>271623</v>
          </cell>
          <cell r="B492" t="str">
            <v xml:space="preserve">D.R. AUT EMPRUNTS MOYEN TERME </v>
          </cell>
          <cell r="C492" t="str">
            <v>R02_2530</v>
          </cell>
          <cell r="D492" t="str">
            <v>R02_2530</v>
          </cell>
          <cell r="E492">
            <v>0</v>
          </cell>
          <cell r="F492" t="str">
            <v>R02_2530</v>
          </cell>
          <cell r="G492">
            <v>0</v>
          </cell>
          <cell r="H492">
            <v>0</v>
          </cell>
          <cell r="I492">
            <v>0</v>
          </cell>
        </row>
        <row r="493">
          <cell r="A493">
            <v>271630</v>
          </cell>
          <cell r="B493" t="str">
            <v xml:space="preserve">D.R. EMP LONG TERME CLIENTELE </v>
          </cell>
          <cell r="C493" t="str">
            <v>R02_2530</v>
          </cell>
          <cell r="D493" t="str">
            <v>R02_2530</v>
          </cell>
          <cell r="E493">
            <v>0</v>
          </cell>
          <cell r="F493" t="str">
            <v>R02_2530</v>
          </cell>
          <cell r="G493">
            <v>0</v>
          </cell>
          <cell r="H493">
            <v>0</v>
          </cell>
          <cell r="I493">
            <v>0</v>
          </cell>
        </row>
        <row r="494">
          <cell r="A494">
            <v>271631</v>
          </cell>
          <cell r="B494" t="str">
            <v>D.R. EMP L TERME ORG.ASS.CAPT.</v>
          </cell>
          <cell r="C494" t="str">
            <v>R02_2530</v>
          </cell>
          <cell r="D494" t="str">
            <v>R02_2530</v>
          </cell>
          <cell r="E494">
            <v>0</v>
          </cell>
          <cell r="F494" t="str">
            <v>R02_2530</v>
          </cell>
          <cell r="G494">
            <v>0</v>
          </cell>
          <cell r="H494">
            <v>0</v>
          </cell>
          <cell r="I494">
            <v>0</v>
          </cell>
        </row>
        <row r="495">
          <cell r="A495">
            <v>271632</v>
          </cell>
          <cell r="B495" t="str">
            <v>D.R. EMPRUNT LONG TERME ADMIN.</v>
          </cell>
          <cell r="C495" t="str">
            <v>R02_2530</v>
          </cell>
          <cell r="D495" t="str">
            <v>R02_2530</v>
          </cell>
          <cell r="E495">
            <v>0</v>
          </cell>
          <cell r="F495" t="str">
            <v>R02_2530</v>
          </cell>
          <cell r="G495">
            <v>0</v>
          </cell>
          <cell r="H495">
            <v>0</v>
          </cell>
          <cell r="I495">
            <v>0</v>
          </cell>
        </row>
        <row r="496">
          <cell r="A496">
            <v>271633</v>
          </cell>
          <cell r="B496" t="str">
            <v>D.R. AUT EMPRUNTS A LONG TERME</v>
          </cell>
          <cell r="C496" t="str">
            <v>R02_2530</v>
          </cell>
          <cell r="D496" t="str">
            <v>R02_2530</v>
          </cell>
          <cell r="E496">
            <v>0</v>
          </cell>
          <cell r="F496" t="str">
            <v>R02_2530</v>
          </cell>
          <cell r="G496">
            <v>0</v>
          </cell>
          <cell r="H496">
            <v>0</v>
          </cell>
          <cell r="I496">
            <v>0</v>
          </cell>
        </row>
        <row r="497">
          <cell r="A497">
            <v>272000</v>
          </cell>
          <cell r="B497" t="str">
            <v>AUTRES SOMMES DUES A LA CLIENT</v>
          </cell>
          <cell r="C497" t="str">
            <v>R02_2610</v>
          </cell>
          <cell r="D497" t="str">
            <v>R02_2610</v>
          </cell>
          <cell r="E497">
            <v>0</v>
          </cell>
          <cell r="F497" t="str">
            <v>R02_2610</v>
          </cell>
          <cell r="G497">
            <v>0</v>
          </cell>
          <cell r="H497">
            <v>0</v>
          </cell>
          <cell r="I497">
            <v>0</v>
          </cell>
        </row>
        <row r="498">
          <cell r="A498">
            <v>272100</v>
          </cell>
          <cell r="B498" t="str">
            <v xml:space="preserve">DISPOSITIONS A PAYER          </v>
          </cell>
          <cell r="C498" t="str">
            <v>R02_2610</v>
          </cell>
          <cell r="D498" t="str">
            <v>R02_2610</v>
          </cell>
          <cell r="E498">
            <v>0</v>
          </cell>
          <cell r="F498" t="str">
            <v>R02_2610</v>
          </cell>
          <cell r="G498">
            <v>0</v>
          </cell>
          <cell r="H498">
            <v>0</v>
          </cell>
          <cell r="I498">
            <v>0</v>
          </cell>
        </row>
        <row r="499">
          <cell r="A499">
            <v>272120</v>
          </cell>
          <cell r="B499" t="str">
            <v>AUT SOMMES DUES CARTES SALAIRE</v>
          </cell>
          <cell r="C499" t="str">
            <v>R02_2610</v>
          </cell>
          <cell r="D499" t="str">
            <v>R02_2610</v>
          </cell>
          <cell r="E499">
            <v>0</v>
          </cell>
          <cell r="F499" t="str">
            <v>R02_2610</v>
          </cell>
          <cell r="G499">
            <v>0</v>
          </cell>
          <cell r="H499">
            <v>0</v>
          </cell>
          <cell r="I499">
            <v>0</v>
          </cell>
        </row>
        <row r="500">
          <cell r="A500">
            <v>272200</v>
          </cell>
          <cell r="B500" t="str">
            <v>PROVISIONS POUR CHEQUES CERTIF</v>
          </cell>
          <cell r="C500" t="str">
            <v>R02_2610</v>
          </cell>
          <cell r="D500" t="str">
            <v>R02_2610</v>
          </cell>
          <cell r="E500">
            <v>0</v>
          </cell>
          <cell r="F500" t="str">
            <v>R02_2610</v>
          </cell>
          <cell r="G500">
            <v>0</v>
          </cell>
          <cell r="H500">
            <v>0</v>
          </cell>
          <cell r="I500">
            <v>0</v>
          </cell>
        </row>
        <row r="501">
          <cell r="A501">
            <v>272500</v>
          </cell>
          <cell r="B501" t="str">
            <v xml:space="preserve">DIV.AUTRES SOMMES DUES A CLT  </v>
          </cell>
          <cell r="C501" t="str">
            <v>R02_2610</v>
          </cell>
          <cell r="D501" t="str">
            <v>R02_2610</v>
          </cell>
          <cell r="E501">
            <v>0</v>
          </cell>
          <cell r="F501" t="str">
            <v>R02_2610</v>
          </cell>
          <cell r="G501">
            <v>0</v>
          </cell>
          <cell r="H501">
            <v>0</v>
          </cell>
          <cell r="I501">
            <v>0</v>
          </cell>
        </row>
        <row r="502">
          <cell r="A502">
            <v>272510</v>
          </cell>
          <cell r="B502" t="str">
            <v xml:space="preserve">DIV.AUT.SOMMES DUES CLT./JOUR </v>
          </cell>
          <cell r="C502" t="str">
            <v>R02_2610</v>
          </cell>
          <cell r="D502" t="str">
            <v>R02_2610</v>
          </cell>
          <cell r="E502">
            <v>0</v>
          </cell>
          <cell r="F502" t="str">
            <v>R02_2610</v>
          </cell>
          <cell r="G502">
            <v>0</v>
          </cell>
          <cell r="H502">
            <v>0</v>
          </cell>
          <cell r="I502">
            <v>0</v>
          </cell>
        </row>
        <row r="503">
          <cell r="A503">
            <v>272520</v>
          </cell>
          <cell r="B503" t="str">
            <v xml:space="preserve">DIV.AUTRES SOMMES DUES CDL    </v>
          </cell>
          <cell r="C503" t="str">
            <v>R02_2610</v>
          </cell>
          <cell r="D503" t="str">
            <v>R02_2610</v>
          </cell>
          <cell r="E503">
            <v>0</v>
          </cell>
          <cell r="F503" t="str">
            <v>R02_2610</v>
          </cell>
          <cell r="G503">
            <v>0</v>
          </cell>
          <cell r="H503">
            <v>0</v>
          </cell>
          <cell r="I503">
            <v>0</v>
          </cell>
        </row>
        <row r="504">
          <cell r="A504">
            <v>272600</v>
          </cell>
          <cell r="B504" t="str">
            <v xml:space="preserve">D.R. AUTRES SOMMES DUES CLTLE </v>
          </cell>
          <cell r="C504" t="str">
            <v>R02_2610</v>
          </cell>
          <cell r="D504" t="str">
            <v>R02_2610</v>
          </cell>
          <cell r="E504">
            <v>0</v>
          </cell>
          <cell r="F504" t="str">
            <v>R02_2610</v>
          </cell>
          <cell r="G504">
            <v>0</v>
          </cell>
          <cell r="H504">
            <v>0</v>
          </cell>
          <cell r="I504">
            <v>0</v>
          </cell>
        </row>
        <row r="505">
          <cell r="A505">
            <v>276100</v>
          </cell>
          <cell r="B505" t="str">
            <v>VAlEUR DONN EN PENSION A TERME</v>
          </cell>
          <cell r="C505" t="str">
            <v>R02_2530</v>
          </cell>
          <cell r="D505" t="str">
            <v>R02_2530</v>
          </cell>
          <cell r="E505">
            <v>0</v>
          </cell>
          <cell r="F505" t="str">
            <v>R02_2530</v>
          </cell>
          <cell r="G505">
            <v>0</v>
          </cell>
          <cell r="H505">
            <v>0</v>
          </cell>
          <cell r="I505">
            <v>0</v>
          </cell>
        </row>
        <row r="506">
          <cell r="A506">
            <v>276600</v>
          </cell>
          <cell r="B506" t="str">
            <v xml:space="preserve">DETTES RATTACHEES             </v>
          </cell>
          <cell r="C506" t="str">
            <v>R02_2530</v>
          </cell>
          <cell r="D506" t="str">
            <v>R02_2530</v>
          </cell>
          <cell r="E506">
            <v>0</v>
          </cell>
          <cell r="F506" t="str">
            <v>R02_2530</v>
          </cell>
          <cell r="G506">
            <v>0</v>
          </cell>
          <cell r="H506">
            <v>0</v>
          </cell>
          <cell r="I506">
            <v>0</v>
          </cell>
        </row>
        <row r="507">
          <cell r="A507">
            <v>290000</v>
          </cell>
          <cell r="B507" t="str">
            <v xml:space="preserve">CREANCES EN SOUFFRANCE CLTLE  </v>
          </cell>
          <cell r="C507" t="str">
            <v>R02_1880</v>
          </cell>
          <cell r="D507" t="str">
            <v>R02_1880</v>
          </cell>
          <cell r="E507" t="str">
            <v>R02_1880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</row>
        <row r="508">
          <cell r="A508">
            <v>291100</v>
          </cell>
          <cell r="B508" t="str">
            <v xml:space="preserve">PRET CLIPRI RESTRUCT  CT      </v>
          </cell>
          <cell r="C508" t="str">
            <v>R02_1880</v>
          </cell>
          <cell r="D508" t="str">
            <v>R02_1880</v>
          </cell>
          <cell r="E508" t="str">
            <v>R02_1880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</row>
        <row r="509">
          <cell r="A509">
            <v>291101</v>
          </cell>
          <cell r="B509" t="str">
            <v xml:space="preserve">PRET CLICOM RESTRUCT  CT      </v>
          </cell>
          <cell r="C509" t="str">
            <v>R02_1880</v>
          </cell>
          <cell r="D509" t="str">
            <v>R02_1880</v>
          </cell>
          <cell r="E509" t="str">
            <v>R02_1880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</row>
        <row r="510">
          <cell r="A510">
            <v>291102</v>
          </cell>
          <cell r="B510" t="str">
            <v xml:space="preserve">PRET CLICOM ADM  RESTRUCT  CT </v>
          </cell>
          <cell r="C510" t="str">
            <v>R02_1880</v>
          </cell>
          <cell r="D510" t="str">
            <v>R02_1880</v>
          </cell>
          <cell r="E510" t="str">
            <v>R02_1880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</row>
        <row r="511">
          <cell r="A511">
            <v>291200</v>
          </cell>
          <cell r="B511" t="str">
            <v xml:space="preserve">PRET CLIPRI RESTRUCT  MT      </v>
          </cell>
          <cell r="C511" t="str">
            <v>R02_1880</v>
          </cell>
          <cell r="D511" t="str">
            <v>R02_1880</v>
          </cell>
          <cell r="E511" t="str">
            <v>R02_1880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</row>
        <row r="512">
          <cell r="A512">
            <v>291201</v>
          </cell>
          <cell r="B512" t="str">
            <v xml:space="preserve">PRET CLICOM RESTRUCT  MT      </v>
          </cell>
          <cell r="C512" t="str">
            <v>R02_1880</v>
          </cell>
          <cell r="D512" t="str">
            <v>R02_1880</v>
          </cell>
          <cell r="E512" t="str">
            <v>R02_1880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</row>
        <row r="513">
          <cell r="A513">
            <v>291202</v>
          </cell>
          <cell r="B513" t="str">
            <v>PRET CLICOM ADMI  RESTRUCT  MT</v>
          </cell>
          <cell r="C513" t="str">
            <v>R02_1880</v>
          </cell>
          <cell r="D513" t="str">
            <v>R02_1880</v>
          </cell>
          <cell r="E513" t="str">
            <v>R02_1880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</row>
        <row r="514">
          <cell r="A514">
            <v>291302</v>
          </cell>
          <cell r="B514" t="str">
            <v xml:space="preserve">PRET CLICOM ADM  RESTRUCT  MT </v>
          </cell>
          <cell r="C514" t="str">
            <v>R02_1880</v>
          </cell>
          <cell r="D514" t="str">
            <v>R02_1880</v>
          </cell>
          <cell r="E514" t="str">
            <v>R02_1880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</row>
        <row r="515">
          <cell r="A515">
            <v>292000</v>
          </cell>
          <cell r="B515" t="str">
            <v>CREANCES DOUTEUSES OU LITIGIEU</v>
          </cell>
          <cell r="C515" t="str">
            <v>R02_1880</v>
          </cell>
          <cell r="D515" t="str">
            <v>R02_1880</v>
          </cell>
          <cell r="E515" t="str">
            <v>R02_1880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</row>
        <row r="516">
          <cell r="A516">
            <v>292100</v>
          </cell>
          <cell r="B516" t="str">
            <v xml:space="preserve">C.D.L. PRE-CTX.               </v>
          </cell>
          <cell r="C516" t="str">
            <v>R02_1880</v>
          </cell>
          <cell r="D516" t="str">
            <v>R02_1880</v>
          </cell>
          <cell r="E516" t="str">
            <v>R02_1880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</row>
        <row r="517">
          <cell r="A517">
            <v>292101</v>
          </cell>
          <cell r="B517" t="str">
            <v xml:space="preserve">CLIENTS DOUTEUX CLIPRI        </v>
          </cell>
          <cell r="C517" t="str">
            <v>R02_1880</v>
          </cell>
          <cell r="D517" t="str">
            <v>R02_1880</v>
          </cell>
          <cell r="E517" t="str">
            <v>R02_1880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</row>
        <row r="518">
          <cell r="A518">
            <v>292102</v>
          </cell>
          <cell r="B518" t="str">
            <v xml:space="preserve">CLIENTS DOUTEUX MANKO         </v>
          </cell>
          <cell r="C518" t="str">
            <v>R02_1880</v>
          </cell>
          <cell r="D518" t="str">
            <v>R02_1880</v>
          </cell>
          <cell r="E518" t="str">
            <v>R02_1880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</row>
        <row r="519">
          <cell r="A519">
            <v>292103</v>
          </cell>
          <cell r="B519" t="str">
            <v xml:space="preserve">CLIENTS DOUTEUX CLICOM        </v>
          </cell>
          <cell r="C519" t="str">
            <v>R02_1880</v>
          </cell>
          <cell r="D519" t="str">
            <v>R02_1880</v>
          </cell>
          <cell r="E519" t="str">
            <v>R02_1880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</row>
        <row r="520">
          <cell r="A520">
            <v>292104</v>
          </cell>
          <cell r="B520" t="str">
            <v xml:space="preserve">CLIENTS DOUTEUX ORG.ASS.CAPT. </v>
          </cell>
          <cell r="C520" t="str">
            <v>R02_1880</v>
          </cell>
          <cell r="D520" t="str">
            <v>R02_1880</v>
          </cell>
          <cell r="E520" t="str">
            <v>R02_1880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</row>
        <row r="521">
          <cell r="A521">
            <v>292105</v>
          </cell>
          <cell r="B521" t="str">
            <v>CLIENTS DOUTEUX ADMINISTRATION</v>
          </cell>
          <cell r="C521" t="str">
            <v>R02_1880</v>
          </cell>
          <cell r="D521" t="str">
            <v>R02_1880</v>
          </cell>
          <cell r="E521" t="str">
            <v>R02_1880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</row>
        <row r="522">
          <cell r="A522">
            <v>292106</v>
          </cell>
          <cell r="B522" t="str">
            <v xml:space="preserve">CLIENTS DOUTEUX CLI DIV       </v>
          </cell>
          <cell r="C522" t="str">
            <v>R02_1880</v>
          </cell>
          <cell r="D522" t="str">
            <v>R02_1880</v>
          </cell>
          <cell r="E522" t="str">
            <v>R02_1880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</row>
        <row r="523">
          <cell r="A523">
            <v>292107</v>
          </cell>
          <cell r="B523" t="str">
            <v>CLIENTS DOUTEUX PROF LIBERALES</v>
          </cell>
          <cell r="C523" t="str">
            <v>R02_1880</v>
          </cell>
          <cell r="D523" t="str">
            <v>R02_1880</v>
          </cell>
          <cell r="E523" t="str">
            <v>R02_1880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</row>
        <row r="524">
          <cell r="A524">
            <v>292110</v>
          </cell>
          <cell r="B524" t="str">
            <v>CDL PRE-CONTENTIEUX CLTLE PART</v>
          </cell>
          <cell r="C524" t="str">
            <v>R02_1880</v>
          </cell>
          <cell r="D524" t="str">
            <v>R02_1880</v>
          </cell>
          <cell r="E524" t="str">
            <v>R02_1880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</row>
        <row r="525">
          <cell r="A525">
            <v>292111</v>
          </cell>
          <cell r="B525" t="str">
            <v xml:space="preserve">CDL PRE-CONTENTIEUX CLIPRO    </v>
          </cell>
          <cell r="C525" t="str">
            <v>R02_1880</v>
          </cell>
          <cell r="D525" t="str">
            <v>R02_1880</v>
          </cell>
          <cell r="E525" t="str">
            <v>R02_1880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</row>
        <row r="526">
          <cell r="A526">
            <v>292112</v>
          </cell>
          <cell r="B526" t="str">
            <v xml:space="preserve">CDL PRE-CTX  PART MANKO       </v>
          </cell>
          <cell r="C526" t="str">
            <v>R02_1880</v>
          </cell>
          <cell r="D526" t="str">
            <v>R02_1880</v>
          </cell>
          <cell r="E526" t="str">
            <v>R02_1880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</row>
        <row r="527">
          <cell r="A527">
            <v>292113</v>
          </cell>
          <cell r="B527" t="str">
            <v xml:space="preserve">C.D.L. CTX CLTLE PART MANKO   </v>
          </cell>
          <cell r="C527" t="str">
            <v>R02_1880</v>
          </cell>
          <cell r="D527" t="str">
            <v>R02_1880</v>
          </cell>
          <cell r="E527" t="str">
            <v>R02_1880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</row>
        <row r="528">
          <cell r="A528">
            <v>292115</v>
          </cell>
          <cell r="B528" t="str">
            <v xml:space="preserve">CREANCE DTX SUR EFFET PRO     </v>
          </cell>
          <cell r="C528" t="str">
            <v>R02_1880</v>
          </cell>
          <cell r="D528" t="str">
            <v>R02_1880</v>
          </cell>
          <cell r="E528" t="str">
            <v>R02_1880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</row>
        <row r="529">
          <cell r="A529">
            <v>292120</v>
          </cell>
          <cell r="B529" t="str">
            <v xml:space="preserve">C.D.L. PRE-CTX. COMM.         </v>
          </cell>
          <cell r="C529" t="str">
            <v>R02_1880</v>
          </cell>
          <cell r="D529" t="str">
            <v>R02_1880</v>
          </cell>
          <cell r="E529" t="str">
            <v>R02_1880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</row>
        <row r="530">
          <cell r="A530">
            <v>292121</v>
          </cell>
          <cell r="B530" t="str">
            <v xml:space="preserve">C.D.L. PRE-CTX. ESCOMPTE      </v>
          </cell>
          <cell r="C530" t="str">
            <v>R02_1880</v>
          </cell>
          <cell r="D530" t="str">
            <v>R02_1880</v>
          </cell>
          <cell r="E530" t="str">
            <v>R02_1880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</row>
        <row r="531">
          <cell r="A531">
            <v>292122</v>
          </cell>
          <cell r="B531" t="str">
            <v xml:space="preserve">C.D.L. PRE-CTX. IMPAYES       </v>
          </cell>
          <cell r="C531" t="str">
            <v>R02_1880</v>
          </cell>
          <cell r="D531" t="str">
            <v>R02_1880</v>
          </cell>
          <cell r="E531" t="str">
            <v>R02_1880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</row>
        <row r="532">
          <cell r="A532">
            <v>292123</v>
          </cell>
          <cell r="B532" t="str">
            <v>C.D.L. PRE-CTX ENTREPRISES NBK</v>
          </cell>
          <cell r="C532" t="str">
            <v>R02_1880</v>
          </cell>
          <cell r="D532" t="str">
            <v>R02_1880</v>
          </cell>
          <cell r="E532" t="str">
            <v>R02_1880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</row>
        <row r="533">
          <cell r="A533">
            <v>292130</v>
          </cell>
          <cell r="B533" t="str">
            <v xml:space="preserve">C.D.L. PRE-CTX ORG.ASS.CAPT.  </v>
          </cell>
          <cell r="C533" t="str">
            <v>R02_1880</v>
          </cell>
          <cell r="D533" t="str">
            <v>R02_1880</v>
          </cell>
          <cell r="E533" t="str">
            <v>R02_1880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</row>
        <row r="534">
          <cell r="A534">
            <v>292140</v>
          </cell>
          <cell r="B534" t="str">
            <v>C.D.L. PRE-CTX. ADMINISTRATION</v>
          </cell>
          <cell r="C534" t="str">
            <v>R02_1880</v>
          </cell>
          <cell r="D534" t="str">
            <v>R02_1880</v>
          </cell>
          <cell r="E534" t="str">
            <v>R02_1880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</row>
        <row r="535">
          <cell r="A535">
            <v>292150</v>
          </cell>
          <cell r="B535" t="str">
            <v xml:space="preserve">C.D.L. PRE-CTX. CLTLE DIVERSE </v>
          </cell>
          <cell r="C535" t="str">
            <v>R02_1880</v>
          </cell>
          <cell r="D535" t="str">
            <v>R02_1880</v>
          </cell>
          <cell r="E535" t="str">
            <v>R02_1880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</row>
        <row r="536">
          <cell r="A536">
            <v>292160</v>
          </cell>
          <cell r="B536" t="str">
            <v xml:space="preserve">C.D.L. PRE-CTX. PROF. LIBER.  </v>
          </cell>
          <cell r="C536" t="str">
            <v>R02_1880</v>
          </cell>
          <cell r="D536" t="str">
            <v>R02_1880</v>
          </cell>
          <cell r="E536" t="str">
            <v>R02_1880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</row>
        <row r="537">
          <cell r="A537">
            <v>292170</v>
          </cell>
          <cell r="B537" t="str">
            <v xml:space="preserve">C.D.L. PRE-CTX. DIVERS        </v>
          </cell>
          <cell r="C537" t="str">
            <v>R02_1880</v>
          </cell>
          <cell r="D537" t="str">
            <v>R02_1880</v>
          </cell>
          <cell r="E537" t="str">
            <v>R02_1880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</row>
        <row r="538">
          <cell r="A538">
            <v>292180</v>
          </cell>
          <cell r="B538" t="str">
            <v>C.D.L. PRE CTX  CR BAIL CLICOM</v>
          </cell>
          <cell r="C538" t="str">
            <v>R02_1880</v>
          </cell>
          <cell r="D538" t="str">
            <v>R02_1880</v>
          </cell>
          <cell r="E538" t="str">
            <v>R02_1880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</row>
        <row r="539">
          <cell r="A539">
            <v>292181</v>
          </cell>
          <cell r="B539" t="str">
            <v xml:space="preserve">C.D.L. PRE CTX CR BAIL CLIPRI </v>
          </cell>
          <cell r="C539" t="str">
            <v>R02_1880</v>
          </cell>
          <cell r="D539" t="str">
            <v>R02_1880</v>
          </cell>
          <cell r="E539" t="str">
            <v>R02_1880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</row>
        <row r="540">
          <cell r="A540">
            <v>292200</v>
          </cell>
          <cell r="B540" t="str">
            <v xml:space="preserve">CD.L. CONTENTIEUX             </v>
          </cell>
          <cell r="C540" t="str">
            <v>R02_1880</v>
          </cell>
          <cell r="D540" t="str">
            <v>R02_1880</v>
          </cell>
          <cell r="E540" t="str">
            <v>R02_1880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</row>
        <row r="541">
          <cell r="A541">
            <v>292210</v>
          </cell>
          <cell r="B541" t="str">
            <v xml:space="preserve">C.D.L. CTX CLTLE PART.        </v>
          </cell>
          <cell r="C541" t="str">
            <v>R02_1880</v>
          </cell>
          <cell r="D541" t="str">
            <v>R02_1880</v>
          </cell>
          <cell r="E541" t="str">
            <v>R02_1880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</row>
        <row r="542">
          <cell r="A542">
            <v>292211</v>
          </cell>
          <cell r="B542" t="str">
            <v xml:space="preserve">RECUP.C.D.L. CTX CLTLE PART.  </v>
          </cell>
          <cell r="C542" t="str">
            <v>R02_1880</v>
          </cell>
          <cell r="D542" t="str">
            <v>R02_1880</v>
          </cell>
          <cell r="E542" t="str">
            <v>R02_1880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</row>
        <row r="543">
          <cell r="A543">
            <v>292212</v>
          </cell>
          <cell r="B543" t="str">
            <v xml:space="preserve">C.D.L.  CONTENTIEUX  CLIPRO   </v>
          </cell>
          <cell r="C543" t="str">
            <v>R02_1880</v>
          </cell>
          <cell r="D543" t="str">
            <v>R02_1880</v>
          </cell>
          <cell r="E543" t="str">
            <v>R02_1880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</row>
        <row r="544">
          <cell r="A544">
            <v>292213</v>
          </cell>
          <cell r="B544" t="str">
            <v xml:space="preserve">RECUP. C.D.L.  CTX CLIPRO     </v>
          </cell>
          <cell r="C544" t="str">
            <v>R02_1880</v>
          </cell>
          <cell r="D544" t="str">
            <v>R02_1880</v>
          </cell>
          <cell r="E544" t="str">
            <v>R02_1880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</row>
        <row r="545">
          <cell r="A545">
            <v>292220</v>
          </cell>
          <cell r="B545" t="str">
            <v xml:space="preserve">C.D.L. CTX. CLTLE COMM.       </v>
          </cell>
          <cell r="C545" t="str">
            <v>R02_1880</v>
          </cell>
          <cell r="D545" t="str">
            <v>R02_1880</v>
          </cell>
          <cell r="E545" t="str">
            <v>R02_1880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</row>
        <row r="546">
          <cell r="A546">
            <v>292221</v>
          </cell>
          <cell r="B546" t="str">
            <v xml:space="preserve">RECUP.C.D.L. CTX. CLTLE COMM. </v>
          </cell>
          <cell r="C546" t="str">
            <v>R02_1880</v>
          </cell>
          <cell r="D546" t="str">
            <v>R02_1880</v>
          </cell>
          <cell r="E546" t="str">
            <v>R02_1880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</row>
        <row r="547">
          <cell r="A547">
            <v>292222</v>
          </cell>
          <cell r="B547" t="str">
            <v xml:space="preserve">C.D.L. CTX. ENTREPR. MANKO    </v>
          </cell>
          <cell r="C547" t="str">
            <v>R02_1880</v>
          </cell>
          <cell r="D547" t="str">
            <v>R02_1880</v>
          </cell>
          <cell r="E547" t="str">
            <v>R02_1880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</row>
        <row r="548">
          <cell r="A548">
            <v>292223</v>
          </cell>
          <cell r="B548" t="str">
            <v xml:space="preserve">C.D.L. CTX. ENT MICRO MANKO   </v>
          </cell>
          <cell r="C548" t="str">
            <v>R02_1880</v>
          </cell>
          <cell r="D548" t="str">
            <v>R02_1880</v>
          </cell>
          <cell r="E548" t="str">
            <v>R02_1880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</row>
        <row r="549">
          <cell r="A549">
            <v>292224</v>
          </cell>
          <cell r="B549" t="str">
            <v xml:space="preserve">C.D.L. CTX. COMMERCANTS MANKO </v>
          </cell>
          <cell r="C549" t="str">
            <v>R02_1880</v>
          </cell>
          <cell r="D549" t="str">
            <v>R02_1880</v>
          </cell>
          <cell r="E549" t="str">
            <v>R02_1880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</row>
        <row r="550">
          <cell r="A550">
            <v>292230</v>
          </cell>
          <cell r="B550" t="str">
            <v xml:space="preserve">C.D.L. CTX. ORG.ASS.CAPT.     </v>
          </cell>
          <cell r="C550" t="str">
            <v>R02_1880</v>
          </cell>
          <cell r="D550" t="str">
            <v>R02_1880</v>
          </cell>
          <cell r="E550" t="str">
            <v>R02_1880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</row>
        <row r="551">
          <cell r="A551">
            <v>292231</v>
          </cell>
          <cell r="B551" t="str">
            <v>RECUP.C.D.L. CTX. ORG.ASS.CAPT</v>
          </cell>
          <cell r="C551" t="str">
            <v>R02_1880</v>
          </cell>
          <cell r="D551" t="str">
            <v>R02_1880</v>
          </cell>
          <cell r="E551" t="str">
            <v>R02_1880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</row>
        <row r="552">
          <cell r="A552">
            <v>292240</v>
          </cell>
          <cell r="B552" t="str">
            <v xml:space="preserve">C.D.L. CTX. ADMIN.            </v>
          </cell>
          <cell r="C552" t="str">
            <v>R02_1880</v>
          </cell>
          <cell r="D552" t="str">
            <v>R02_1880</v>
          </cell>
          <cell r="E552" t="str">
            <v>R02_1880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</row>
        <row r="553">
          <cell r="A553">
            <v>292241</v>
          </cell>
          <cell r="B553" t="str">
            <v xml:space="preserve">C.D.L. CTX. ADMIN.            </v>
          </cell>
          <cell r="C553" t="str">
            <v>R02_1880</v>
          </cell>
          <cell r="D553" t="str">
            <v>R02_1880</v>
          </cell>
          <cell r="E553" t="str">
            <v>R02_1880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</row>
        <row r="554">
          <cell r="A554">
            <v>292250</v>
          </cell>
          <cell r="B554" t="str">
            <v xml:space="preserve">C.D.L. CTX. CLTLE DIVERSE     </v>
          </cell>
          <cell r="C554" t="str">
            <v>R02_1880</v>
          </cell>
          <cell r="D554" t="str">
            <v>R02_1880</v>
          </cell>
          <cell r="E554" t="str">
            <v>R02_1880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</row>
        <row r="555">
          <cell r="A555">
            <v>292251</v>
          </cell>
          <cell r="B555" t="str">
            <v xml:space="preserve">C.D.L. CTX. CLTLE DIVERS      </v>
          </cell>
          <cell r="C555" t="str">
            <v>R02_1880</v>
          </cell>
          <cell r="D555" t="str">
            <v>R02_1880</v>
          </cell>
          <cell r="E555" t="str">
            <v>R02_1880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</row>
        <row r="556">
          <cell r="A556">
            <v>292260</v>
          </cell>
          <cell r="B556" t="str">
            <v xml:space="preserve">C.D.L. CTX. PROF. LIBER.      </v>
          </cell>
          <cell r="C556" t="str">
            <v>R02_1880</v>
          </cell>
          <cell r="D556" t="str">
            <v>R02_1880</v>
          </cell>
          <cell r="E556" t="str">
            <v>R02_1880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</row>
        <row r="557">
          <cell r="A557">
            <v>292261</v>
          </cell>
          <cell r="B557" t="str">
            <v>RECUP.C.D.L. CTX. PROF. LIBER.</v>
          </cell>
          <cell r="C557" t="str">
            <v>R02_1880</v>
          </cell>
          <cell r="D557" t="str">
            <v>R02_1880</v>
          </cell>
          <cell r="E557" t="str">
            <v>R02_1880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</row>
        <row r="558">
          <cell r="A558">
            <v>292270</v>
          </cell>
          <cell r="B558" t="str">
            <v xml:space="preserve">C.D.L. CTX. DIVERS            </v>
          </cell>
          <cell r="C558" t="str">
            <v>R02_1880</v>
          </cell>
          <cell r="D558" t="str">
            <v>R02_1880</v>
          </cell>
          <cell r="E558" t="str">
            <v>R02_1880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</row>
        <row r="559">
          <cell r="A559">
            <v>292271</v>
          </cell>
          <cell r="B559" t="str">
            <v xml:space="preserve">RECUP.C.D.L. CTX. DIVERS      </v>
          </cell>
          <cell r="C559" t="str">
            <v>R02_1880</v>
          </cell>
          <cell r="D559" t="str">
            <v>R02_1880</v>
          </cell>
          <cell r="E559" t="str">
            <v>R02_1880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</row>
        <row r="560">
          <cell r="A560">
            <v>292272</v>
          </cell>
          <cell r="B560" t="str">
            <v xml:space="preserve">RECUP.C.D.L. CTX. PART MANKO  </v>
          </cell>
          <cell r="C560" t="str">
            <v>R02_1880</v>
          </cell>
          <cell r="D560" t="str">
            <v>R02_1880</v>
          </cell>
          <cell r="E560" t="str">
            <v>R02_1880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</row>
        <row r="561">
          <cell r="A561">
            <v>292273</v>
          </cell>
          <cell r="B561" t="str">
            <v xml:space="preserve">RECUP.ENTREPRISES PET MANKO   </v>
          </cell>
          <cell r="C561" t="str">
            <v>R02_1880</v>
          </cell>
          <cell r="D561" t="str">
            <v>R02_1880</v>
          </cell>
          <cell r="E561" t="str">
            <v>R02_1880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</row>
        <row r="562">
          <cell r="A562">
            <v>292274</v>
          </cell>
          <cell r="B562" t="str">
            <v xml:space="preserve">RECUP.ENTREPRISES MICRO MANKO </v>
          </cell>
          <cell r="C562" t="str">
            <v>R02_1880</v>
          </cell>
          <cell r="D562" t="str">
            <v>R02_1880</v>
          </cell>
          <cell r="E562" t="str">
            <v>R02_1880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</row>
        <row r="563">
          <cell r="A563">
            <v>292275</v>
          </cell>
          <cell r="B563" t="str">
            <v xml:space="preserve">RECUP.COMMERCANTS  MANKO      </v>
          </cell>
          <cell r="C563" t="str">
            <v>R02_1880</v>
          </cell>
          <cell r="D563" t="str">
            <v>R02_1880</v>
          </cell>
          <cell r="E563" t="str">
            <v>R02_1880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</row>
        <row r="564">
          <cell r="A564">
            <v>292280</v>
          </cell>
          <cell r="B564" t="str">
            <v>C.D.L. CTX. CREDIT BAIL CLICOM</v>
          </cell>
          <cell r="C564" t="str">
            <v>R02_1880</v>
          </cell>
          <cell r="D564" t="str">
            <v>R02_1880</v>
          </cell>
          <cell r="E564" t="str">
            <v>R02_1880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</row>
        <row r="565">
          <cell r="A565">
            <v>292281</v>
          </cell>
          <cell r="B565" t="str">
            <v>C.D.L. CTX. CREDIT BAIL CLIPRI</v>
          </cell>
          <cell r="C565" t="str">
            <v>R02_1880</v>
          </cell>
          <cell r="D565" t="str">
            <v>R02_1880</v>
          </cell>
          <cell r="E565" t="str">
            <v>R02_1880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</row>
        <row r="566">
          <cell r="A566">
            <v>292282</v>
          </cell>
          <cell r="B566" t="str">
            <v>C.D.L. CTX. CREDIT BAIL CLIPRO</v>
          </cell>
          <cell r="C566" t="str">
            <v>R02_1880</v>
          </cell>
          <cell r="D566" t="str">
            <v>R02_1880</v>
          </cell>
          <cell r="E566" t="str">
            <v>R02_1880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</row>
        <row r="567">
          <cell r="A567">
            <v>292290</v>
          </cell>
          <cell r="B567" t="str">
            <v xml:space="preserve">CPT DEPOT CLIENTS CDL         </v>
          </cell>
          <cell r="C567" t="str">
            <v>R02_1880</v>
          </cell>
          <cell r="D567" t="str">
            <v>R02_1880</v>
          </cell>
          <cell r="E567" t="str">
            <v>R02_1880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</row>
        <row r="568">
          <cell r="A568">
            <v>293000</v>
          </cell>
          <cell r="B568" t="str">
            <v xml:space="preserve">INTERETS SUR C.D.L.           </v>
          </cell>
          <cell r="C568" t="str">
            <v>R02_1880</v>
          </cell>
          <cell r="D568" t="str">
            <v>R02_1880</v>
          </cell>
          <cell r="E568" t="str">
            <v>R02_1880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</row>
        <row r="569">
          <cell r="A569">
            <v>293100</v>
          </cell>
          <cell r="B569" t="str">
            <v xml:space="preserve">INTERETS SUR C.D.L. PRES-CTX  </v>
          </cell>
          <cell r="C569" t="str">
            <v>R02_1880</v>
          </cell>
          <cell r="D569" t="str">
            <v>R02_1880</v>
          </cell>
          <cell r="E569" t="str">
            <v>R02_1880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</row>
        <row r="570">
          <cell r="A570">
            <v>293110</v>
          </cell>
          <cell r="B570" t="str">
            <v>INT. S/C.D.L. PRES-CTX CL PART</v>
          </cell>
          <cell r="C570" t="str">
            <v>R02_1880</v>
          </cell>
          <cell r="D570" t="str">
            <v>R02_1880</v>
          </cell>
          <cell r="E570" t="str">
            <v>R02_1880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</row>
        <row r="571">
          <cell r="A571">
            <v>293120</v>
          </cell>
          <cell r="B571" t="str">
            <v>INT. S/C.D.L. PRES-CTX CL COMM</v>
          </cell>
          <cell r="C571" t="str">
            <v>R02_1880</v>
          </cell>
          <cell r="D571" t="str">
            <v>R02_1880</v>
          </cell>
          <cell r="E571" t="str">
            <v>R02_1880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</row>
        <row r="572">
          <cell r="A572">
            <v>293130</v>
          </cell>
          <cell r="B572" t="str">
            <v>INT. S/C.D.L. PRES-CTX ORG.ASS</v>
          </cell>
          <cell r="C572" t="str">
            <v>R02_1880</v>
          </cell>
          <cell r="D572" t="str">
            <v>R02_1880</v>
          </cell>
          <cell r="E572" t="str">
            <v>R02_1880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</row>
        <row r="573">
          <cell r="A573">
            <v>293140</v>
          </cell>
          <cell r="B573" t="str">
            <v xml:space="preserve">INT. S/C.D.L. PRES-CTX ADMIN. </v>
          </cell>
          <cell r="C573" t="str">
            <v>R02_1880</v>
          </cell>
          <cell r="D573" t="str">
            <v>R02_1880</v>
          </cell>
          <cell r="E573" t="str">
            <v>R02_1880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</row>
        <row r="574">
          <cell r="A574">
            <v>293150</v>
          </cell>
          <cell r="B574" t="str">
            <v xml:space="preserve">INT. S/C.D.L. PRES-CTX CLTLE  </v>
          </cell>
          <cell r="C574" t="str">
            <v>R02_1880</v>
          </cell>
          <cell r="D574" t="str">
            <v>R02_1880</v>
          </cell>
          <cell r="E574" t="str">
            <v>R02_1880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</row>
        <row r="575">
          <cell r="A575">
            <v>293160</v>
          </cell>
          <cell r="B575" t="str">
            <v xml:space="preserve">INTERET C.D.L. PRE-CTX. PROF. </v>
          </cell>
          <cell r="C575" t="str">
            <v>R02_1880</v>
          </cell>
          <cell r="D575" t="str">
            <v>R02_1880</v>
          </cell>
          <cell r="E575" t="str">
            <v>R02_1880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</row>
        <row r="576">
          <cell r="A576">
            <v>293170</v>
          </cell>
          <cell r="B576" t="str">
            <v>INTERET C.D.L. PRE-CTX. DIVERS</v>
          </cell>
          <cell r="C576" t="str">
            <v>R02_1880</v>
          </cell>
          <cell r="D576" t="str">
            <v>R02_1880</v>
          </cell>
          <cell r="E576" t="str">
            <v>R02_1880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</row>
        <row r="577">
          <cell r="A577">
            <v>293200</v>
          </cell>
          <cell r="B577" t="str">
            <v xml:space="preserve">INT. S/ C.D.L. CTX            </v>
          </cell>
          <cell r="C577" t="str">
            <v>R02_1880</v>
          </cell>
          <cell r="D577" t="str">
            <v>R02_1880</v>
          </cell>
          <cell r="E577" t="str">
            <v>R02_1880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</row>
        <row r="578">
          <cell r="A578">
            <v>293210</v>
          </cell>
          <cell r="B578" t="str">
            <v>INT. S/ C.D.L. CTX CLTLE PART.</v>
          </cell>
          <cell r="C578" t="str">
            <v>R02_1880</v>
          </cell>
          <cell r="D578" t="str">
            <v>R02_1880</v>
          </cell>
          <cell r="E578" t="str">
            <v>R02_1880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</row>
        <row r="579">
          <cell r="A579">
            <v>293220</v>
          </cell>
          <cell r="B579" t="str">
            <v>INT. S/ C.D.L. CTX CLTLE COMM.</v>
          </cell>
          <cell r="C579" t="str">
            <v>R02_1880</v>
          </cell>
          <cell r="D579" t="str">
            <v>R02_1880</v>
          </cell>
          <cell r="E579" t="str">
            <v>R02_1880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</row>
        <row r="580">
          <cell r="A580">
            <v>293230</v>
          </cell>
          <cell r="B580" t="str">
            <v>INT. S/ C.D.L.CTX ORG.ASS.CAPT</v>
          </cell>
          <cell r="C580" t="str">
            <v>R02_1880</v>
          </cell>
          <cell r="D580" t="str">
            <v>R02_1880</v>
          </cell>
          <cell r="E580" t="str">
            <v>R02_1880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</row>
        <row r="581">
          <cell r="A581">
            <v>293240</v>
          </cell>
          <cell r="B581" t="str">
            <v xml:space="preserve">INT. S/ C.D.L. CTX ADMIN.     </v>
          </cell>
          <cell r="C581" t="str">
            <v>R02_1880</v>
          </cell>
          <cell r="D581" t="str">
            <v>R02_1880</v>
          </cell>
          <cell r="E581" t="str">
            <v>R02_1880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</row>
        <row r="582">
          <cell r="A582">
            <v>293250</v>
          </cell>
          <cell r="B582" t="str">
            <v xml:space="preserve">INT. S/ C.D.L.CTX CL DIVERSE  </v>
          </cell>
          <cell r="C582" t="str">
            <v>R02_1880</v>
          </cell>
          <cell r="D582" t="str">
            <v>R02_1880</v>
          </cell>
          <cell r="E582" t="str">
            <v>R02_1880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</row>
        <row r="583">
          <cell r="A583">
            <v>293260</v>
          </cell>
          <cell r="B583" t="str">
            <v>INTERET C.D.L. CTX. PROF. LIBE</v>
          </cell>
          <cell r="C583" t="str">
            <v>R02_1880</v>
          </cell>
          <cell r="D583" t="str">
            <v>R02_1880</v>
          </cell>
          <cell r="E583" t="str">
            <v>R02_1880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</row>
        <row r="584">
          <cell r="A584">
            <v>293270</v>
          </cell>
          <cell r="B584" t="str">
            <v xml:space="preserve">INTERET C.D.L. CTX. DIVERS    </v>
          </cell>
          <cell r="C584" t="str">
            <v>R02_1880</v>
          </cell>
          <cell r="D584" t="str">
            <v>R02_1880</v>
          </cell>
          <cell r="E584" t="str">
            <v>R02_1880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</row>
        <row r="585">
          <cell r="A585">
            <v>299000</v>
          </cell>
          <cell r="B585" t="str">
            <v>PROVISIONS S/CREANCES EN SOUFF</v>
          </cell>
          <cell r="C585" t="str">
            <v>R02_2240</v>
          </cell>
          <cell r="D585" t="str">
            <v>R02_2240</v>
          </cell>
          <cell r="E585" t="str">
            <v>R02_2240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</row>
        <row r="586">
          <cell r="A586">
            <v>299100</v>
          </cell>
          <cell r="B586" t="str">
            <v>DEPRECIAT CREANCE RESTRUCTUREE</v>
          </cell>
          <cell r="C586" t="str">
            <v>R02_2240</v>
          </cell>
          <cell r="D586" t="str">
            <v>R02_2240</v>
          </cell>
          <cell r="E586" t="str">
            <v>R02_2240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</row>
        <row r="587">
          <cell r="A587">
            <v>299200</v>
          </cell>
          <cell r="B587" t="str">
            <v xml:space="preserve">DEPRECIATIONS SUR CDL         </v>
          </cell>
          <cell r="C587" t="str">
            <v>R02_2240</v>
          </cell>
          <cell r="D587" t="str">
            <v>R02_2240</v>
          </cell>
          <cell r="E587" t="str">
            <v>R02_2240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</row>
        <row r="588">
          <cell r="A588">
            <v>299201</v>
          </cell>
          <cell r="B588" t="str">
            <v>PROVISIONS DOUTEUX CLIPRI</v>
          </cell>
          <cell r="C588" t="str">
            <v>R02_2240</v>
          </cell>
          <cell r="D588" t="str">
            <v>R02_2240</v>
          </cell>
          <cell r="E588" t="str">
            <v>R02_2240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</row>
        <row r="589">
          <cell r="A589">
            <v>299202</v>
          </cell>
          <cell r="B589" t="str">
            <v xml:space="preserve">PROVISIONS DOUTEUX MANKO      </v>
          </cell>
          <cell r="C589" t="str">
            <v>R02_2240</v>
          </cell>
          <cell r="D589" t="str">
            <v>R02_2240</v>
          </cell>
          <cell r="E589" t="str">
            <v>R02_2240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</row>
        <row r="590">
          <cell r="A590">
            <v>299203</v>
          </cell>
          <cell r="B590" t="str">
            <v xml:space="preserve">PROVISIONS DOUTEUX CLICOM     </v>
          </cell>
          <cell r="C590" t="str">
            <v>R02_2240</v>
          </cell>
          <cell r="D590" t="str">
            <v>R02_2240</v>
          </cell>
          <cell r="E590" t="str">
            <v>R02_2240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</row>
        <row r="591">
          <cell r="A591">
            <v>299204</v>
          </cell>
          <cell r="B591" t="str">
            <v>PROVISIONS DOUTEUX ORG ASS CAP</v>
          </cell>
          <cell r="C591" t="str">
            <v>R02_2240</v>
          </cell>
          <cell r="D591" t="str">
            <v>R02_2240</v>
          </cell>
          <cell r="E591" t="str">
            <v>R02_2240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</row>
        <row r="592">
          <cell r="A592">
            <v>299205</v>
          </cell>
          <cell r="B592" t="str">
            <v xml:space="preserve">PROVISIONS DOUTEUX ADMIN      </v>
          </cell>
          <cell r="C592" t="str">
            <v>R02_2240</v>
          </cell>
          <cell r="D592" t="str">
            <v>R02_2240</v>
          </cell>
          <cell r="E592" t="str">
            <v>R02_2240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</row>
        <row r="593">
          <cell r="A593">
            <v>299206</v>
          </cell>
          <cell r="B593" t="str">
            <v xml:space="preserve">PROVISIONS DOUTEUX CLI DIV    </v>
          </cell>
          <cell r="C593" t="str">
            <v>R02_2240</v>
          </cell>
          <cell r="D593" t="str">
            <v>R02_2240</v>
          </cell>
          <cell r="E593" t="str">
            <v>R02_2240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</row>
        <row r="594">
          <cell r="A594">
            <v>299207</v>
          </cell>
          <cell r="B594" t="str">
            <v xml:space="preserve">PROVISIONS DOUTEUX PROF LIB   </v>
          </cell>
          <cell r="C594" t="str">
            <v>R02_2240</v>
          </cell>
          <cell r="D594" t="str">
            <v>R02_2240</v>
          </cell>
          <cell r="E594" t="str">
            <v>R02_2240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</row>
        <row r="595">
          <cell r="A595">
            <v>299210</v>
          </cell>
          <cell r="B595" t="str">
            <v xml:space="preserve">DEPRECIATION C.D.L. PRE-CTX   </v>
          </cell>
          <cell r="C595" t="str">
            <v>R02_2240</v>
          </cell>
          <cell r="D595" t="str">
            <v>R02_2240</v>
          </cell>
          <cell r="E595" t="str">
            <v>R02_2240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</row>
        <row r="596">
          <cell r="A596">
            <v>299211</v>
          </cell>
          <cell r="B596" t="str">
            <v>PROV. CDL PRES-CTX CLTLE PART.</v>
          </cell>
          <cell r="C596" t="str">
            <v>R02_2240</v>
          </cell>
          <cell r="D596" t="str">
            <v>R02_2240</v>
          </cell>
          <cell r="E596" t="str">
            <v>R02_2240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</row>
        <row r="597">
          <cell r="A597">
            <v>299212</v>
          </cell>
          <cell r="B597" t="str">
            <v>DEPRECIATION CDL PRECTX CLICOM</v>
          </cell>
          <cell r="C597" t="str">
            <v>R02_2240</v>
          </cell>
          <cell r="D597" t="str">
            <v>R02_2240</v>
          </cell>
          <cell r="E597" t="str">
            <v>R02_2240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</row>
        <row r="598">
          <cell r="A598">
            <v>299213</v>
          </cell>
          <cell r="B598" t="str">
            <v>DEPREC CDL PRE-CTX ORG ASS CAP</v>
          </cell>
          <cell r="C598" t="str">
            <v>R02_2240</v>
          </cell>
          <cell r="D598" t="str">
            <v>R02_2240</v>
          </cell>
          <cell r="E598" t="str">
            <v>R02_2240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</row>
        <row r="599">
          <cell r="A599">
            <v>299214</v>
          </cell>
          <cell r="B599" t="str">
            <v xml:space="preserve">DEPREC CDL PRE-CTX ADMIN      </v>
          </cell>
          <cell r="C599" t="str">
            <v>R02_2240</v>
          </cell>
          <cell r="D599" t="str">
            <v>R02_2240</v>
          </cell>
          <cell r="E599" t="str">
            <v>R02_2240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</row>
        <row r="600">
          <cell r="A600">
            <v>299215</v>
          </cell>
          <cell r="B600" t="str">
            <v xml:space="preserve">DEPREC CDL PRE-CTX CLT DIVERS </v>
          </cell>
          <cell r="C600" t="str">
            <v>R02_2240</v>
          </cell>
          <cell r="D600" t="str">
            <v>R02_2240</v>
          </cell>
          <cell r="E600" t="str">
            <v>R02_2240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</row>
        <row r="601">
          <cell r="A601">
            <v>299216</v>
          </cell>
          <cell r="B601" t="str">
            <v xml:space="preserve">DEPREC CDL PRE-CTX PROF LIBER </v>
          </cell>
          <cell r="C601" t="str">
            <v>R02_2240</v>
          </cell>
          <cell r="D601" t="str">
            <v>R02_2240</v>
          </cell>
          <cell r="E601" t="str">
            <v>R02_2240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</row>
        <row r="602">
          <cell r="A602">
            <v>299217</v>
          </cell>
          <cell r="B602" t="str">
            <v xml:space="preserve">DEPRECIATION CDL PRE-CTX DIV  </v>
          </cell>
          <cell r="C602" t="str">
            <v>R02_2240</v>
          </cell>
          <cell r="D602" t="str">
            <v>R02_2240</v>
          </cell>
          <cell r="E602" t="str">
            <v>R02_2240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</row>
        <row r="603">
          <cell r="A603">
            <v>299218</v>
          </cell>
          <cell r="B603" t="str">
            <v xml:space="preserve">DEPRECIAT CDL PRE-CTX CLIPRO  </v>
          </cell>
          <cell r="C603" t="str">
            <v>R02_2240</v>
          </cell>
          <cell r="D603" t="str">
            <v>R02_2240</v>
          </cell>
          <cell r="E603" t="str">
            <v>R02_2240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</row>
        <row r="604">
          <cell r="A604">
            <v>299220</v>
          </cell>
          <cell r="B604" t="str">
            <v xml:space="preserve">DEPRECIATIONS CDL CONTENTIEUX </v>
          </cell>
          <cell r="C604" t="str">
            <v>R02_2240</v>
          </cell>
          <cell r="D604" t="str">
            <v>R02_2240</v>
          </cell>
          <cell r="E604" t="str">
            <v>R02_2240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</row>
        <row r="605">
          <cell r="A605">
            <v>299221</v>
          </cell>
          <cell r="B605" t="str">
            <v xml:space="preserve">DEPRECIATION CDL CTX CLT PART </v>
          </cell>
          <cell r="C605" t="str">
            <v>R02_2240</v>
          </cell>
          <cell r="D605" t="str">
            <v>R02_2240</v>
          </cell>
          <cell r="E605" t="str">
            <v>R02_2240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</row>
        <row r="606">
          <cell r="A606">
            <v>299222</v>
          </cell>
          <cell r="B606" t="str">
            <v>DEPRECIATION CDL CTX CLTLE COM</v>
          </cell>
          <cell r="C606" t="str">
            <v>R02_2240</v>
          </cell>
          <cell r="D606" t="str">
            <v>R02_2240</v>
          </cell>
          <cell r="E606" t="str">
            <v>R02_2240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A607">
            <v>299223</v>
          </cell>
          <cell r="B607" t="str">
            <v xml:space="preserve">DEPRECIATION CDL CTX O.A.C    </v>
          </cell>
          <cell r="C607" t="str">
            <v>R02_2240</v>
          </cell>
          <cell r="D607" t="str">
            <v>R02_2240</v>
          </cell>
          <cell r="E607" t="str">
            <v>R02_2240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</row>
        <row r="608">
          <cell r="A608">
            <v>299224</v>
          </cell>
          <cell r="B608" t="str">
            <v>DEPRECIATION C.D.L. CTX. ADMIN</v>
          </cell>
          <cell r="C608" t="str">
            <v>R02_2240</v>
          </cell>
          <cell r="D608" t="str">
            <v>R02_2240</v>
          </cell>
          <cell r="E608" t="str">
            <v>R02_2240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</row>
        <row r="609">
          <cell r="A609">
            <v>299225</v>
          </cell>
          <cell r="B609" t="str">
            <v>DEPRECIATION CDL CTX CLTLE DIV</v>
          </cell>
          <cell r="C609" t="str">
            <v>R02_2240</v>
          </cell>
          <cell r="D609" t="str">
            <v>R02_2240</v>
          </cell>
          <cell r="E609" t="str">
            <v>R02_2240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</row>
        <row r="610">
          <cell r="A610">
            <v>299226</v>
          </cell>
          <cell r="B610" t="str">
            <v>DEPRECIATION CDL CTX PROF LIBE</v>
          </cell>
          <cell r="C610" t="str">
            <v>R02_2240</v>
          </cell>
          <cell r="D610" t="str">
            <v>R02_2240</v>
          </cell>
          <cell r="E610" t="str">
            <v>R02_2240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</row>
        <row r="611">
          <cell r="A611">
            <v>299227</v>
          </cell>
          <cell r="B611" t="str">
            <v xml:space="preserve">DEPRECIATION CDL CTX DIV      </v>
          </cell>
          <cell r="C611" t="str">
            <v>R02_2240</v>
          </cell>
          <cell r="D611" t="str">
            <v>R02_2240</v>
          </cell>
          <cell r="E611" t="str">
            <v>R02_2240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</row>
        <row r="612">
          <cell r="A612">
            <v>299228</v>
          </cell>
          <cell r="B612" t="str">
            <v xml:space="preserve">DEPRECIATION CDL CONTX CLIPRO </v>
          </cell>
          <cell r="C612" t="str">
            <v>R02_2240</v>
          </cell>
          <cell r="D612" t="str">
            <v>R02_2240</v>
          </cell>
          <cell r="E612" t="str">
            <v>R02_2240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</row>
        <row r="613">
          <cell r="A613">
            <v>299229</v>
          </cell>
          <cell r="B613" t="str">
            <v xml:space="preserve">DEPRE CDL ENT MICRO MANKO     </v>
          </cell>
          <cell r="C613" t="str">
            <v>R02_2240</v>
          </cell>
          <cell r="D613" t="str">
            <v>R02_2240</v>
          </cell>
          <cell r="E613" t="str">
            <v>R02_2240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</row>
        <row r="614">
          <cell r="A614">
            <v>299230</v>
          </cell>
          <cell r="B614" t="str">
            <v xml:space="preserve">DEPREC CDL ENT PETITE MANKO   </v>
          </cell>
          <cell r="C614" t="str">
            <v>R02_2240</v>
          </cell>
          <cell r="D614" t="str">
            <v>R02_2240</v>
          </cell>
          <cell r="E614" t="str">
            <v>R02_2240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</row>
        <row r="615">
          <cell r="A615">
            <v>299231</v>
          </cell>
          <cell r="B615" t="str">
            <v xml:space="preserve">DEPREC CDL  PARTICULIER MANKO </v>
          </cell>
          <cell r="C615" t="str">
            <v>R02_2240</v>
          </cell>
          <cell r="D615" t="str">
            <v>R02_2240</v>
          </cell>
          <cell r="E615" t="str">
            <v>R02_2240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</row>
        <row r="616">
          <cell r="A616">
            <v>299233</v>
          </cell>
          <cell r="B616" t="str">
            <v xml:space="preserve">DEPREC CDL  COMMERCANT MANKO  </v>
          </cell>
          <cell r="C616" t="str">
            <v>R02_2240</v>
          </cell>
          <cell r="D616" t="str">
            <v>R02_2240</v>
          </cell>
          <cell r="E616" t="str">
            <v>R02_2240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</row>
        <row r="617">
          <cell r="A617">
            <v>299280</v>
          </cell>
          <cell r="B617" t="str">
            <v>PROV C.D.L. CREDIT BAIL CLICOM</v>
          </cell>
          <cell r="C617" t="str">
            <v>R02_2240</v>
          </cell>
          <cell r="D617" t="str">
            <v>R02_2240</v>
          </cell>
          <cell r="E617" t="str">
            <v>R02_2240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</row>
        <row r="618">
          <cell r="A618">
            <v>299281</v>
          </cell>
          <cell r="B618" t="str">
            <v>PROV C.D.L. CREDIT BAIL CLIPRI</v>
          </cell>
          <cell r="C618" t="str">
            <v>R02_2240</v>
          </cell>
          <cell r="D618" t="str">
            <v>R02_2240</v>
          </cell>
          <cell r="E618" t="str">
            <v>R02_2240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</row>
        <row r="619">
          <cell r="A619">
            <v>299282</v>
          </cell>
          <cell r="B619" t="str">
            <v>PROV C.D.L. CREDIT BAIL CLIPRO</v>
          </cell>
          <cell r="C619" t="str">
            <v>R02_2240</v>
          </cell>
          <cell r="D619" t="str">
            <v>R02_2240</v>
          </cell>
          <cell r="E619" t="str">
            <v>R02_2240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</row>
        <row r="620">
          <cell r="A620">
            <v>299300</v>
          </cell>
          <cell r="B620" t="str">
            <v xml:space="preserve">DEPRECIATION INTERET SUR CDL  </v>
          </cell>
          <cell r="C620" t="str">
            <v>R02_2240</v>
          </cell>
          <cell r="D620" t="str">
            <v>R02_2240</v>
          </cell>
          <cell r="E620" t="str">
            <v>R02_2240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</row>
        <row r="621">
          <cell r="A621">
            <v>299310</v>
          </cell>
          <cell r="B621" t="str">
            <v xml:space="preserve">DEPRECIAT INT CDL PRE-CTX     </v>
          </cell>
          <cell r="C621" t="str">
            <v>R02_2240</v>
          </cell>
          <cell r="D621" t="str">
            <v>R02_2240</v>
          </cell>
          <cell r="E621" t="str">
            <v>R02_2240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</row>
        <row r="622">
          <cell r="A622">
            <v>299311</v>
          </cell>
          <cell r="B622" t="str">
            <v>DEPRECIAT INT CDL PRE-CTX PART</v>
          </cell>
          <cell r="C622" t="str">
            <v>R02_2240</v>
          </cell>
          <cell r="D622" t="str">
            <v>R02_2240</v>
          </cell>
          <cell r="E622" t="str">
            <v>R02_2240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</row>
        <row r="623">
          <cell r="A623">
            <v>299312</v>
          </cell>
          <cell r="B623" t="str">
            <v xml:space="preserve">DEPRECIAT INT CDL PRE-CTX COM </v>
          </cell>
          <cell r="C623" t="str">
            <v>R02_2240</v>
          </cell>
          <cell r="D623" t="str">
            <v>R02_2240</v>
          </cell>
          <cell r="E623" t="str">
            <v>R02_2240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</row>
        <row r="624">
          <cell r="A624">
            <v>299313</v>
          </cell>
          <cell r="B624" t="str">
            <v>DEP INT CDL PRECTX ORG.ASS.CAP</v>
          </cell>
          <cell r="C624" t="str">
            <v>R02_2240</v>
          </cell>
          <cell r="D624" t="str">
            <v>R02_2240</v>
          </cell>
          <cell r="E624" t="str">
            <v>R02_2240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</row>
        <row r="625">
          <cell r="A625">
            <v>299314</v>
          </cell>
          <cell r="B625" t="str">
            <v xml:space="preserve">DEPRECI INT CDL PRE-CTX ADMIN </v>
          </cell>
          <cell r="C625" t="str">
            <v>R02_2240</v>
          </cell>
          <cell r="D625" t="str">
            <v>R02_2240</v>
          </cell>
          <cell r="E625" t="str">
            <v>R02_2240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</row>
        <row r="626">
          <cell r="A626">
            <v>299315</v>
          </cell>
          <cell r="B626" t="str">
            <v xml:space="preserve">DEPRECIAT INT CDL PRE-CTX DIV </v>
          </cell>
          <cell r="C626" t="str">
            <v>R02_2240</v>
          </cell>
          <cell r="D626" t="str">
            <v>R02_2240</v>
          </cell>
          <cell r="E626" t="str">
            <v>R02_2240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</row>
        <row r="627">
          <cell r="A627">
            <v>299316</v>
          </cell>
          <cell r="B627" t="str">
            <v xml:space="preserve">DEPRECIAT INT.CDL PRE-CTX DIV </v>
          </cell>
          <cell r="C627" t="str">
            <v>R02_2240</v>
          </cell>
          <cell r="D627" t="str">
            <v>R02_2240</v>
          </cell>
          <cell r="E627" t="str">
            <v>R02_2240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</row>
        <row r="628">
          <cell r="A628">
            <v>299317</v>
          </cell>
          <cell r="B628" t="str">
            <v>DEPRE INT CDL PRE-CTX PROF LIB</v>
          </cell>
          <cell r="C628" t="str">
            <v>R02_2240</v>
          </cell>
          <cell r="D628" t="str">
            <v>R02_2240</v>
          </cell>
          <cell r="E628" t="str">
            <v>R02_2240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</row>
        <row r="629">
          <cell r="A629">
            <v>299320</v>
          </cell>
          <cell r="B629" t="str">
            <v xml:space="preserve">DEPRECIAT INT CDL CONTENTIEUX </v>
          </cell>
          <cell r="C629" t="str">
            <v>R02_2240</v>
          </cell>
          <cell r="D629" t="str">
            <v>R02_2240</v>
          </cell>
          <cell r="E629" t="str">
            <v>R02_2240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</row>
        <row r="630">
          <cell r="A630">
            <v>299321</v>
          </cell>
          <cell r="B630" t="str">
            <v>DEPRECIAT INT CDL CTX CLT PART</v>
          </cell>
          <cell r="C630" t="str">
            <v>R02_2240</v>
          </cell>
          <cell r="D630" t="str">
            <v>R02_2240</v>
          </cell>
          <cell r="E630" t="str">
            <v>R02_2240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</row>
        <row r="631">
          <cell r="A631">
            <v>299322</v>
          </cell>
          <cell r="B631" t="str">
            <v xml:space="preserve">DEPRECIAT INT CDL CTX CLT COM </v>
          </cell>
          <cell r="C631" t="str">
            <v>R02_2240</v>
          </cell>
          <cell r="D631" t="str">
            <v>R02_2240</v>
          </cell>
          <cell r="E631" t="str">
            <v>R02_2240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</row>
        <row r="632">
          <cell r="A632">
            <v>299323</v>
          </cell>
          <cell r="B632" t="str">
            <v>DEPREC INT CDL CTX ORG.ASS.CAP</v>
          </cell>
          <cell r="C632" t="str">
            <v>R02_2240</v>
          </cell>
          <cell r="D632" t="str">
            <v>R02_2240</v>
          </cell>
          <cell r="E632" t="str">
            <v>R02_2240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</row>
        <row r="633">
          <cell r="A633">
            <v>299324</v>
          </cell>
          <cell r="B633" t="str">
            <v xml:space="preserve">DEPRECIAT INT CDL CTX ADMIN   </v>
          </cell>
          <cell r="C633" t="str">
            <v>R02_2240</v>
          </cell>
          <cell r="D633" t="str">
            <v>R02_2240</v>
          </cell>
          <cell r="E633" t="str">
            <v>R02_2240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</row>
        <row r="634">
          <cell r="A634">
            <v>299325</v>
          </cell>
          <cell r="B634" t="str">
            <v xml:space="preserve">DEPRECIATION INT CDL CTX DIV  </v>
          </cell>
          <cell r="C634" t="str">
            <v>R02_2240</v>
          </cell>
          <cell r="D634" t="str">
            <v>R02_2240</v>
          </cell>
          <cell r="E634" t="str">
            <v>R02_2240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</row>
        <row r="635">
          <cell r="A635">
            <v>299326</v>
          </cell>
          <cell r="B635" t="str">
            <v>DEPRECIAT INTERET CDL CTX PROF</v>
          </cell>
          <cell r="C635" t="str">
            <v>R02_2240</v>
          </cell>
          <cell r="D635" t="str">
            <v>R02_2240</v>
          </cell>
          <cell r="E635" t="str">
            <v>R02_2240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</row>
        <row r="636">
          <cell r="A636">
            <v>299327</v>
          </cell>
          <cell r="B636" t="str">
            <v xml:space="preserve">DEPRECIAT INTERET CDL CTX DIV </v>
          </cell>
          <cell r="C636" t="str">
            <v>R02_2240</v>
          </cell>
          <cell r="D636" t="str">
            <v>R02_2240</v>
          </cell>
          <cell r="E636" t="str">
            <v>R02_2240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</row>
        <row r="637">
          <cell r="A637">
            <v>299400</v>
          </cell>
          <cell r="B637" t="str">
            <v xml:space="preserve">AUTRES DEPRECIATIONS          </v>
          </cell>
          <cell r="C637" t="str">
            <v>R02_2240</v>
          </cell>
          <cell r="D637" t="str">
            <v>R02_2240</v>
          </cell>
          <cell r="E637" t="str">
            <v>R02_2240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</row>
        <row r="638">
          <cell r="A638">
            <v>301100</v>
          </cell>
          <cell r="B638" t="str">
            <v xml:space="preserve">TITRE DONNE EN PENSION lIVREE </v>
          </cell>
          <cell r="C638" t="str">
            <v>R00_0000</v>
          </cell>
          <cell r="D638" t="str">
            <v>R00_0000</v>
          </cell>
          <cell r="E638" t="str">
            <v>R00_0000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</row>
        <row r="639">
          <cell r="A639">
            <v>301700</v>
          </cell>
          <cell r="B639" t="str">
            <v xml:space="preserve">CREANCES RATTACHEES           </v>
          </cell>
          <cell r="C639" t="str">
            <v>R00_0000</v>
          </cell>
          <cell r="D639" t="str">
            <v>R00_0000</v>
          </cell>
          <cell r="E639" t="str">
            <v>R00_0000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</row>
        <row r="640">
          <cell r="A640">
            <v>302110</v>
          </cell>
          <cell r="B640" t="str">
            <v xml:space="preserve">EFFET PUB ET VAlEUR ASSIMIlEE </v>
          </cell>
          <cell r="C640" t="str">
            <v>R03_0040</v>
          </cell>
          <cell r="D640" t="str">
            <v>R03_0040</v>
          </cell>
          <cell r="E640" t="str">
            <v>R03_0040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</row>
        <row r="641">
          <cell r="A641">
            <v>302120</v>
          </cell>
          <cell r="B641" t="str">
            <v>OBlIGAT&amp;AUTR TITR A REVENU FIX</v>
          </cell>
          <cell r="C641" t="str">
            <v>R03_0040</v>
          </cell>
          <cell r="D641" t="str">
            <v>R03_0040</v>
          </cell>
          <cell r="E641" t="str">
            <v>R03_0040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</row>
        <row r="642">
          <cell r="A642">
            <v>302130</v>
          </cell>
          <cell r="B642" t="str">
            <v>ACTION&amp;AUTRE TITR A REVENU VAR</v>
          </cell>
          <cell r="C642" t="str">
            <v>R03_0040</v>
          </cell>
          <cell r="D642" t="str">
            <v>R03_0040</v>
          </cell>
          <cell r="E642" t="str">
            <v>R03_0040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</row>
        <row r="643">
          <cell r="A643">
            <v>302311</v>
          </cell>
          <cell r="B643" t="str">
            <v>EFFETS PUBlICS ET VAlEUR ASSIM</v>
          </cell>
          <cell r="C643" t="str">
            <v>R03_0040</v>
          </cell>
          <cell r="D643" t="str">
            <v>R03_0040</v>
          </cell>
          <cell r="E643" t="str">
            <v>R03_0040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</row>
        <row r="644">
          <cell r="A644">
            <v>302317</v>
          </cell>
          <cell r="B644" t="str">
            <v xml:space="preserve">CR/EFFET PUBlIC ET VAl ASSIM  </v>
          </cell>
          <cell r="C644" t="str">
            <v>R03_0040</v>
          </cell>
          <cell r="D644" t="str">
            <v>R03_0040</v>
          </cell>
          <cell r="E644" t="str">
            <v>R03_0040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</row>
        <row r="645">
          <cell r="A645">
            <v>302320</v>
          </cell>
          <cell r="B645" t="str">
            <v xml:space="preserve">OBlIG&amp;AUTR TITRE A REVENU FIX </v>
          </cell>
          <cell r="C645" t="str">
            <v>R03_0040</v>
          </cell>
          <cell r="D645" t="str">
            <v>R03_0040</v>
          </cell>
          <cell r="E645" t="str">
            <v>R03_0040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</row>
        <row r="646">
          <cell r="A646">
            <v>302321</v>
          </cell>
          <cell r="B646" t="str">
            <v xml:space="preserve">OBlIG ET AUTR TIT A REV FIX   </v>
          </cell>
          <cell r="C646" t="str">
            <v>R03_0040</v>
          </cell>
          <cell r="D646" t="str">
            <v>R03_0040</v>
          </cell>
          <cell r="E646" t="str">
            <v>R03_0040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</row>
        <row r="647">
          <cell r="A647">
            <v>302327</v>
          </cell>
          <cell r="B647" t="str">
            <v>CREANRATT/OBlI&amp;AUTTIT A REVFIX</v>
          </cell>
          <cell r="C647" t="str">
            <v>R03_0040</v>
          </cell>
          <cell r="D647" t="str">
            <v>R03_0040</v>
          </cell>
          <cell r="E647" t="str">
            <v>R03_0040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</row>
        <row r="648">
          <cell r="A648">
            <v>302330</v>
          </cell>
          <cell r="B648" t="str">
            <v>ACTNS &amp; AUT TIT A REV VARIABlE</v>
          </cell>
          <cell r="C648" t="str">
            <v>R03_0040</v>
          </cell>
          <cell r="D648" t="str">
            <v>R03_0040</v>
          </cell>
          <cell r="E648" t="str">
            <v>R03_0040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</row>
        <row r="649">
          <cell r="A649">
            <v>302331</v>
          </cell>
          <cell r="B649" t="str">
            <v>ACTNS &amp; AUT TIT A REV VARIABlE</v>
          </cell>
          <cell r="C649" t="str">
            <v>R03_0040</v>
          </cell>
          <cell r="D649" t="str">
            <v>R03_0040</v>
          </cell>
          <cell r="E649" t="str">
            <v>R03_0040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</row>
        <row r="650">
          <cell r="A650">
            <v>302337</v>
          </cell>
          <cell r="B650" t="str">
            <v>CREANRAT/ACT&amp;AUT TIT A REV VAR</v>
          </cell>
          <cell r="C650" t="str">
            <v>R03_0040</v>
          </cell>
          <cell r="D650" t="str">
            <v>R03_0040</v>
          </cell>
          <cell r="E650" t="str">
            <v>R03_0040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</row>
        <row r="651">
          <cell r="A651">
            <v>302510</v>
          </cell>
          <cell r="B651" t="str">
            <v xml:space="preserve">EFFTS PUBCS &amp; VAl ASSIM.      </v>
          </cell>
          <cell r="C651" t="str">
            <v>R03_0040</v>
          </cell>
          <cell r="D651" t="str">
            <v>R03_0040</v>
          </cell>
          <cell r="E651" t="str">
            <v>R03_0040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</row>
        <row r="652">
          <cell r="A652">
            <v>302520</v>
          </cell>
          <cell r="B652" t="str">
            <v xml:space="preserve">OBlIG ET AUTR TIT A REV FIX   </v>
          </cell>
          <cell r="C652" t="str">
            <v>R03_0040</v>
          </cell>
          <cell r="D652" t="str">
            <v>R03_0040</v>
          </cell>
          <cell r="E652" t="str">
            <v>R03_0040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</row>
        <row r="653">
          <cell r="A653">
            <v>302530</v>
          </cell>
          <cell r="B653" t="str">
            <v>ACTNS &amp; AUT TIT A REV VARIABlE</v>
          </cell>
          <cell r="C653" t="str">
            <v>R03_0040</v>
          </cell>
          <cell r="D653" t="str">
            <v>R03_0040</v>
          </cell>
          <cell r="E653" t="str">
            <v>R03_0040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</row>
        <row r="654">
          <cell r="A654">
            <v>302610</v>
          </cell>
          <cell r="B654" t="str">
            <v xml:space="preserve">DETTES SUR TITRES EMPRUNTES   </v>
          </cell>
          <cell r="C654" t="str">
            <v>R03_0660</v>
          </cell>
          <cell r="D654" t="str">
            <v>R03_0660</v>
          </cell>
          <cell r="E654">
            <v>0</v>
          </cell>
          <cell r="F654" t="str">
            <v>R03_0660</v>
          </cell>
          <cell r="G654">
            <v>0</v>
          </cell>
          <cell r="H654">
            <v>0</v>
          </cell>
          <cell r="I654">
            <v>0</v>
          </cell>
        </row>
        <row r="655">
          <cell r="A655">
            <v>302620</v>
          </cell>
          <cell r="B655" t="str">
            <v xml:space="preserve">AUTRES DETTES DE TITRES       </v>
          </cell>
          <cell r="C655" t="str">
            <v>R03_0660</v>
          </cell>
          <cell r="D655" t="str">
            <v>R03_0660</v>
          </cell>
          <cell r="E655">
            <v>0</v>
          </cell>
          <cell r="F655" t="str">
            <v>R03_0660</v>
          </cell>
          <cell r="G655">
            <v>0</v>
          </cell>
          <cell r="H655">
            <v>0</v>
          </cell>
          <cell r="I655">
            <v>0</v>
          </cell>
        </row>
        <row r="656">
          <cell r="A656">
            <v>302660</v>
          </cell>
          <cell r="B656" t="str">
            <v xml:space="preserve">DETTES RATTACHEES             </v>
          </cell>
          <cell r="C656" t="str">
            <v>R03_0660</v>
          </cell>
          <cell r="D656" t="str">
            <v>R03_0660</v>
          </cell>
          <cell r="E656">
            <v>0</v>
          </cell>
          <cell r="F656" t="str">
            <v>R03_0660</v>
          </cell>
          <cell r="G656">
            <v>0</v>
          </cell>
          <cell r="H656">
            <v>0</v>
          </cell>
          <cell r="I656">
            <v>0</v>
          </cell>
        </row>
        <row r="657">
          <cell r="A657">
            <v>303110</v>
          </cell>
          <cell r="B657" t="str">
            <v xml:space="preserve">EFFTS PUBCS &amp; VAl ASSIM.      </v>
          </cell>
          <cell r="C657" t="str">
            <v>R03_0200</v>
          </cell>
          <cell r="D657" t="str">
            <v>R03_0200</v>
          </cell>
          <cell r="E657" t="str">
            <v>R03_0200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</row>
        <row r="658">
          <cell r="A658">
            <v>303120</v>
          </cell>
          <cell r="B658" t="str">
            <v xml:space="preserve">OBlIG ET AUTR TIT A REV FIX   </v>
          </cell>
          <cell r="C658" t="str">
            <v>R03_0200</v>
          </cell>
          <cell r="D658" t="str">
            <v>R03_0200</v>
          </cell>
          <cell r="E658" t="str">
            <v>R03_0200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</row>
        <row r="659">
          <cell r="A659">
            <v>303130</v>
          </cell>
          <cell r="B659" t="str">
            <v>ACTNS &amp; AUT TIT A REV VARIABlE</v>
          </cell>
          <cell r="C659" t="str">
            <v>R03_0200</v>
          </cell>
          <cell r="D659" t="str">
            <v>R03_0200</v>
          </cell>
          <cell r="E659" t="str">
            <v>R03_0200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</row>
        <row r="660">
          <cell r="A660">
            <v>303140</v>
          </cell>
          <cell r="B660" t="str">
            <v xml:space="preserve">DECOTE                        </v>
          </cell>
          <cell r="C660" t="str">
            <v>R03_0200</v>
          </cell>
          <cell r="D660" t="str">
            <v>R03_0200</v>
          </cell>
          <cell r="E660" t="str">
            <v>R03_0200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</row>
        <row r="661">
          <cell r="A661">
            <v>303150</v>
          </cell>
          <cell r="B661" t="str">
            <v xml:space="preserve">PRIMES DE REMBOURSEMENT       </v>
          </cell>
          <cell r="C661" t="str">
            <v>R03_0200</v>
          </cell>
          <cell r="D661" t="str">
            <v>R03_0200</v>
          </cell>
          <cell r="E661" t="str">
            <v>R03_0200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</row>
        <row r="662">
          <cell r="A662">
            <v>303200</v>
          </cell>
          <cell r="B662" t="str">
            <v xml:space="preserve">TITRE ACTIVITE DE PORTEF.     </v>
          </cell>
          <cell r="C662" t="str">
            <v>R03_0200</v>
          </cell>
          <cell r="D662" t="str">
            <v>R03_0200</v>
          </cell>
          <cell r="E662" t="str">
            <v>R03_0200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</row>
        <row r="663">
          <cell r="A663">
            <v>303300</v>
          </cell>
          <cell r="B663" t="str">
            <v xml:space="preserve">TITRES PRETES                 </v>
          </cell>
          <cell r="C663" t="str">
            <v>R03_0200</v>
          </cell>
          <cell r="D663" t="str">
            <v>R03_0200</v>
          </cell>
          <cell r="E663" t="str">
            <v>R03_0200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</row>
        <row r="664">
          <cell r="A664">
            <v>303310</v>
          </cell>
          <cell r="B664" t="str">
            <v xml:space="preserve">EFFTS PUBCS &amp; VAl ASSIM.      </v>
          </cell>
          <cell r="C664" t="str">
            <v>R03_0200</v>
          </cell>
          <cell r="D664" t="str">
            <v>R03_0200</v>
          </cell>
          <cell r="E664" t="str">
            <v>R03_0200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</row>
        <row r="665">
          <cell r="A665">
            <v>303320</v>
          </cell>
          <cell r="B665" t="str">
            <v xml:space="preserve">OBlIG ET AUTR TIT A REV FIX   </v>
          </cell>
          <cell r="C665" t="str">
            <v>R03_0200</v>
          </cell>
          <cell r="D665" t="str">
            <v>R03_0200</v>
          </cell>
          <cell r="E665" t="str">
            <v>R03_0200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</row>
        <row r="666">
          <cell r="A666">
            <v>303330</v>
          </cell>
          <cell r="B666" t="str">
            <v>ACTNS &amp; AUT TIT A REV VARIABlE</v>
          </cell>
          <cell r="C666" t="str">
            <v>R03_0200</v>
          </cell>
          <cell r="D666" t="str">
            <v>R03_0200</v>
          </cell>
          <cell r="E666" t="str">
            <v>R03_0200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</row>
        <row r="667">
          <cell r="A667">
            <v>303600</v>
          </cell>
          <cell r="B667" t="str">
            <v>VERS.RST.A EF./TITPlAC&amp;ACT.PTF</v>
          </cell>
          <cell r="C667" t="str">
            <v>R03_0650</v>
          </cell>
          <cell r="D667" t="str">
            <v>R03_0650</v>
          </cell>
          <cell r="E667">
            <v>0</v>
          </cell>
          <cell r="F667" t="str">
            <v>R03_0650</v>
          </cell>
          <cell r="G667">
            <v>0</v>
          </cell>
          <cell r="H667">
            <v>0</v>
          </cell>
          <cell r="I667">
            <v>0</v>
          </cell>
        </row>
        <row r="668">
          <cell r="A668">
            <v>303710</v>
          </cell>
          <cell r="B668" t="str">
            <v xml:space="preserve">EFFTS PUBCS &amp; VAl ASSIM.      </v>
          </cell>
          <cell r="C668" t="str">
            <v>R03_0200</v>
          </cell>
          <cell r="D668" t="str">
            <v>R03_0200</v>
          </cell>
          <cell r="E668" t="str">
            <v>R03_0200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</row>
        <row r="669">
          <cell r="A669">
            <v>303720</v>
          </cell>
          <cell r="B669" t="str">
            <v xml:space="preserve">OBlIG ET AUTR TIT A REV FIX   </v>
          </cell>
          <cell r="C669" t="str">
            <v>R03_0200</v>
          </cell>
          <cell r="D669" t="str">
            <v>R03_0200</v>
          </cell>
          <cell r="E669" t="str">
            <v>R03_0200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</row>
        <row r="670">
          <cell r="A670">
            <v>303730</v>
          </cell>
          <cell r="B670" t="str">
            <v>ACTNS &amp; AUT TIT A REV VARIABlE</v>
          </cell>
          <cell r="C670" t="str">
            <v>R03_0200</v>
          </cell>
          <cell r="D670" t="str">
            <v>R03_0200</v>
          </cell>
          <cell r="E670" t="str">
            <v>R03_0200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</row>
        <row r="671">
          <cell r="A671">
            <v>303910</v>
          </cell>
          <cell r="B671" t="str">
            <v xml:space="preserve">EFFTS PUBCS &amp; VAl ASSIM.      </v>
          </cell>
          <cell r="C671" t="str">
            <v>R03_0200</v>
          </cell>
          <cell r="D671" t="str">
            <v>R03_0200</v>
          </cell>
          <cell r="E671" t="str">
            <v>R03_0200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</row>
        <row r="672">
          <cell r="A672">
            <v>303920</v>
          </cell>
          <cell r="B672" t="str">
            <v xml:space="preserve">OBlIG ET AUTR TIT A REV FIX   </v>
          </cell>
          <cell r="C672" t="str">
            <v>R03_0200</v>
          </cell>
          <cell r="D672" t="str">
            <v>R03_0200</v>
          </cell>
          <cell r="E672" t="str">
            <v>R03_0200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</row>
        <row r="673">
          <cell r="A673">
            <v>303930</v>
          </cell>
          <cell r="B673" t="str">
            <v>ACTNS &amp; AUT TIT A REV VARIABlE</v>
          </cell>
          <cell r="C673" t="str">
            <v>R03_0200</v>
          </cell>
          <cell r="D673" t="str">
            <v>R03_0200</v>
          </cell>
          <cell r="E673" t="str">
            <v>R03_0200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</row>
        <row r="674">
          <cell r="A674">
            <v>304111</v>
          </cell>
          <cell r="B674" t="str">
            <v xml:space="preserve">EFFTS PUBCS &amp; VAl ASSIM.      </v>
          </cell>
          <cell r="C674" t="str">
            <v>R03_0370</v>
          </cell>
          <cell r="D674" t="str">
            <v>R03_0370</v>
          </cell>
          <cell r="E674" t="str">
            <v>R03_0370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</row>
        <row r="675">
          <cell r="A675">
            <v>304112</v>
          </cell>
          <cell r="B675" t="str">
            <v>EFF.PUB&amp;VAl.ASS.TRANS/TIT TRAN</v>
          </cell>
          <cell r="C675" t="str">
            <v>R03_0370</v>
          </cell>
          <cell r="D675" t="str">
            <v>R03_0370</v>
          </cell>
          <cell r="E675" t="str">
            <v>R03_0370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</row>
        <row r="676">
          <cell r="A676">
            <v>304113</v>
          </cell>
          <cell r="B676" t="str">
            <v>EFFTPUB&amp;VAl.ASS.TRANSF/TITPlAC</v>
          </cell>
          <cell r="C676" t="str">
            <v>R03_0370</v>
          </cell>
          <cell r="D676" t="str">
            <v>R03_0370</v>
          </cell>
          <cell r="E676" t="str">
            <v>R03_0370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</row>
        <row r="677">
          <cell r="A677">
            <v>304121</v>
          </cell>
          <cell r="B677" t="str">
            <v xml:space="preserve">OBlIG ET AUTR TIT A REV FIX   </v>
          </cell>
          <cell r="C677" t="str">
            <v>R03_0370</v>
          </cell>
          <cell r="D677" t="str">
            <v>R03_0370</v>
          </cell>
          <cell r="E677" t="str">
            <v>R03_0370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</row>
        <row r="678">
          <cell r="A678">
            <v>304122</v>
          </cell>
          <cell r="B678" t="str">
            <v>OBl&amp;AUTTIT.REVFIX.TRNF/TITTRAN</v>
          </cell>
          <cell r="C678" t="str">
            <v>R03_0370</v>
          </cell>
          <cell r="D678" t="str">
            <v>R03_0370</v>
          </cell>
          <cell r="E678" t="str">
            <v>R03_0370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</row>
        <row r="679">
          <cell r="A679">
            <v>304123</v>
          </cell>
          <cell r="B679" t="str">
            <v>OBl&amp;AUTTIT.REVFIX.TRNF/TITPlAC</v>
          </cell>
          <cell r="C679" t="str">
            <v>R03_0370</v>
          </cell>
          <cell r="D679" t="str">
            <v>R03_0370</v>
          </cell>
          <cell r="E679" t="str">
            <v>R03_0370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</row>
        <row r="680">
          <cell r="A680">
            <v>304140</v>
          </cell>
          <cell r="B680" t="str">
            <v xml:space="preserve">DECOTE                        </v>
          </cell>
          <cell r="C680" t="str">
            <v>R03_0370</v>
          </cell>
          <cell r="D680" t="str">
            <v>R03_0370</v>
          </cell>
          <cell r="E680" t="str">
            <v>R03_0370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</row>
        <row r="681">
          <cell r="A681">
            <v>304150</v>
          </cell>
          <cell r="B681" t="str">
            <v xml:space="preserve">PRIMES DE REMBOURSEMENT       </v>
          </cell>
          <cell r="C681" t="str">
            <v>R03_0370</v>
          </cell>
          <cell r="D681" t="str">
            <v>R03_0370</v>
          </cell>
          <cell r="E681" t="str">
            <v>R03_0370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</row>
        <row r="682">
          <cell r="A682">
            <v>304311</v>
          </cell>
          <cell r="B682" t="str">
            <v xml:space="preserve">EFFTS PUBCS &amp; VAl ASSIM.      </v>
          </cell>
          <cell r="C682" t="str">
            <v>R03_0370</v>
          </cell>
          <cell r="D682" t="str">
            <v>R03_0370</v>
          </cell>
          <cell r="E682" t="str">
            <v>R03_0370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</row>
        <row r="683">
          <cell r="A683">
            <v>304312</v>
          </cell>
          <cell r="B683" t="str">
            <v>EFF.PUB&amp;VAl.ASS.TRANS/TIT TRAN</v>
          </cell>
          <cell r="C683" t="str">
            <v>R03_0370</v>
          </cell>
          <cell r="D683" t="str">
            <v>R03_0370</v>
          </cell>
          <cell r="E683" t="str">
            <v>R03_0370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</row>
        <row r="684">
          <cell r="A684">
            <v>304313</v>
          </cell>
          <cell r="B684" t="str">
            <v>EFFTPUB&amp;VAl.ASS.TRANSF/TITPlAC</v>
          </cell>
          <cell r="C684" t="str">
            <v>R03_0370</v>
          </cell>
          <cell r="D684" t="str">
            <v>R03_0370</v>
          </cell>
          <cell r="E684" t="str">
            <v>R03_0370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</row>
        <row r="685">
          <cell r="A685">
            <v>304321</v>
          </cell>
          <cell r="B685" t="str">
            <v xml:space="preserve">OBlIG ET AUTR TIT A REV FIX   </v>
          </cell>
          <cell r="C685" t="str">
            <v>R03_0370</v>
          </cell>
          <cell r="D685" t="str">
            <v>R03_0370</v>
          </cell>
          <cell r="E685" t="str">
            <v>R03_0370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</row>
        <row r="686">
          <cell r="A686">
            <v>304322</v>
          </cell>
          <cell r="B686" t="str">
            <v>OBl&amp;AUTTIT.REVFIX.TRNF/TITTRAN</v>
          </cell>
          <cell r="C686" t="str">
            <v>R03_0370</v>
          </cell>
          <cell r="D686" t="str">
            <v>R03_0370</v>
          </cell>
          <cell r="E686" t="str">
            <v>R03_0370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</row>
        <row r="687">
          <cell r="A687">
            <v>304323</v>
          </cell>
          <cell r="B687" t="str">
            <v>OBl&amp;AUTTIT.REVFIX.TRANS/TIT.Pl</v>
          </cell>
          <cell r="C687" t="str">
            <v>R03_0370</v>
          </cell>
          <cell r="D687" t="str">
            <v>R03_0370</v>
          </cell>
          <cell r="E687" t="str">
            <v>R03_0370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</row>
        <row r="688">
          <cell r="A688">
            <v>304710</v>
          </cell>
          <cell r="B688" t="str">
            <v xml:space="preserve">EFFTS PUBCS &amp; VAl ASSIM.      </v>
          </cell>
          <cell r="C688" t="str">
            <v>R03_0370</v>
          </cell>
          <cell r="D688" t="str">
            <v>R03_0370</v>
          </cell>
          <cell r="E688" t="str">
            <v>R03_0370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</row>
        <row r="689">
          <cell r="A689">
            <v>304720</v>
          </cell>
          <cell r="B689" t="str">
            <v xml:space="preserve">OBlIG ET AUTR TIT A REV FIX   </v>
          </cell>
          <cell r="C689" t="str">
            <v>R03_0370</v>
          </cell>
          <cell r="D689" t="str">
            <v>R03_0370</v>
          </cell>
          <cell r="E689" t="str">
            <v>R03_0370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</row>
        <row r="690">
          <cell r="A690">
            <v>304900</v>
          </cell>
          <cell r="B690" t="str">
            <v xml:space="preserve">DEPRECIATIONS                 </v>
          </cell>
          <cell r="C690" t="str">
            <v>R03_0370</v>
          </cell>
          <cell r="D690" t="str">
            <v>R03_0370</v>
          </cell>
          <cell r="E690" t="str">
            <v>R03_0370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</row>
        <row r="691">
          <cell r="A691">
            <v>304910</v>
          </cell>
          <cell r="B691" t="str">
            <v xml:space="preserve">EFFTS PUBCS &amp; VAl ASSIM.      </v>
          </cell>
          <cell r="C691" t="str">
            <v>R03_0370</v>
          </cell>
          <cell r="D691" t="str">
            <v>R03_0370</v>
          </cell>
          <cell r="E691" t="str">
            <v>R03_0370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</row>
        <row r="692">
          <cell r="A692">
            <v>304920</v>
          </cell>
          <cell r="B692" t="str">
            <v xml:space="preserve">OBlIG ET AUTR TIT A REV FIX   </v>
          </cell>
          <cell r="C692" t="str">
            <v>R03_0370</v>
          </cell>
          <cell r="D692" t="str">
            <v>R03_0370</v>
          </cell>
          <cell r="E692" t="str">
            <v>R03_0370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</row>
        <row r="693">
          <cell r="A693">
            <v>311100</v>
          </cell>
          <cell r="B693" t="str">
            <v>INSTRU CONDI COURS CHANG ACHTE</v>
          </cell>
          <cell r="C693" t="str">
            <v>R03_0540</v>
          </cell>
          <cell r="D693" t="str">
            <v>R03_0540</v>
          </cell>
          <cell r="E693" t="str">
            <v>R03_0540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</row>
        <row r="694">
          <cell r="A694">
            <v>311200</v>
          </cell>
          <cell r="B694" t="str">
            <v>INSTR COND/MATPRE&amp;PRT BAS ACHT</v>
          </cell>
          <cell r="C694" t="str">
            <v>R03_0540</v>
          </cell>
          <cell r="D694" t="str">
            <v>R03_0540</v>
          </cell>
          <cell r="E694" t="str">
            <v>R03_0540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</row>
        <row r="695">
          <cell r="A695">
            <v>311900</v>
          </cell>
          <cell r="B695" t="str">
            <v>AUT INSTRU CONDITIONEl ACHETES</v>
          </cell>
          <cell r="C695" t="str">
            <v>R03_0540</v>
          </cell>
          <cell r="D695" t="str">
            <v>R03_0540</v>
          </cell>
          <cell r="E695" t="str">
            <v>R03_0540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</row>
        <row r="696">
          <cell r="A696">
            <v>312100</v>
          </cell>
          <cell r="B696" t="str">
            <v>INSTRU CONDI COURS CHANG VENDU</v>
          </cell>
          <cell r="C696" t="str">
            <v>R03_0670</v>
          </cell>
          <cell r="D696" t="str">
            <v>R03_0670</v>
          </cell>
          <cell r="E696">
            <v>0</v>
          </cell>
          <cell r="F696" t="str">
            <v>R03_0670</v>
          </cell>
          <cell r="G696">
            <v>0</v>
          </cell>
          <cell r="H696">
            <v>0</v>
          </cell>
          <cell r="I696">
            <v>0</v>
          </cell>
        </row>
        <row r="697">
          <cell r="A697">
            <v>312200</v>
          </cell>
          <cell r="B697" t="str">
            <v>INSTR COND/MATPRE&amp;PRT BAS VEND</v>
          </cell>
          <cell r="C697" t="str">
            <v>R03_0670</v>
          </cell>
          <cell r="D697" t="str">
            <v>R03_0670</v>
          </cell>
          <cell r="E697">
            <v>0</v>
          </cell>
          <cell r="F697" t="str">
            <v>R03_0670</v>
          </cell>
          <cell r="G697">
            <v>0</v>
          </cell>
          <cell r="H697">
            <v>0</v>
          </cell>
          <cell r="I697">
            <v>0</v>
          </cell>
        </row>
        <row r="698">
          <cell r="A698">
            <v>312900</v>
          </cell>
          <cell r="B698" t="str">
            <v>AUTRE INSTRU CONDITIONEl VENDU</v>
          </cell>
          <cell r="C698" t="str">
            <v>R03_0670</v>
          </cell>
          <cell r="D698" t="str">
            <v>R03_0670</v>
          </cell>
          <cell r="E698">
            <v>0</v>
          </cell>
          <cell r="F698" t="str">
            <v>R03_0670</v>
          </cell>
          <cell r="G698">
            <v>0</v>
          </cell>
          <cell r="H698">
            <v>0</v>
          </cell>
          <cell r="I698">
            <v>0</v>
          </cell>
        </row>
        <row r="699">
          <cell r="A699">
            <v>319000</v>
          </cell>
          <cell r="B699" t="str">
            <v xml:space="preserve">DEPRE INSTRU CONDITIONNElS    </v>
          </cell>
          <cell r="C699" t="str">
            <v>R03_0540</v>
          </cell>
          <cell r="D699" t="str">
            <v>R03_0540</v>
          </cell>
          <cell r="E699" t="str">
            <v>R03_0540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</row>
        <row r="700">
          <cell r="A700">
            <v>319010</v>
          </cell>
          <cell r="B700" t="str">
            <v xml:space="preserve">DEPRE INSTRU CONDITIONNElS    </v>
          </cell>
          <cell r="C700" t="str">
            <v>R03_0540</v>
          </cell>
          <cell r="D700" t="str">
            <v>R03_0540</v>
          </cell>
          <cell r="E700" t="str">
            <v>R03_0540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</row>
        <row r="701">
          <cell r="A701">
            <v>321100</v>
          </cell>
          <cell r="B701" t="str">
            <v>TITRES DE CREANCES NEGOCIABlES</v>
          </cell>
          <cell r="C701" t="str">
            <v>R03_0680</v>
          </cell>
          <cell r="D701" t="str">
            <v>R03_0680</v>
          </cell>
          <cell r="E701">
            <v>0</v>
          </cell>
          <cell r="F701" t="str">
            <v>R03_0680</v>
          </cell>
          <cell r="G701">
            <v>0</v>
          </cell>
          <cell r="H701">
            <v>0</v>
          </cell>
          <cell r="I701">
            <v>0</v>
          </cell>
        </row>
        <row r="702">
          <cell r="A702">
            <v>321600</v>
          </cell>
          <cell r="B702" t="str">
            <v xml:space="preserve">DETTES RATTACHEES             </v>
          </cell>
          <cell r="C702" t="str">
            <v>R03_0680</v>
          </cell>
          <cell r="D702" t="str">
            <v>R03_0680</v>
          </cell>
          <cell r="E702">
            <v>0</v>
          </cell>
          <cell r="F702" t="str">
            <v>R03_0680</v>
          </cell>
          <cell r="G702">
            <v>0</v>
          </cell>
          <cell r="H702">
            <v>0</v>
          </cell>
          <cell r="I702">
            <v>0</v>
          </cell>
        </row>
        <row r="703">
          <cell r="A703">
            <v>321900</v>
          </cell>
          <cell r="B703" t="str">
            <v>PRIME D'EMISSION OU REMBOURSEM</v>
          </cell>
          <cell r="C703" t="str">
            <v>R03_0680</v>
          </cell>
          <cell r="D703" t="str">
            <v>R03_0680</v>
          </cell>
          <cell r="E703">
            <v>0</v>
          </cell>
          <cell r="F703" t="str">
            <v>R03_0680</v>
          </cell>
          <cell r="G703">
            <v>0</v>
          </cell>
          <cell r="H703">
            <v>0</v>
          </cell>
          <cell r="I703">
            <v>0</v>
          </cell>
        </row>
        <row r="704">
          <cell r="A704">
            <v>322100</v>
          </cell>
          <cell r="B704" t="str">
            <v xml:space="preserve">OBlIGATIONS                   </v>
          </cell>
          <cell r="C704" t="str">
            <v>R03_0710</v>
          </cell>
          <cell r="D704" t="str">
            <v>R03_0710</v>
          </cell>
          <cell r="E704">
            <v>0</v>
          </cell>
          <cell r="F704" t="str">
            <v>R03_0710</v>
          </cell>
          <cell r="G704">
            <v>0</v>
          </cell>
          <cell r="H704">
            <v>0</v>
          </cell>
          <cell r="I704">
            <v>0</v>
          </cell>
        </row>
        <row r="705">
          <cell r="A705">
            <v>322600</v>
          </cell>
          <cell r="B705" t="str">
            <v xml:space="preserve">DETTES RATTACHEES             </v>
          </cell>
          <cell r="C705" t="str">
            <v>R03_0710</v>
          </cell>
          <cell r="D705" t="str">
            <v>R03_0710</v>
          </cell>
          <cell r="E705">
            <v>0</v>
          </cell>
          <cell r="F705" t="str">
            <v>R03_0710</v>
          </cell>
          <cell r="G705">
            <v>0</v>
          </cell>
          <cell r="H705">
            <v>0</v>
          </cell>
          <cell r="I705">
            <v>0</v>
          </cell>
        </row>
        <row r="706">
          <cell r="A706">
            <v>322900</v>
          </cell>
          <cell r="B706" t="str">
            <v xml:space="preserve">PRIME D'EMISSION OU REMBOURS  </v>
          </cell>
          <cell r="C706" t="str">
            <v>R03_0710</v>
          </cell>
          <cell r="D706" t="str">
            <v>R03_0710</v>
          </cell>
          <cell r="E706">
            <v>0</v>
          </cell>
          <cell r="F706" t="str">
            <v>R03_0710</v>
          </cell>
          <cell r="G706">
            <v>0</v>
          </cell>
          <cell r="H706">
            <v>0</v>
          </cell>
          <cell r="I706">
            <v>0</v>
          </cell>
        </row>
        <row r="707">
          <cell r="A707">
            <v>323100</v>
          </cell>
          <cell r="B707" t="str">
            <v xml:space="preserve">AUTRES STOCKS ET ASSIMILES    </v>
          </cell>
          <cell r="C707" t="str">
            <v>R03_0740</v>
          </cell>
          <cell r="D707" t="str">
            <v>R03_0740</v>
          </cell>
          <cell r="E707">
            <v>0</v>
          </cell>
          <cell r="F707" t="str">
            <v>R03_0740</v>
          </cell>
          <cell r="G707">
            <v>0</v>
          </cell>
          <cell r="H707">
            <v>0</v>
          </cell>
          <cell r="I707">
            <v>0</v>
          </cell>
        </row>
        <row r="708">
          <cell r="A708">
            <v>323600</v>
          </cell>
          <cell r="B708" t="str">
            <v xml:space="preserve">DETTES RATTACHEES             </v>
          </cell>
          <cell r="C708" t="str">
            <v>R03_0740</v>
          </cell>
          <cell r="D708" t="str">
            <v>R03_0740</v>
          </cell>
          <cell r="E708">
            <v>0</v>
          </cell>
          <cell r="F708" t="str">
            <v>R03_0740</v>
          </cell>
          <cell r="G708">
            <v>0</v>
          </cell>
          <cell r="H708">
            <v>0</v>
          </cell>
          <cell r="I708">
            <v>0</v>
          </cell>
        </row>
        <row r="709">
          <cell r="A709">
            <v>324100</v>
          </cell>
          <cell r="B709" t="str">
            <v xml:space="preserve">AUT DETTES REPR PAR UN TIT    </v>
          </cell>
          <cell r="C709" t="str">
            <v>R03_0740</v>
          </cell>
          <cell r="D709" t="str">
            <v>R03_0740</v>
          </cell>
          <cell r="E709">
            <v>0</v>
          </cell>
          <cell r="F709" t="str">
            <v>R03_0740</v>
          </cell>
          <cell r="G709">
            <v>0</v>
          </cell>
          <cell r="H709">
            <v>0</v>
          </cell>
          <cell r="I709">
            <v>0</v>
          </cell>
        </row>
        <row r="710">
          <cell r="A710">
            <v>324600</v>
          </cell>
          <cell r="B710" t="str">
            <v xml:space="preserve">DETTES RATTACHEES             </v>
          </cell>
          <cell r="C710" t="str">
            <v>R03_0740</v>
          </cell>
          <cell r="D710" t="str">
            <v>R03_0740</v>
          </cell>
          <cell r="E710">
            <v>0</v>
          </cell>
          <cell r="F710" t="str">
            <v>R03_0740</v>
          </cell>
          <cell r="G710">
            <v>0</v>
          </cell>
          <cell r="H710">
            <v>0</v>
          </cell>
          <cell r="I710">
            <v>0</v>
          </cell>
        </row>
        <row r="711">
          <cell r="A711">
            <v>324900</v>
          </cell>
          <cell r="B711" t="str">
            <v xml:space="preserve">PRIME D'EMISSION.REMBOUR.     </v>
          </cell>
          <cell r="C711" t="str">
            <v>R03_0740</v>
          </cell>
          <cell r="D711" t="str">
            <v>R03_0740</v>
          </cell>
          <cell r="E711">
            <v>0</v>
          </cell>
          <cell r="F711" t="str">
            <v>R03_0740</v>
          </cell>
          <cell r="G711">
            <v>0</v>
          </cell>
          <cell r="H711">
            <v>0</v>
          </cell>
          <cell r="I711">
            <v>0</v>
          </cell>
        </row>
        <row r="712">
          <cell r="A712">
            <v>331000</v>
          </cell>
          <cell r="B712" t="str">
            <v>SOCIETES DE GESTION&amp;D'INTERMED</v>
          </cell>
          <cell r="C712" t="str">
            <v>R03_0560</v>
          </cell>
          <cell r="D712" t="str">
            <v>R03_0560</v>
          </cell>
          <cell r="E712" t="str">
            <v>R03_0560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</row>
        <row r="713">
          <cell r="A713">
            <v>340000</v>
          </cell>
          <cell r="B713" t="str">
            <v xml:space="preserve">COMPTES DE LIAISON            </v>
          </cell>
          <cell r="C713" t="str">
            <v>R03_0570</v>
          </cell>
          <cell r="D713" t="str">
            <v>R03_0570</v>
          </cell>
          <cell r="E713" t="str">
            <v>R03_0570</v>
          </cell>
          <cell r="F713" t="str">
            <v>R03_0830</v>
          </cell>
          <cell r="G713">
            <v>0</v>
          </cell>
          <cell r="H713">
            <v>0</v>
          </cell>
          <cell r="I713">
            <v>0</v>
          </cell>
        </row>
        <row r="714">
          <cell r="A714">
            <v>351110</v>
          </cell>
          <cell r="B714" t="str">
            <v>DEPT DE GARAN VERSE CPTS PROPR</v>
          </cell>
          <cell r="C714" t="str">
            <v>R03_0600</v>
          </cell>
          <cell r="D714" t="str">
            <v>R03_0600</v>
          </cell>
          <cell r="E714" t="str">
            <v>R03_0600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</row>
        <row r="715">
          <cell r="A715">
            <v>351120</v>
          </cell>
          <cell r="B715" t="str">
            <v>DEPOT DE GARAN VERS CPTS TIERS</v>
          </cell>
          <cell r="C715" t="str">
            <v>R03_0600</v>
          </cell>
          <cell r="D715" t="str">
            <v>R03_0600</v>
          </cell>
          <cell r="E715" t="str">
            <v>R03_0600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</row>
        <row r="716">
          <cell r="A716">
            <v>351200</v>
          </cell>
          <cell r="B716" t="str">
            <v xml:space="preserve">DEBITEURS DIVERS              </v>
          </cell>
          <cell r="C716" t="str">
            <v>R03_0600</v>
          </cell>
          <cell r="D716" t="str">
            <v>R03_0600</v>
          </cell>
          <cell r="E716" t="str">
            <v>R03_0600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</row>
        <row r="717">
          <cell r="A717">
            <v>352100</v>
          </cell>
          <cell r="B717" t="str">
            <v xml:space="preserve">DEPOTS DE GARANTIE RECUS      </v>
          </cell>
          <cell r="C717" t="str">
            <v>R03_0840</v>
          </cell>
          <cell r="D717" t="str">
            <v>R03_0840</v>
          </cell>
          <cell r="E717">
            <v>0</v>
          </cell>
          <cell r="F717" t="str">
            <v>R03_0840</v>
          </cell>
          <cell r="G717">
            <v>0</v>
          </cell>
          <cell r="H717">
            <v>0</v>
          </cell>
          <cell r="I717">
            <v>0</v>
          </cell>
        </row>
        <row r="718">
          <cell r="A718">
            <v>352200</v>
          </cell>
          <cell r="B718" t="str">
            <v xml:space="preserve">CREDITEURS DIVERS             </v>
          </cell>
          <cell r="C718" t="str">
            <v>R03_0840</v>
          </cell>
          <cell r="D718" t="str">
            <v>R03_0840</v>
          </cell>
          <cell r="E718">
            <v>0</v>
          </cell>
          <cell r="F718" t="str">
            <v>R03_0840</v>
          </cell>
          <cell r="G718">
            <v>0</v>
          </cell>
          <cell r="H718">
            <v>0</v>
          </cell>
          <cell r="I718">
            <v>0</v>
          </cell>
        </row>
        <row r="719">
          <cell r="A719">
            <v>362100</v>
          </cell>
          <cell r="B719" t="str">
            <v>AVOIR EN OR ET AUTR METAU PREC</v>
          </cell>
          <cell r="C719" t="str">
            <v>R03_0580</v>
          </cell>
          <cell r="D719" t="str">
            <v>R03_0580</v>
          </cell>
          <cell r="E719" t="str">
            <v>R03_0580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</row>
        <row r="720">
          <cell r="A720">
            <v>362900</v>
          </cell>
          <cell r="B720" t="str">
            <v xml:space="preserve">DEPRECIATIONS                 </v>
          </cell>
          <cell r="C720" t="str">
            <v>R03_0580</v>
          </cell>
          <cell r="D720" t="str">
            <v>R03_0580</v>
          </cell>
          <cell r="E720" t="str">
            <v>R03_0580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</row>
        <row r="721">
          <cell r="A721">
            <v>363100</v>
          </cell>
          <cell r="B721" t="str">
            <v xml:space="preserve">AUTRES STOCKS ET ASSIMILES    </v>
          </cell>
          <cell r="C721" t="str">
            <v>R03_0580</v>
          </cell>
          <cell r="D721" t="str">
            <v>R03_0580</v>
          </cell>
          <cell r="E721" t="str">
            <v>R03_0580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</row>
        <row r="722">
          <cell r="A722">
            <v>363900</v>
          </cell>
          <cell r="B722" t="str">
            <v xml:space="preserve">DEPRECIATIONS                 </v>
          </cell>
          <cell r="C722" t="str">
            <v>R03_0580</v>
          </cell>
          <cell r="D722" t="str">
            <v>R03_0580</v>
          </cell>
          <cell r="E722" t="str">
            <v>R03_0580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</row>
        <row r="723">
          <cell r="A723">
            <v>370000</v>
          </cell>
          <cell r="B723" t="str">
            <v>COMPTES TRANSITOIRES ET D'ATTE</v>
          </cell>
          <cell r="C723" t="str">
            <v>R00_0000</v>
          </cell>
          <cell r="D723" t="str">
            <v>R00_0000</v>
          </cell>
          <cell r="E723" t="str">
            <v>R00_0000</v>
          </cell>
          <cell r="F723" t="str">
            <v>R00_0000</v>
          </cell>
          <cell r="G723">
            <v>0</v>
          </cell>
          <cell r="H723">
            <v>0</v>
          </cell>
          <cell r="I723">
            <v>0</v>
          </cell>
        </row>
        <row r="724">
          <cell r="A724">
            <v>371000</v>
          </cell>
          <cell r="B724" t="str">
            <v xml:space="preserve">COMPTES D'ENCAISSEMENT        </v>
          </cell>
          <cell r="C724" t="str">
            <v>R00_0000</v>
          </cell>
          <cell r="D724" t="str">
            <v>R00_0000</v>
          </cell>
          <cell r="E724" t="str">
            <v>R00_0000</v>
          </cell>
          <cell r="F724" t="str">
            <v>R00_0000</v>
          </cell>
          <cell r="G724">
            <v>0</v>
          </cell>
          <cell r="H724">
            <v>0</v>
          </cell>
          <cell r="I724">
            <v>0</v>
          </cell>
        </row>
        <row r="725">
          <cell r="A725">
            <v>371100</v>
          </cell>
          <cell r="B725" t="str">
            <v xml:space="preserve">VALEURS A L'ENCAISSEMENT AVEC </v>
          </cell>
          <cell r="C725" t="str">
            <v>R03_0610</v>
          </cell>
          <cell r="D725" t="str">
            <v>R03_0610</v>
          </cell>
          <cell r="E725" t="str">
            <v>R03_0610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</row>
        <row r="726">
          <cell r="A726">
            <v>371110</v>
          </cell>
          <cell r="B726" t="str">
            <v xml:space="preserve">VAl A l'ENC/CREDIT IMMED-CORR </v>
          </cell>
          <cell r="C726" t="str">
            <v>R03_0610</v>
          </cell>
          <cell r="D726" t="str">
            <v>R03_0610</v>
          </cell>
          <cell r="E726" t="str">
            <v>R03_0610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</row>
        <row r="727">
          <cell r="A727">
            <v>371111</v>
          </cell>
          <cell r="B727" t="str">
            <v xml:space="preserve">CHQUES A L ENC.AVEC CT IMM    </v>
          </cell>
          <cell r="C727" t="str">
            <v>R03_0610</v>
          </cell>
          <cell r="D727" t="str">
            <v>R03_0610</v>
          </cell>
          <cell r="E727" t="str">
            <v>R03_0610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</row>
        <row r="728">
          <cell r="A728">
            <v>371112</v>
          </cell>
          <cell r="B728" t="str">
            <v xml:space="preserve">AUTRES VAL A L ENC CRT IMM    </v>
          </cell>
          <cell r="C728" t="str">
            <v>R03_0610</v>
          </cell>
          <cell r="D728" t="str">
            <v>R03_0610</v>
          </cell>
          <cell r="E728" t="str">
            <v>R03_0610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</row>
        <row r="729">
          <cell r="A729">
            <v>371120</v>
          </cell>
          <cell r="B729" t="str">
            <v>VAl A l'ENC/CREDIT IMMED-ClTlE</v>
          </cell>
          <cell r="C729" t="str">
            <v>R03_0610</v>
          </cell>
          <cell r="D729" t="str">
            <v>R03_0610</v>
          </cell>
          <cell r="E729" t="str">
            <v>R03_0610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</row>
        <row r="730">
          <cell r="A730">
            <v>371121</v>
          </cell>
          <cell r="B730" t="str">
            <v xml:space="preserve">CHQUES A L ENC.AVEC CT IMM    </v>
          </cell>
          <cell r="C730" t="str">
            <v>R03_0610</v>
          </cell>
          <cell r="D730" t="str">
            <v>R03_0610</v>
          </cell>
          <cell r="E730" t="str">
            <v>R03_0610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</row>
        <row r="731">
          <cell r="A731">
            <v>371122</v>
          </cell>
          <cell r="B731" t="str">
            <v xml:space="preserve">AUTRES VAL A L ENC CRT IMM    </v>
          </cell>
          <cell r="C731" t="str">
            <v>R03_0610</v>
          </cell>
          <cell r="D731" t="str">
            <v>R03_0610</v>
          </cell>
          <cell r="E731" t="str">
            <v>R03_0610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</row>
        <row r="732">
          <cell r="A732">
            <v>371300</v>
          </cell>
          <cell r="B732" t="str">
            <v xml:space="preserve">COMPTES DE VALEURS A IMPUTER  </v>
          </cell>
          <cell r="C732" t="str">
            <v>R03_0610</v>
          </cell>
          <cell r="D732" t="str">
            <v>R03_0860</v>
          </cell>
          <cell r="E732" t="str">
            <v>R03_0610</v>
          </cell>
          <cell r="F732" t="str">
            <v>R03_0860</v>
          </cell>
          <cell r="G732">
            <v>0</v>
          </cell>
          <cell r="H732">
            <v>0</v>
          </cell>
          <cell r="I732">
            <v>0</v>
          </cell>
        </row>
        <row r="733">
          <cell r="A733">
            <v>371310</v>
          </cell>
          <cell r="B733" t="str">
            <v xml:space="preserve">VAl. A IMPUTER-CORRESP.       </v>
          </cell>
          <cell r="C733" t="str">
            <v>R03_0610</v>
          </cell>
          <cell r="D733" t="str">
            <v>R03_0860</v>
          </cell>
          <cell r="E733" t="str">
            <v>R03_0610</v>
          </cell>
          <cell r="F733" t="str">
            <v>R03_0860</v>
          </cell>
          <cell r="G733">
            <v>0</v>
          </cell>
          <cell r="H733">
            <v>0</v>
          </cell>
          <cell r="I733">
            <v>0</v>
          </cell>
        </row>
        <row r="734">
          <cell r="A734">
            <v>371320</v>
          </cell>
          <cell r="B734" t="str">
            <v xml:space="preserve">VAlEURS A IMPUTER - ClIENTElE </v>
          </cell>
          <cell r="C734" t="str">
            <v>R03_0610</v>
          </cell>
          <cell r="D734" t="str">
            <v>R03_0860</v>
          </cell>
          <cell r="E734" t="str">
            <v>R03_0610</v>
          </cell>
          <cell r="F734" t="str">
            <v>R03_0860</v>
          </cell>
          <cell r="G734">
            <v>0</v>
          </cell>
          <cell r="H734">
            <v>0</v>
          </cell>
          <cell r="I734">
            <v>0</v>
          </cell>
        </row>
        <row r="735">
          <cell r="A735">
            <v>372000</v>
          </cell>
          <cell r="B735" t="str">
            <v xml:space="preserve">COMPTES DE RECOUVREMENT       </v>
          </cell>
          <cell r="C735" t="str">
            <v>R00_0000</v>
          </cell>
          <cell r="D735" t="str">
            <v>R00_0000</v>
          </cell>
          <cell r="E735" t="str">
            <v>R00_0000</v>
          </cell>
          <cell r="F735" t="str">
            <v>R00_0000</v>
          </cell>
          <cell r="G735">
            <v>0</v>
          </cell>
          <cell r="H735">
            <v>0</v>
          </cell>
          <cell r="I735">
            <v>0</v>
          </cell>
        </row>
        <row r="736">
          <cell r="A736">
            <v>372100</v>
          </cell>
          <cell r="B736" t="str">
            <v xml:space="preserve">CPT DE RECOUVREMENT ESCOMPTE  </v>
          </cell>
          <cell r="C736" t="str">
            <v>R00_0000</v>
          </cell>
          <cell r="D736" t="str">
            <v>R00_0000</v>
          </cell>
          <cell r="E736" t="str">
            <v>R00_0000</v>
          </cell>
          <cell r="F736" t="str">
            <v>R00_0000</v>
          </cell>
          <cell r="G736">
            <v>0</v>
          </cell>
          <cell r="H736">
            <v>0</v>
          </cell>
          <cell r="I736">
            <v>0</v>
          </cell>
        </row>
        <row r="737">
          <cell r="A737">
            <v>372200</v>
          </cell>
          <cell r="B737" t="str">
            <v xml:space="preserve">CPT RECOUV. ENCAISSEMENT NON  </v>
          </cell>
          <cell r="C737" t="str">
            <v>R00_0000</v>
          </cell>
          <cell r="D737" t="str">
            <v>R00_0000</v>
          </cell>
          <cell r="E737" t="str">
            <v>R00_0000</v>
          </cell>
          <cell r="F737" t="str">
            <v>R00_0000</v>
          </cell>
          <cell r="G737">
            <v>0</v>
          </cell>
          <cell r="H737">
            <v>0</v>
          </cell>
          <cell r="I737">
            <v>0</v>
          </cell>
        </row>
        <row r="738">
          <cell r="A738">
            <v>372300</v>
          </cell>
          <cell r="B738" t="str">
            <v>CPT DE RECOUVREMENT CREDIT IMM</v>
          </cell>
          <cell r="C738" t="str">
            <v>R00_0000</v>
          </cell>
          <cell r="D738" t="str">
            <v>R00_0000</v>
          </cell>
          <cell r="E738" t="str">
            <v>R00_0000</v>
          </cell>
          <cell r="F738" t="str">
            <v>R00_0000</v>
          </cell>
          <cell r="G738">
            <v>0</v>
          </cell>
          <cell r="H738">
            <v>0</v>
          </cell>
          <cell r="I738">
            <v>0</v>
          </cell>
        </row>
        <row r="739">
          <cell r="A739">
            <v>373000</v>
          </cell>
          <cell r="B739" t="str">
            <v>CONTREPARTIE CPTES RECOUVREMNT</v>
          </cell>
          <cell r="C739" t="str">
            <v>R00_0000</v>
          </cell>
          <cell r="D739" t="str">
            <v>R00_0000</v>
          </cell>
          <cell r="E739" t="str">
            <v>R00_0000</v>
          </cell>
          <cell r="F739" t="str">
            <v>R00_0000</v>
          </cell>
          <cell r="G739">
            <v>0</v>
          </cell>
          <cell r="H739">
            <v>0</v>
          </cell>
          <cell r="I739">
            <v>0</v>
          </cell>
        </row>
        <row r="740">
          <cell r="A740">
            <v>373100</v>
          </cell>
          <cell r="B740" t="str">
            <v xml:space="preserve">C/PARTIE CPT DE RECOUVREMENT  </v>
          </cell>
          <cell r="C740" t="str">
            <v>R00_0000</v>
          </cell>
          <cell r="D740" t="str">
            <v>R00_0000</v>
          </cell>
          <cell r="E740" t="str">
            <v>R00_0000</v>
          </cell>
          <cell r="F740" t="str">
            <v>R00_0000</v>
          </cell>
          <cell r="G740">
            <v>0</v>
          </cell>
          <cell r="H740">
            <v>0</v>
          </cell>
          <cell r="I740">
            <v>0</v>
          </cell>
        </row>
        <row r="741">
          <cell r="A741">
            <v>373200</v>
          </cell>
          <cell r="B741" t="str">
            <v>C/PARTIE CPT DE RECOUV. ENCAIS</v>
          </cell>
          <cell r="C741" t="str">
            <v>R00_0000</v>
          </cell>
          <cell r="D741" t="str">
            <v>R00_0000</v>
          </cell>
          <cell r="E741" t="str">
            <v>R00_0000</v>
          </cell>
          <cell r="F741" t="str">
            <v>R00_0000</v>
          </cell>
          <cell r="G741">
            <v>0</v>
          </cell>
          <cell r="H741">
            <v>0</v>
          </cell>
          <cell r="I741">
            <v>0</v>
          </cell>
        </row>
        <row r="742">
          <cell r="A742">
            <v>373300</v>
          </cell>
          <cell r="B742" t="str">
            <v xml:space="preserve">C/PARTIE CPT DE RECOUVREMENT  </v>
          </cell>
          <cell r="C742" t="str">
            <v>R00_0000</v>
          </cell>
          <cell r="D742" t="str">
            <v>R00_0000</v>
          </cell>
          <cell r="E742" t="str">
            <v>R00_0000</v>
          </cell>
          <cell r="F742" t="str">
            <v>R00_0000</v>
          </cell>
          <cell r="G742">
            <v>0</v>
          </cell>
          <cell r="H742">
            <v>0</v>
          </cell>
          <cell r="I742">
            <v>0</v>
          </cell>
        </row>
        <row r="743">
          <cell r="A743">
            <v>374000</v>
          </cell>
          <cell r="B743" t="str">
            <v xml:space="preserve">COMPTES DE DIFFERENCE/CONVERS </v>
          </cell>
          <cell r="C743" t="str">
            <v>R03_0610</v>
          </cell>
          <cell r="D743" t="str">
            <v>R03_0860</v>
          </cell>
          <cell r="E743" t="str">
            <v>R03_0610</v>
          </cell>
          <cell r="F743" t="str">
            <v>R03_0860</v>
          </cell>
          <cell r="G743">
            <v>0</v>
          </cell>
          <cell r="H743">
            <v>0</v>
          </cell>
          <cell r="I743">
            <v>0</v>
          </cell>
        </row>
        <row r="744">
          <cell r="A744">
            <v>374100</v>
          </cell>
          <cell r="B744" t="str">
            <v xml:space="preserve">COMPTES D'AJUSTEMENT          </v>
          </cell>
          <cell r="C744" t="str">
            <v>R03_0610</v>
          </cell>
          <cell r="D744" t="str">
            <v>R03_0860</v>
          </cell>
          <cell r="E744" t="str">
            <v>R03_0610</v>
          </cell>
          <cell r="F744" t="str">
            <v>R03_0860</v>
          </cell>
          <cell r="G744">
            <v>0</v>
          </cell>
          <cell r="H744">
            <v>0</v>
          </cell>
          <cell r="I744">
            <v>0</v>
          </cell>
        </row>
        <row r="745">
          <cell r="A745">
            <v>374110</v>
          </cell>
          <cell r="B745" t="str">
            <v xml:space="preserve">COMPTES D'AJUSTEMENT DEVISES  </v>
          </cell>
          <cell r="C745" t="str">
            <v>R03_0610</v>
          </cell>
          <cell r="D745" t="str">
            <v>R03_0860</v>
          </cell>
          <cell r="E745" t="str">
            <v>R03_0610</v>
          </cell>
          <cell r="F745" t="str">
            <v>R03_0860</v>
          </cell>
          <cell r="G745">
            <v>0</v>
          </cell>
          <cell r="H745">
            <v>0</v>
          </cell>
          <cell r="I745">
            <v>0</v>
          </cell>
        </row>
        <row r="746">
          <cell r="A746">
            <v>374200</v>
          </cell>
          <cell r="B746" t="str">
            <v xml:space="preserve">COMPTES D'ECART - ACTIF       </v>
          </cell>
          <cell r="C746" t="str">
            <v>R00_0000</v>
          </cell>
          <cell r="D746" t="str">
            <v>R00_0000</v>
          </cell>
          <cell r="E746" t="str">
            <v>R00_0000</v>
          </cell>
          <cell r="F746" t="str">
            <v>R00_0000</v>
          </cell>
          <cell r="G746">
            <v>0</v>
          </cell>
          <cell r="H746">
            <v>0</v>
          </cell>
          <cell r="I746">
            <v>0</v>
          </cell>
        </row>
        <row r="747">
          <cell r="A747">
            <v>374210</v>
          </cell>
          <cell r="B747" t="str">
            <v>COMPTES D'ECART SUR DEVISES GA</v>
          </cell>
          <cell r="C747" t="str">
            <v>R00_0000</v>
          </cell>
          <cell r="D747" t="str">
            <v>R00_0000</v>
          </cell>
          <cell r="E747" t="str">
            <v>R00_0000</v>
          </cell>
          <cell r="F747" t="str">
            <v>R00_0000</v>
          </cell>
          <cell r="G747">
            <v>0</v>
          </cell>
          <cell r="H747">
            <v>0</v>
          </cell>
          <cell r="I747">
            <v>0</v>
          </cell>
        </row>
        <row r="748">
          <cell r="A748">
            <v>374290</v>
          </cell>
          <cell r="B748" t="str">
            <v>AUTRES COMPTES D'ECART SUR DEV</v>
          </cell>
          <cell r="C748" t="str">
            <v>R00_0000</v>
          </cell>
          <cell r="D748" t="str">
            <v>R00_0000</v>
          </cell>
          <cell r="E748" t="str">
            <v>R00_0000</v>
          </cell>
          <cell r="F748" t="str">
            <v>R00_0000</v>
          </cell>
          <cell r="G748">
            <v>0</v>
          </cell>
          <cell r="H748">
            <v>0</v>
          </cell>
          <cell r="I748">
            <v>0</v>
          </cell>
        </row>
        <row r="749">
          <cell r="A749">
            <v>374300</v>
          </cell>
          <cell r="B749" t="str">
            <v xml:space="preserve">COMPTE D'ECART - PASSIF       </v>
          </cell>
          <cell r="C749" t="str">
            <v>R00_0000</v>
          </cell>
          <cell r="D749" t="str">
            <v>R00_0000</v>
          </cell>
          <cell r="E749" t="str">
            <v>R00_0000</v>
          </cell>
          <cell r="F749" t="str">
            <v>R00_0000</v>
          </cell>
          <cell r="G749">
            <v>0</v>
          </cell>
          <cell r="H749">
            <v>0</v>
          </cell>
          <cell r="I749">
            <v>0</v>
          </cell>
        </row>
        <row r="750">
          <cell r="A750">
            <v>374310</v>
          </cell>
          <cell r="B750" t="str">
            <v>COMPTES D'ECARTS SUR DEVISES G</v>
          </cell>
          <cell r="C750" t="str">
            <v>R00_0000</v>
          </cell>
          <cell r="D750" t="str">
            <v>R00_0000</v>
          </cell>
          <cell r="E750" t="str">
            <v>R00_0000</v>
          </cell>
          <cell r="F750" t="str">
            <v>R00_0000</v>
          </cell>
          <cell r="G750">
            <v>0</v>
          </cell>
          <cell r="H750">
            <v>0</v>
          </cell>
          <cell r="I750">
            <v>0</v>
          </cell>
        </row>
        <row r="751">
          <cell r="A751">
            <v>374390</v>
          </cell>
          <cell r="B751" t="str">
            <v>AUTRES COMPTES D'ECART/DEVISES</v>
          </cell>
          <cell r="C751" t="str">
            <v>R00_0000</v>
          </cell>
          <cell r="D751" t="str">
            <v>R00_0000</v>
          </cell>
          <cell r="E751" t="str">
            <v>R00_0000</v>
          </cell>
          <cell r="F751" t="str">
            <v>R00_0000</v>
          </cell>
          <cell r="G751">
            <v>0</v>
          </cell>
          <cell r="H751">
            <v>0</v>
          </cell>
          <cell r="I751">
            <v>0</v>
          </cell>
        </row>
        <row r="752">
          <cell r="A752">
            <v>375000</v>
          </cell>
          <cell r="B752" t="str">
            <v xml:space="preserve">REEVALUATION OPERAT DE CHANGE </v>
          </cell>
          <cell r="C752" t="str">
            <v>R00_0000</v>
          </cell>
          <cell r="D752" t="str">
            <v>R00_0000</v>
          </cell>
          <cell r="E752" t="str">
            <v>R00_0000</v>
          </cell>
          <cell r="F752" t="str">
            <v>R00_0000</v>
          </cell>
          <cell r="G752">
            <v>0</v>
          </cell>
          <cell r="H752">
            <v>0</v>
          </cell>
          <cell r="I752">
            <v>0</v>
          </cell>
        </row>
        <row r="753">
          <cell r="A753">
            <v>375700</v>
          </cell>
          <cell r="B753" t="str">
            <v xml:space="preserve">COMPTES DE POSITION DE CHANGE </v>
          </cell>
          <cell r="C753" t="str">
            <v>R00_0000</v>
          </cell>
          <cell r="D753" t="str">
            <v>R00_0000</v>
          </cell>
          <cell r="E753" t="str">
            <v>R00_0000</v>
          </cell>
          <cell r="F753" t="str">
            <v>R00_0000</v>
          </cell>
          <cell r="G753">
            <v>0</v>
          </cell>
          <cell r="H753">
            <v>0</v>
          </cell>
          <cell r="I753">
            <v>0</v>
          </cell>
        </row>
        <row r="754">
          <cell r="A754">
            <v>375800</v>
          </cell>
          <cell r="B754" t="str">
            <v xml:space="preserve">CONTRE VALEUR POSIT DE CHANGE </v>
          </cell>
          <cell r="C754" t="str">
            <v>R00_0000</v>
          </cell>
          <cell r="D754" t="str">
            <v>R00_0000</v>
          </cell>
          <cell r="E754" t="str">
            <v>R00_0000</v>
          </cell>
          <cell r="F754" t="str">
            <v>R00_0000</v>
          </cell>
          <cell r="G754">
            <v>0</v>
          </cell>
          <cell r="H754">
            <v>0</v>
          </cell>
          <cell r="I754">
            <v>0</v>
          </cell>
        </row>
        <row r="755">
          <cell r="A755">
            <v>376000</v>
          </cell>
          <cell r="B755" t="str">
            <v>OPERATIONS SUR CREDIT CONSORT.</v>
          </cell>
          <cell r="C755" t="str">
            <v>R00_0000</v>
          </cell>
          <cell r="D755" t="str">
            <v>R00_0000</v>
          </cell>
          <cell r="E755" t="str">
            <v>R00_0000</v>
          </cell>
          <cell r="F755" t="str">
            <v>R00_0000</v>
          </cell>
          <cell r="G755">
            <v>0</v>
          </cell>
          <cell r="H755">
            <v>0</v>
          </cell>
          <cell r="I755">
            <v>0</v>
          </cell>
        </row>
        <row r="756">
          <cell r="A756">
            <v>376100</v>
          </cell>
          <cell r="B756" t="str">
            <v>APPEL DE FONDS SUR CT CONSORT.</v>
          </cell>
          <cell r="C756" t="str">
            <v>R00_0000</v>
          </cell>
          <cell r="D756" t="str">
            <v>R00_0000</v>
          </cell>
          <cell r="E756" t="str">
            <v>R00_0000</v>
          </cell>
          <cell r="F756" t="str">
            <v>R00_0000</v>
          </cell>
          <cell r="G756">
            <v>0</v>
          </cell>
          <cell r="H756">
            <v>0</v>
          </cell>
          <cell r="I756">
            <v>0</v>
          </cell>
        </row>
        <row r="757">
          <cell r="A757">
            <v>376200</v>
          </cell>
          <cell r="B757" t="str">
            <v xml:space="preserve">C/PARTIE APPEL FONDS S/CREDIT </v>
          </cell>
          <cell r="C757" t="str">
            <v>R00_0000</v>
          </cell>
          <cell r="D757" t="str">
            <v>R00_0000</v>
          </cell>
          <cell r="E757" t="str">
            <v>R00_0000</v>
          </cell>
          <cell r="F757" t="str">
            <v>R00_0000</v>
          </cell>
          <cell r="G757">
            <v>0</v>
          </cell>
          <cell r="H757">
            <v>0</v>
          </cell>
          <cell r="I757">
            <v>0</v>
          </cell>
        </row>
        <row r="758">
          <cell r="A758">
            <v>378000</v>
          </cell>
          <cell r="B758" t="str">
            <v xml:space="preserve">AUTRES COMPTES TRANSITOIRES   </v>
          </cell>
          <cell r="C758" t="str">
            <v>R03_0610</v>
          </cell>
          <cell r="D758" t="str">
            <v>R03_0610</v>
          </cell>
          <cell r="E758" t="str">
            <v>R03_0610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</row>
        <row r="759">
          <cell r="A759">
            <v>379000</v>
          </cell>
          <cell r="B759" t="str">
            <v xml:space="preserve">COMPTES D'ATTENTE             </v>
          </cell>
          <cell r="C759" t="str">
            <v>R03_0610</v>
          </cell>
          <cell r="D759" t="str">
            <v>R03_0610</v>
          </cell>
          <cell r="E759" t="str">
            <v>R03_0610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</row>
        <row r="760">
          <cell r="A760">
            <v>379100</v>
          </cell>
          <cell r="B760" t="str">
            <v xml:space="preserve">COMPTE D'ATTENTE - ACTIF      </v>
          </cell>
          <cell r="C760" t="str">
            <v>R03_0610</v>
          </cell>
          <cell r="D760" t="str">
            <v>R03_0610</v>
          </cell>
          <cell r="E760" t="str">
            <v>R03_0610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</row>
        <row r="761">
          <cell r="A761">
            <v>379110</v>
          </cell>
          <cell r="B761" t="str">
            <v xml:space="preserve">COMPTE D'ATTENTE - ACTIF      </v>
          </cell>
          <cell r="C761" t="str">
            <v>R03_0610</v>
          </cell>
          <cell r="D761" t="str">
            <v>R03_0610</v>
          </cell>
          <cell r="E761" t="str">
            <v>R03_0610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</row>
        <row r="762">
          <cell r="A762">
            <v>379200</v>
          </cell>
          <cell r="B762" t="str">
            <v xml:space="preserve">COMPTE D'ATTENTE - PASSIF     </v>
          </cell>
          <cell r="C762" t="str">
            <v>R03_0860</v>
          </cell>
          <cell r="D762" t="str">
            <v>R03_0860</v>
          </cell>
          <cell r="E762">
            <v>0</v>
          </cell>
          <cell r="F762" t="str">
            <v>R03_0860</v>
          </cell>
          <cell r="G762">
            <v>0</v>
          </cell>
          <cell r="H762">
            <v>0</v>
          </cell>
          <cell r="I762">
            <v>0</v>
          </cell>
        </row>
        <row r="763">
          <cell r="A763">
            <v>379210</v>
          </cell>
          <cell r="B763" t="str">
            <v xml:space="preserve">COMPTE D'ATTENTE - PASSIF PTF </v>
          </cell>
          <cell r="C763" t="str">
            <v>R03_0860</v>
          </cell>
          <cell r="D763" t="str">
            <v>R03_0860</v>
          </cell>
          <cell r="E763">
            <v>0</v>
          </cell>
          <cell r="F763" t="str">
            <v>R03_0860</v>
          </cell>
          <cell r="G763">
            <v>0</v>
          </cell>
          <cell r="H763">
            <v>0</v>
          </cell>
          <cell r="I763">
            <v>0</v>
          </cell>
        </row>
        <row r="764">
          <cell r="A764">
            <v>380000</v>
          </cell>
          <cell r="B764" t="str">
            <v xml:space="preserve">COMPTES DE REGULARISATION     </v>
          </cell>
          <cell r="C764" t="str">
            <v>R03_0610</v>
          </cell>
          <cell r="D764" t="str">
            <v>R03_0610</v>
          </cell>
          <cell r="E764" t="str">
            <v>R03_0610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</row>
        <row r="765">
          <cell r="A765">
            <v>381000</v>
          </cell>
          <cell r="B765" t="str">
            <v xml:space="preserve">COMPTES DE REGULARISAT ACTIF  </v>
          </cell>
          <cell r="C765" t="str">
            <v>R03_0610</v>
          </cell>
          <cell r="D765" t="str">
            <v>R03_0610</v>
          </cell>
          <cell r="E765" t="str">
            <v>R03_0610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</row>
        <row r="766">
          <cell r="A766">
            <v>381200</v>
          </cell>
          <cell r="B766" t="str">
            <v xml:space="preserve">CHARGES CONSTATEES D'AVANCE   </v>
          </cell>
          <cell r="C766" t="str">
            <v>R03_0610</v>
          </cell>
          <cell r="D766" t="str">
            <v>R03_0610</v>
          </cell>
          <cell r="E766" t="str">
            <v>R03_0610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</row>
        <row r="767">
          <cell r="A767">
            <v>381400</v>
          </cell>
          <cell r="B767" t="str">
            <v>COMPTES D'ABONNEMENT DE PRODUI</v>
          </cell>
          <cell r="C767" t="str">
            <v>R03_0610</v>
          </cell>
          <cell r="D767" t="str">
            <v>R03_0610</v>
          </cell>
          <cell r="E767" t="str">
            <v>R03_0610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</row>
        <row r="768">
          <cell r="A768">
            <v>381500</v>
          </cell>
          <cell r="B768" t="str">
            <v xml:space="preserve">PRODUITS A RECEVOIR           </v>
          </cell>
          <cell r="C768" t="str">
            <v>R03_0610</v>
          </cell>
          <cell r="D768" t="str">
            <v>R03_0610</v>
          </cell>
          <cell r="E768" t="str">
            <v>R03_0610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</row>
        <row r="769">
          <cell r="A769">
            <v>381800</v>
          </cell>
          <cell r="B769" t="str">
            <v xml:space="preserve">ECRTS/VENT TIT AVC OPT RACHAT </v>
          </cell>
          <cell r="C769" t="str">
            <v>R03_0610</v>
          </cell>
          <cell r="D769" t="str">
            <v>R03_0610</v>
          </cell>
          <cell r="E769" t="str">
            <v>R03_0610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</row>
        <row r="770">
          <cell r="A770">
            <v>382000</v>
          </cell>
          <cell r="B770" t="str">
            <v xml:space="preserve">COMPTES DE REGULARISAT PASSIF </v>
          </cell>
          <cell r="C770" t="str">
            <v>R03_0860</v>
          </cell>
          <cell r="D770" t="str">
            <v>R03_0860</v>
          </cell>
          <cell r="E770">
            <v>0</v>
          </cell>
          <cell r="F770" t="str">
            <v>R03_0860</v>
          </cell>
          <cell r="G770">
            <v>0</v>
          </cell>
          <cell r="H770">
            <v>0</v>
          </cell>
          <cell r="I770">
            <v>0</v>
          </cell>
        </row>
        <row r="771">
          <cell r="A771">
            <v>382200</v>
          </cell>
          <cell r="B771" t="str">
            <v xml:space="preserve">PRODUITS CONSTATES D'AVANCE   </v>
          </cell>
          <cell r="C771" t="str">
            <v>R03_0860</v>
          </cell>
          <cell r="D771" t="str">
            <v>R03_0860</v>
          </cell>
          <cell r="E771">
            <v>0</v>
          </cell>
          <cell r="F771" t="str">
            <v>R03_0860</v>
          </cell>
          <cell r="G771">
            <v>0</v>
          </cell>
          <cell r="H771">
            <v>0</v>
          </cell>
          <cell r="I771">
            <v>0</v>
          </cell>
        </row>
        <row r="772">
          <cell r="A772">
            <v>382410</v>
          </cell>
          <cell r="B772" t="str">
            <v xml:space="preserve">SUBVENTIONS D'INVESTISSEMENT  </v>
          </cell>
          <cell r="C772" t="str">
            <v>R03_0860</v>
          </cell>
          <cell r="D772" t="str">
            <v>R03_0860</v>
          </cell>
          <cell r="E772">
            <v>0</v>
          </cell>
          <cell r="F772" t="str">
            <v>R03_0860</v>
          </cell>
          <cell r="G772">
            <v>0</v>
          </cell>
          <cell r="H772">
            <v>0</v>
          </cell>
          <cell r="I772">
            <v>0</v>
          </cell>
        </row>
        <row r="773">
          <cell r="A773">
            <v>382420</v>
          </cell>
          <cell r="B773" t="str">
            <v>SUB.INVEST. VIRE AU CPTE RESUl</v>
          </cell>
          <cell r="C773" t="str">
            <v>R03_0860</v>
          </cell>
          <cell r="D773" t="str">
            <v>R03_0860</v>
          </cell>
          <cell r="E773">
            <v>0</v>
          </cell>
          <cell r="F773" t="str">
            <v>R03_0860</v>
          </cell>
          <cell r="G773">
            <v>0</v>
          </cell>
          <cell r="H773">
            <v>0</v>
          </cell>
          <cell r="I773">
            <v>0</v>
          </cell>
        </row>
        <row r="774">
          <cell r="A774">
            <v>382510</v>
          </cell>
          <cell r="B774" t="str">
            <v xml:space="preserve">FONDS DE GARANTIE             </v>
          </cell>
          <cell r="C774" t="str">
            <v>R03_0860</v>
          </cell>
          <cell r="D774" t="str">
            <v>R03_0860</v>
          </cell>
          <cell r="E774">
            <v>0</v>
          </cell>
          <cell r="F774" t="str">
            <v>R03_0860</v>
          </cell>
          <cell r="G774">
            <v>0</v>
          </cell>
          <cell r="H774">
            <v>0</v>
          </cell>
          <cell r="I774">
            <v>0</v>
          </cell>
        </row>
        <row r="775">
          <cell r="A775">
            <v>382520</v>
          </cell>
          <cell r="B775" t="str">
            <v xml:space="preserve">FONDS D'ASSURANCE             </v>
          </cell>
          <cell r="C775" t="str">
            <v>R03_0860</v>
          </cell>
          <cell r="D775" t="str">
            <v>R03_0860</v>
          </cell>
          <cell r="E775">
            <v>0</v>
          </cell>
          <cell r="F775" t="str">
            <v>R03_0860</v>
          </cell>
          <cell r="G775">
            <v>0</v>
          </cell>
          <cell r="H775">
            <v>0</v>
          </cell>
          <cell r="I775">
            <v>0</v>
          </cell>
        </row>
        <row r="776">
          <cell r="A776">
            <v>382530</v>
          </cell>
          <cell r="B776" t="str">
            <v xml:space="preserve">FONDS DE BONIFICATION         </v>
          </cell>
          <cell r="C776" t="str">
            <v>R03_0860</v>
          </cell>
          <cell r="D776" t="str">
            <v>R03_0860</v>
          </cell>
          <cell r="E776">
            <v>0</v>
          </cell>
          <cell r="F776" t="str">
            <v>R03_0860</v>
          </cell>
          <cell r="G776">
            <v>0</v>
          </cell>
          <cell r="H776">
            <v>0</v>
          </cell>
          <cell r="I776">
            <v>0</v>
          </cell>
        </row>
        <row r="777">
          <cell r="A777">
            <v>382590</v>
          </cell>
          <cell r="B777" t="str">
            <v xml:space="preserve">AUTRES FONDS AFFECTES         </v>
          </cell>
          <cell r="C777" t="str">
            <v>R03_0860</v>
          </cell>
          <cell r="D777" t="str">
            <v>R03_0860</v>
          </cell>
          <cell r="E777">
            <v>0</v>
          </cell>
          <cell r="F777" t="str">
            <v>R03_0860</v>
          </cell>
          <cell r="G777">
            <v>0</v>
          </cell>
          <cell r="H777">
            <v>0</v>
          </cell>
          <cell r="I777">
            <v>0</v>
          </cell>
        </row>
        <row r="778">
          <cell r="A778">
            <v>382600</v>
          </cell>
          <cell r="B778" t="str">
            <v xml:space="preserve">CPTS D'ABONN DE CHRGES        </v>
          </cell>
          <cell r="C778" t="str">
            <v>R03_0860</v>
          </cell>
          <cell r="D778" t="str">
            <v>R03_0860</v>
          </cell>
          <cell r="E778">
            <v>0</v>
          </cell>
          <cell r="F778" t="str">
            <v>R03_0860</v>
          </cell>
          <cell r="G778">
            <v>0</v>
          </cell>
          <cell r="H778">
            <v>0</v>
          </cell>
          <cell r="I778">
            <v>0</v>
          </cell>
        </row>
        <row r="779">
          <cell r="A779">
            <v>382700</v>
          </cell>
          <cell r="B779" t="str">
            <v xml:space="preserve">CHARGES A PAYER               </v>
          </cell>
          <cell r="C779" t="str">
            <v>R03_0860</v>
          </cell>
          <cell r="D779" t="str">
            <v>R03_0860</v>
          </cell>
          <cell r="E779">
            <v>0</v>
          </cell>
          <cell r="F779" t="str">
            <v>R03_0860</v>
          </cell>
          <cell r="G779">
            <v>0</v>
          </cell>
          <cell r="H779">
            <v>0</v>
          </cell>
          <cell r="I779">
            <v>0</v>
          </cell>
        </row>
        <row r="780">
          <cell r="A780">
            <v>382800</v>
          </cell>
          <cell r="B780" t="str">
            <v xml:space="preserve">ECRTS/VENT TIT AVC OPT RACHAT </v>
          </cell>
          <cell r="C780" t="str">
            <v>R03_0860</v>
          </cell>
          <cell r="D780" t="str">
            <v>R03_0860</v>
          </cell>
          <cell r="E780">
            <v>0</v>
          </cell>
          <cell r="F780" t="str">
            <v>R03_0860</v>
          </cell>
          <cell r="G780">
            <v>0</v>
          </cell>
          <cell r="H780">
            <v>0</v>
          </cell>
          <cell r="I780">
            <v>0</v>
          </cell>
        </row>
        <row r="781">
          <cell r="A781">
            <v>384100</v>
          </cell>
          <cell r="B781" t="str">
            <v xml:space="preserve">PERTES POTENTIEllES           </v>
          </cell>
          <cell r="C781" t="str">
            <v>R03_0610</v>
          </cell>
          <cell r="D781" t="str">
            <v>R03_0610</v>
          </cell>
          <cell r="E781" t="str">
            <v>R03_0610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</row>
        <row r="782">
          <cell r="A782">
            <v>384200</v>
          </cell>
          <cell r="B782" t="str">
            <v xml:space="preserve">GAINS POTENTIElS              </v>
          </cell>
          <cell r="C782" t="str">
            <v>R03_0860</v>
          </cell>
          <cell r="D782" t="str">
            <v>R03_0860</v>
          </cell>
          <cell r="E782">
            <v>0</v>
          </cell>
          <cell r="F782" t="str">
            <v>R03_0860</v>
          </cell>
          <cell r="G782">
            <v>0</v>
          </cell>
          <cell r="H782">
            <v>0</v>
          </cell>
          <cell r="I782">
            <v>0</v>
          </cell>
        </row>
        <row r="783">
          <cell r="A783">
            <v>385100</v>
          </cell>
          <cell r="B783" t="str">
            <v xml:space="preserve">PERTES A ETAlER               </v>
          </cell>
          <cell r="C783" t="str">
            <v>R03_0610</v>
          </cell>
          <cell r="D783" t="str">
            <v>R03_0610</v>
          </cell>
          <cell r="E783" t="str">
            <v>R03_0610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</row>
        <row r="784">
          <cell r="A784">
            <v>385200</v>
          </cell>
          <cell r="B784" t="str">
            <v xml:space="preserve">GAINS A ETAlER                </v>
          </cell>
          <cell r="C784" t="str">
            <v>R03_0860</v>
          </cell>
          <cell r="D784" t="str">
            <v>R03_0860</v>
          </cell>
          <cell r="E784">
            <v>0</v>
          </cell>
          <cell r="F784" t="str">
            <v>R03_0860</v>
          </cell>
          <cell r="G784">
            <v>0</v>
          </cell>
          <cell r="H784">
            <v>0</v>
          </cell>
          <cell r="I784">
            <v>0</v>
          </cell>
        </row>
        <row r="785">
          <cell r="A785">
            <v>391100</v>
          </cell>
          <cell r="B785" t="str">
            <v xml:space="preserve">CDL- EFFTS PUBCS &amp; VAl ASSI   </v>
          </cell>
          <cell r="C785" t="str">
            <v>R03_0620</v>
          </cell>
          <cell r="D785" t="str">
            <v>R03_0620</v>
          </cell>
          <cell r="E785" t="str">
            <v>R03_0620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</row>
        <row r="786">
          <cell r="A786">
            <v>391200</v>
          </cell>
          <cell r="B786" t="str">
            <v xml:space="preserve">CDL-OBlI&amp;AUTR TIT A REV FIX   </v>
          </cell>
          <cell r="C786" t="str">
            <v>R03_0620</v>
          </cell>
          <cell r="D786" t="str">
            <v>R03_0620</v>
          </cell>
          <cell r="E786" t="str">
            <v>R03_0620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</row>
        <row r="787">
          <cell r="A787">
            <v>391300</v>
          </cell>
          <cell r="B787" t="str">
            <v>CDL-ACTS&amp;AUT TIT A REV VARIABl</v>
          </cell>
          <cell r="C787" t="str">
            <v>R03_0620</v>
          </cell>
          <cell r="D787" t="str">
            <v>R03_0620</v>
          </cell>
          <cell r="E787" t="str">
            <v>R03_0620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</row>
        <row r="788">
          <cell r="A788">
            <v>392000</v>
          </cell>
          <cell r="B788" t="str">
            <v>CREAN DOUT OU lITIG/OPE DIVERS</v>
          </cell>
          <cell r="C788" t="str">
            <v>R03_0620</v>
          </cell>
          <cell r="D788" t="str">
            <v>R03_0620</v>
          </cell>
          <cell r="E788" t="str">
            <v>R03_0620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</row>
        <row r="789">
          <cell r="A789">
            <v>393100</v>
          </cell>
          <cell r="B789" t="str">
            <v>INT/CREANC DOUT OU lITIG / TIT</v>
          </cell>
          <cell r="C789" t="str">
            <v>R03_0620</v>
          </cell>
          <cell r="D789" t="str">
            <v>R03_0620</v>
          </cell>
          <cell r="E789" t="str">
            <v>R03_0620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</row>
        <row r="790">
          <cell r="A790">
            <v>393110</v>
          </cell>
          <cell r="B790" t="str">
            <v>INT/CDL-EFFTS  PUBCS&amp;VAl ASSIM</v>
          </cell>
          <cell r="C790" t="str">
            <v>R03_0620</v>
          </cell>
          <cell r="D790" t="str">
            <v>R03_0620</v>
          </cell>
          <cell r="E790" t="str">
            <v>R03_0620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</row>
        <row r="791">
          <cell r="A791">
            <v>393120</v>
          </cell>
          <cell r="B791" t="str">
            <v>INT/CDL-OBlIG&amp;AUT TIT A REVFIX</v>
          </cell>
          <cell r="C791" t="str">
            <v>R03_0620</v>
          </cell>
          <cell r="D791" t="str">
            <v>R03_0620</v>
          </cell>
          <cell r="E791" t="str">
            <v>R03_0620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</row>
        <row r="792">
          <cell r="A792">
            <v>393130</v>
          </cell>
          <cell r="B792" t="str">
            <v>INT/CDL-ACTN&amp;AUT TIT A REV VAR</v>
          </cell>
          <cell r="C792" t="str">
            <v>R03_0620</v>
          </cell>
          <cell r="D792" t="str">
            <v>R03_0620</v>
          </cell>
          <cell r="E792" t="str">
            <v>R03_0620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</row>
        <row r="793">
          <cell r="A793">
            <v>399100</v>
          </cell>
          <cell r="B793" t="str">
            <v xml:space="preserve">DEPRE/CREANDOUT-lITIG/TIT     </v>
          </cell>
          <cell r="C793" t="str">
            <v>R03_0630</v>
          </cell>
          <cell r="D793" t="str">
            <v>R03_0630</v>
          </cell>
          <cell r="E793" t="str">
            <v>R03_0630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</row>
        <row r="794">
          <cell r="A794">
            <v>399110</v>
          </cell>
          <cell r="B794" t="str">
            <v>DEPRE/EFFTS PUBCS &amp; VAl ASSIM.</v>
          </cell>
          <cell r="C794" t="str">
            <v>R03_0630</v>
          </cell>
          <cell r="D794" t="str">
            <v>R03_0630</v>
          </cell>
          <cell r="E794" t="str">
            <v>R03_0630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</row>
        <row r="795">
          <cell r="A795">
            <v>399120</v>
          </cell>
          <cell r="B795" t="str">
            <v>DEPRE/OBlIG&amp;AUTR TIT A REV FIX</v>
          </cell>
          <cell r="C795" t="str">
            <v>R03_0630</v>
          </cell>
          <cell r="D795" t="str">
            <v>R03_0630</v>
          </cell>
          <cell r="E795" t="str">
            <v>R03_0630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</row>
        <row r="796">
          <cell r="A796">
            <v>399130</v>
          </cell>
          <cell r="B796" t="str">
            <v xml:space="preserve">DEPRE/ACTNS&amp;AUT TIT A REV VAR </v>
          </cell>
          <cell r="C796" t="str">
            <v>R03_0630</v>
          </cell>
          <cell r="D796" t="str">
            <v>R03_0630</v>
          </cell>
          <cell r="E796" t="str">
            <v>R03_0630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</row>
        <row r="797">
          <cell r="A797">
            <v>399200</v>
          </cell>
          <cell r="B797" t="str">
            <v xml:space="preserve">DEPRE/OPE DIVERSES            </v>
          </cell>
          <cell r="C797" t="str">
            <v>R03_0630</v>
          </cell>
          <cell r="D797" t="str">
            <v>R03_0630</v>
          </cell>
          <cell r="E797" t="str">
            <v>R03_0630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</row>
        <row r="798">
          <cell r="A798">
            <v>399300</v>
          </cell>
          <cell r="B798" t="str">
            <v>DEPRE/INT CREANDOUT-lITIG TITR</v>
          </cell>
          <cell r="C798" t="str">
            <v>R03_0630</v>
          </cell>
          <cell r="D798" t="str">
            <v>R03_0630</v>
          </cell>
          <cell r="E798" t="str">
            <v>R03_0630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</row>
        <row r="799">
          <cell r="A799">
            <v>411000</v>
          </cell>
          <cell r="B799" t="str">
            <v xml:space="preserve">PARTS DANS ENTREPRISES LIEES  </v>
          </cell>
          <cell r="C799" t="str">
            <v>R04_0040</v>
          </cell>
          <cell r="D799" t="str">
            <v>R04_0040</v>
          </cell>
          <cell r="E799" t="str">
            <v>R04_0040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</row>
        <row r="800">
          <cell r="A800">
            <v>411100</v>
          </cell>
          <cell r="B800" t="str">
            <v xml:space="preserve">PARTS DANS LES BANQUES        </v>
          </cell>
          <cell r="C800" t="str">
            <v>R04_0040</v>
          </cell>
          <cell r="D800" t="str">
            <v>R04_0040</v>
          </cell>
          <cell r="E800" t="str">
            <v>R04_0040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</row>
        <row r="801">
          <cell r="A801">
            <v>411200</v>
          </cell>
          <cell r="B801" t="str">
            <v xml:space="preserve">PARTS DANS LES ETS FINANCIERS </v>
          </cell>
          <cell r="C801" t="str">
            <v>R04_0040</v>
          </cell>
          <cell r="D801" t="str">
            <v>R04_0040</v>
          </cell>
          <cell r="E801" t="str">
            <v>R04_0040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</row>
        <row r="802">
          <cell r="A802">
            <v>411300</v>
          </cell>
          <cell r="B802" t="str">
            <v xml:space="preserve">PART/AUTR ENT A ACTIV CONNEXE </v>
          </cell>
          <cell r="C802" t="str">
            <v>R04_0040</v>
          </cell>
          <cell r="D802" t="str">
            <v>R04_0040</v>
          </cell>
          <cell r="E802" t="str">
            <v>R04_0040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</row>
        <row r="803">
          <cell r="A803">
            <v>411400</v>
          </cell>
          <cell r="B803" t="str">
            <v>PARTS DS LES SOCITES IMMOBILIS</v>
          </cell>
          <cell r="C803" t="str">
            <v>R04_0040</v>
          </cell>
          <cell r="D803" t="str">
            <v>R04_0040</v>
          </cell>
          <cell r="E803" t="str">
            <v>R04_0040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</row>
        <row r="804">
          <cell r="A804">
            <v>411410</v>
          </cell>
          <cell r="B804" t="str">
            <v>PARTS DS LES STES IMM. EXPLOIT</v>
          </cell>
          <cell r="C804" t="str">
            <v>R04_0040</v>
          </cell>
          <cell r="D804" t="str">
            <v>R04_0040</v>
          </cell>
          <cell r="E804" t="str">
            <v>R04_0040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</row>
        <row r="805">
          <cell r="A805">
            <v>411420</v>
          </cell>
          <cell r="B805" t="str">
            <v xml:space="preserve">PARTS DS LES STES IMM. H.EXPL </v>
          </cell>
          <cell r="C805" t="str">
            <v>R04_0040</v>
          </cell>
          <cell r="D805" t="str">
            <v>R04_0040</v>
          </cell>
          <cell r="E805" t="str">
            <v>R04_0040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</row>
        <row r="806">
          <cell r="A806">
            <v>411500</v>
          </cell>
          <cell r="B806" t="str">
            <v xml:space="preserve">PARTS DANS lES AUTRES ENTREPR </v>
          </cell>
          <cell r="C806" t="str">
            <v>R04_0040</v>
          </cell>
          <cell r="D806" t="str">
            <v>R04_0040</v>
          </cell>
          <cell r="E806" t="str">
            <v>R04_0040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</row>
        <row r="807">
          <cell r="A807">
            <v>411600</v>
          </cell>
          <cell r="B807" t="str">
            <v xml:space="preserve">VERSEMENT RESTANT A EFFECTUER </v>
          </cell>
          <cell r="C807" t="str">
            <v>R04_0160</v>
          </cell>
          <cell r="D807" t="str">
            <v>R04_0160</v>
          </cell>
          <cell r="E807">
            <v>0</v>
          </cell>
          <cell r="F807" t="str">
            <v>R04_0160</v>
          </cell>
          <cell r="G807">
            <v>0</v>
          </cell>
          <cell r="H807">
            <v>0</v>
          </cell>
          <cell r="I807">
            <v>0</v>
          </cell>
        </row>
        <row r="808">
          <cell r="A808">
            <v>411900</v>
          </cell>
          <cell r="B808" t="str">
            <v xml:space="preserve">PROV. POUR DEPRECIAT PART DES </v>
          </cell>
          <cell r="C808" t="str">
            <v>R04_0040</v>
          </cell>
          <cell r="D808" t="str">
            <v>R04_0040</v>
          </cell>
          <cell r="E808" t="str">
            <v>R04_0040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</row>
        <row r="809">
          <cell r="A809">
            <v>412000</v>
          </cell>
          <cell r="B809" t="str">
            <v xml:space="preserve">TITRES DE PARTICIPATION       </v>
          </cell>
          <cell r="C809" t="str">
            <v>R04_0060</v>
          </cell>
          <cell r="D809" t="str">
            <v>R04_0060</v>
          </cell>
          <cell r="E809" t="str">
            <v>R04_0060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</row>
        <row r="810">
          <cell r="A810">
            <v>412100</v>
          </cell>
          <cell r="B810" t="str">
            <v>TITRES DE PARTICIPATION / BQUE</v>
          </cell>
          <cell r="C810" t="str">
            <v>R04_0060</v>
          </cell>
          <cell r="D810" t="str">
            <v>R04_0060</v>
          </cell>
          <cell r="E810" t="str">
            <v>R04_0060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</row>
        <row r="811">
          <cell r="A811">
            <v>412200</v>
          </cell>
          <cell r="B811" t="str">
            <v xml:space="preserve">TITRES DE PARTICIPATION D'ETS </v>
          </cell>
          <cell r="C811" t="str">
            <v>R04_0060</v>
          </cell>
          <cell r="D811" t="str">
            <v>R04_0060</v>
          </cell>
          <cell r="E811" t="str">
            <v>R04_0060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</row>
        <row r="812">
          <cell r="A812">
            <v>412300</v>
          </cell>
          <cell r="B812" t="str">
            <v>TITRES DE PARTICI.D'AUTRES ENT</v>
          </cell>
          <cell r="C812" t="str">
            <v>R04_0060</v>
          </cell>
          <cell r="D812" t="str">
            <v>R04_0060</v>
          </cell>
          <cell r="E812" t="str">
            <v>R04_0060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</row>
        <row r="813">
          <cell r="A813">
            <v>412400</v>
          </cell>
          <cell r="B813" t="str">
            <v>TITRES DE PARTICIPAT STES IMM.</v>
          </cell>
          <cell r="C813" t="str">
            <v>R04_0060</v>
          </cell>
          <cell r="D813" t="str">
            <v>R04_0060</v>
          </cell>
          <cell r="E813" t="str">
            <v>R04_0060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</row>
        <row r="814">
          <cell r="A814">
            <v>412410</v>
          </cell>
          <cell r="B814" t="str">
            <v xml:space="preserve">TITRES DE PARTICIPAT DE STES  </v>
          </cell>
          <cell r="C814" t="str">
            <v>R04_0060</v>
          </cell>
          <cell r="D814" t="str">
            <v>R04_0060</v>
          </cell>
          <cell r="E814" t="str">
            <v>R04_0060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</row>
        <row r="815">
          <cell r="A815">
            <v>412420</v>
          </cell>
          <cell r="B815" t="str">
            <v>TITRES DE PARTICIP / STES HORS</v>
          </cell>
          <cell r="C815" t="str">
            <v>R04_0060</v>
          </cell>
          <cell r="D815" t="str">
            <v>R04_0060</v>
          </cell>
          <cell r="E815" t="str">
            <v>R04_0060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</row>
        <row r="816">
          <cell r="A816">
            <v>412500</v>
          </cell>
          <cell r="B816" t="str">
            <v xml:space="preserve">TITRES DE PARTICIPAT D'AUTRES </v>
          </cell>
          <cell r="C816" t="str">
            <v>R04_0060</v>
          </cell>
          <cell r="D816" t="str">
            <v>R04_0060</v>
          </cell>
          <cell r="E816" t="str">
            <v>R04_0060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</row>
        <row r="817">
          <cell r="A817">
            <v>412600</v>
          </cell>
          <cell r="B817" t="str">
            <v xml:space="preserve">VERSEMENT RESTANT A EFFECTUER </v>
          </cell>
          <cell r="C817" t="str">
            <v>R04_0170</v>
          </cell>
          <cell r="D817" t="str">
            <v>R04_0170</v>
          </cell>
          <cell r="E817">
            <v>0</v>
          </cell>
          <cell r="F817" t="str">
            <v>R04_0170</v>
          </cell>
          <cell r="G817">
            <v>0</v>
          </cell>
          <cell r="H817">
            <v>0</v>
          </cell>
          <cell r="I817">
            <v>0</v>
          </cell>
        </row>
        <row r="818">
          <cell r="A818">
            <v>412900</v>
          </cell>
          <cell r="B818" t="str">
            <v xml:space="preserve">PROVISIONS POUR DEPRECIATION  </v>
          </cell>
          <cell r="C818" t="str">
            <v>R04_0060</v>
          </cell>
          <cell r="D818" t="str">
            <v>R04_0060</v>
          </cell>
          <cell r="E818" t="str">
            <v>R04_0060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</row>
        <row r="819">
          <cell r="A819">
            <v>412910</v>
          </cell>
          <cell r="B819" t="str">
            <v xml:space="preserve">PROV P/DEPR TITRES DE BQUE    </v>
          </cell>
          <cell r="C819" t="str">
            <v>R04_0060</v>
          </cell>
          <cell r="D819" t="str">
            <v>R04_0060</v>
          </cell>
          <cell r="E819" t="str">
            <v>R04_0060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</row>
        <row r="820">
          <cell r="A820">
            <v>412920</v>
          </cell>
          <cell r="B820" t="str">
            <v xml:space="preserve">PROV P/DEPR TITRES ETS FINANC </v>
          </cell>
          <cell r="C820" t="str">
            <v>R04_0060</v>
          </cell>
          <cell r="D820" t="str">
            <v>R04_0060</v>
          </cell>
          <cell r="E820" t="str">
            <v>R04_0060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</row>
        <row r="821">
          <cell r="A821">
            <v>412930</v>
          </cell>
          <cell r="B821" t="str">
            <v>PROV P/DEPR TITRES AUT ENT FIN</v>
          </cell>
          <cell r="C821" t="str">
            <v>R04_0060</v>
          </cell>
          <cell r="D821" t="str">
            <v>R04_0060</v>
          </cell>
          <cell r="E821" t="str">
            <v>R04_0060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</row>
        <row r="822">
          <cell r="A822">
            <v>412940</v>
          </cell>
          <cell r="B822" t="str">
            <v xml:space="preserve">PROV P/DEPR TITRES STES IMMOB </v>
          </cell>
          <cell r="C822" t="str">
            <v>R04_0060</v>
          </cell>
          <cell r="D822" t="str">
            <v>R04_0060</v>
          </cell>
          <cell r="E822" t="str">
            <v>R04_0060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</row>
        <row r="823">
          <cell r="A823">
            <v>412950</v>
          </cell>
          <cell r="B823" t="str">
            <v>PROV P/DEP TIT AUT ENT N/FINAN</v>
          </cell>
          <cell r="C823" t="str">
            <v>R04_0060</v>
          </cell>
          <cell r="D823" t="str">
            <v>R04_0060</v>
          </cell>
          <cell r="E823" t="str">
            <v>R04_0060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</row>
        <row r="824">
          <cell r="A824">
            <v>413000</v>
          </cell>
          <cell r="B824" t="str">
            <v>TITRES IMMOB DE L ACTIVITE PTF</v>
          </cell>
          <cell r="C824" t="str">
            <v>R04_0040</v>
          </cell>
          <cell r="D824" t="str">
            <v>R04_0040</v>
          </cell>
          <cell r="E824" t="str">
            <v>R04_0040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</row>
        <row r="825">
          <cell r="A825">
            <v>413100</v>
          </cell>
          <cell r="B825" t="str">
            <v xml:space="preserve">TITRES IMMOB ACTIVITE PTF     </v>
          </cell>
          <cell r="C825" t="str">
            <v>R04_0040</v>
          </cell>
          <cell r="D825" t="str">
            <v>R04_0040</v>
          </cell>
          <cell r="E825" t="str">
            <v>R04_0040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</row>
        <row r="826">
          <cell r="A826">
            <v>413200</v>
          </cell>
          <cell r="B826" t="str">
            <v xml:space="preserve">TITRES DE PARTICIPATION       </v>
          </cell>
          <cell r="C826" t="str">
            <v>R04_0060</v>
          </cell>
          <cell r="D826" t="str">
            <v>R04_0060</v>
          </cell>
          <cell r="E826" t="str">
            <v>R04_0060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</row>
        <row r="827">
          <cell r="A827">
            <v>413400</v>
          </cell>
          <cell r="B827" t="str">
            <v xml:space="preserve">AUTRES TITRES  DETENUS A LT   </v>
          </cell>
          <cell r="C827" t="str">
            <v>R04_0060</v>
          </cell>
          <cell r="D827" t="str">
            <v>R04_0060</v>
          </cell>
          <cell r="E827" t="str">
            <v>R04_0060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</row>
        <row r="828">
          <cell r="A828">
            <v>413900</v>
          </cell>
          <cell r="B828" t="str">
            <v xml:space="preserve">PROV P/DEPR TITR IMM ACT PTF  </v>
          </cell>
          <cell r="C828" t="str">
            <v>R04_0060</v>
          </cell>
          <cell r="D828" t="str">
            <v>R04_0060</v>
          </cell>
          <cell r="E828" t="str">
            <v>R04_0060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</row>
        <row r="829">
          <cell r="A829">
            <v>414100</v>
          </cell>
          <cell r="B829" t="str">
            <v xml:space="preserve">OBLIGATIONS                   </v>
          </cell>
          <cell r="C829" t="str">
            <v>R04_0060</v>
          </cell>
          <cell r="D829" t="str">
            <v>R04_0060</v>
          </cell>
          <cell r="E829" t="str">
            <v>R04_0060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</row>
        <row r="830">
          <cell r="A830">
            <v>414200</v>
          </cell>
          <cell r="B830" t="str">
            <v xml:space="preserve">AUTR TIT D'ETAB FIN BANC A LT </v>
          </cell>
          <cell r="C830" t="str">
            <v>R04_0060</v>
          </cell>
          <cell r="D830" t="str">
            <v>R04_0060</v>
          </cell>
          <cell r="E830" t="str">
            <v>R04_0060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</row>
        <row r="831">
          <cell r="A831">
            <v>414300</v>
          </cell>
          <cell r="B831" t="str">
            <v>AUT.TIT/ACT.CON.DET. LT (E/SE)</v>
          </cell>
          <cell r="C831" t="str">
            <v>R04_0060</v>
          </cell>
          <cell r="D831" t="str">
            <v>R04_0060</v>
          </cell>
          <cell r="E831" t="str">
            <v>R04_0060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</row>
        <row r="832">
          <cell r="A832">
            <v>414400</v>
          </cell>
          <cell r="B832" t="str">
            <v>AUT TIT AUTR STE IMMO DET A LT</v>
          </cell>
          <cell r="C832" t="str">
            <v>R04_0060</v>
          </cell>
          <cell r="D832" t="str">
            <v>R04_0060</v>
          </cell>
          <cell r="E832" t="str">
            <v>R04_0060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</row>
        <row r="833">
          <cell r="A833">
            <v>414500</v>
          </cell>
          <cell r="B833" t="str">
            <v xml:space="preserve">AUT TIT AUTR E/SE DET A LT    </v>
          </cell>
          <cell r="C833" t="str">
            <v>R04_0060</v>
          </cell>
          <cell r="D833" t="str">
            <v>R04_0060</v>
          </cell>
          <cell r="E833" t="str">
            <v>R04_0060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</row>
        <row r="834">
          <cell r="A834">
            <v>414600</v>
          </cell>
          <cell r="B834" t="str">
            <v>VERSEMENTS RESTANT A EFFECTUER</v>
          </cell>
          <cell r="C834" t="str">
            <v>R04_0170</v>
          </cell>
          <cell r="D834" t="str">
            <v>R04_0170</v>
          </cell>
          <cell r="E834">
            <v>0</v>
          </cell>
          <cell r="F834" t="str">
            <v>R04_0170</v>
          </cell>
          <cell r="G834">
            <v>0</v>
          </cell>
          <cell r="H834">
            <v>0</v>
          </cell>
          <cell r="I834">
            <v>0</v>
          </cell>
        </row>
        <row r="835">
          <cell r="A835">
            <v>414900</v>
          </cell>
          <cell r="B835" t="str">
            <v xml:space="preserve">DEPRECIATIONS                 </v>
          </cell>
          <cell r="C835" t="str">
            <v>R04_0060</v>
          </cell>
          <cell r="D835" t="str">
            <v>R04_0060</v>
          </cell>
          <cell r="E835" t="str">
            <v>R04_0060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</row>
        <row r="836">
          <cell r="A836">
            <v>415000</v>
          </cell>
          <cell r="B836" t="str">
            <v xml:space="preserve">DOTATSUCCURSALES A L ETRANGER </v>
          </cell>
          <cell r="C836" t="str">
            <v>R04_0080</v>
          </cell>
          <cell r="D836" t="str">
            <v>R04_0080</v>
          </cell>
          <cell r="E836" t="str">
            <v>R04_0080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</row>
        <row r="837">
          <cell r="A837">
            <v>415100</v>
          </cell>
          <cell r="B837" t="str">
            <v xml:space="preserve">DOTATSUCCURSALES A L ETRANGER </v>
          </cell>
          <cell r="C837" t="str">
            <v>R04_0080</v>
          </cell>
          <cell r="D837" t="str">
            <v>R04_0080</v>
          </cell>
          <cell r="E837" t="str">
            <v>R04_0080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</row>
        <row r="838">
          <cell r="A838">
            <v>416100</v>
          </cell>
          <cell r="B838" t="str">
            <v xml:space="preserve">PRETS SUBORDONNES A TERME     </v>
          </cell>
          <cell r="C838" t="str">
            <v>R04_0030</v>
          </cell>
          <cell r="D838" t="str">
            <v>R04_0030</v>
          </cell>
          <cell r="E838" t="str">
            <v>R04_0030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</row>
        <row r="839">
          <cell r="A839">
            <v>416200</v>
          </cell>
          <cell r="B839" t="str">
            <v>PRTS SUBORD. A DUREE INDETERM.</v>
          </cell>
          <cell r="C839" t="str">
            <v>R04_0030</v>
          </cell>
          <cell r="D839" t="str">
            <v>R04_0030</v>
          </cell>
          <cell r="E839" t="str">
            <v>R04_0030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</row>
        <row r="840">
          <cell r="A840">
            <v>416700</v>
          </cell>
          <cell r="B840" t="str">
            <v xml:space="preserve">CREANCES RATTACHEES           </v>
          </cell>
          <cell r="C840" t="str">
            <v>R04_0030</v>
          </cell>
          <cell r="D840" t="str">
            <v>R04_0030</v>
          </cell>
          <cell r="E840" t="str">
            <v>R04_0030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</row>
        <row r="841">
          <cell r="A841">
            <v>420000</v>
          </cell>
          <cell r="B841" t="str">
            <v xml:space="preserve">DEPOTS ET CAUTIONNEMENTS      </v>
          </cell>
          <cell r="C841" t="str">
            <v>R04_0090</v>
          </cell>
          <cell r="D841" t="str">
            <v>R04_0090</v>
          </cell>
          <cell r="E841" t="str">
            <v>R04_0090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</row>
        <row r="842">
          <cell r="A842">
            <v>440000</v>
          </cell>
          <cell r="B842" t="str">
            <v xml:space="preserve">IMMOBILISATION D'EXPLOITATION </v>
          </cell>
          <cell r="C842" t="str">
            <v>R04_0100</v>
          </cell>
          <cell r="D842" t="str">
            <v>R04_0100</v>
          </cell>
          <cell r="E842" t="str">
            <v>R04_0100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</row>
        <row r="843">
          <cell r="A843">
            <v>441000</v>
          </cell>
          <cell r="B843" t="str">
            <v xml:space="preserve">IMMOB.INCORP D EXPLOITATION   </v>
          </cell>
          <cell r="C843" t="str">
            <v>R04_0100</v>
          </cell>
          <cell r="D843" t="str">
            <v>R04_0100</v>
          </cell>
          <cell r="E843" t="str">
            <v>R04_0100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</row>
        <row r="844">
          <cell r="A844">
            <v>441100</v>
          </cell>
          <cell r="B844" t="str">
            <v xml:space="preserve">FONDS COMMERCIAL              </v>
          </cell>
          <cell r="C844" t="str">
            <v>R04_0100</v>
          </cell>
          <cell r="D844" t="str">
            <v>R04_0100</v>
          </cell>
          <cell r="E844" t="str">
            <v>R04_0100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</row>
        <row r="845">
          <cell r="A845">
            <v>441110</v>
          </cell>
          <cell r="B845" t="str">
            <v xml:space="preserve">DROIT AU BAIL                 </v>
          </cell>
          <cell r="C845" t="str">
            <v>R04_0100</v>
          </cell>
          <cell r="D845" t="str">
            <v>R04_0100</v>
          </cell>
          <cell r="E845" t="str">
            <v>R04_0100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</row>
        <row r="846">
          <cell r="A846">
            <v>441120</v>
          </cell>
          <cell r="B846" t="str">
            <v>AUTRES ELEMENTS FONDS COMMERCE</v>
          </cell>
          <cell r="C846" t="str">
            <v>R04_0100</v>
          </cell>
          <cell r="D846" t="str">
            <v>R04_0100</v>
          </cell>
          <cell r="E846" t="str">
            <v>R04_0100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</row>
        <row r="847">
          <cell r="A847">
            <v>441200</v>
          </cell>
          <cell r="B847" t="str">
            <v xml:space="preserve">FRAIS D'ETABLISSEMENT         </v>
          </cell>
          <cell r="C847" t="str">
            <v>R04_0100</v>
          </cell>
          <cell r="D847" t="str">
            <v>R04_0100</v>
          </cell>
          <cell r="E847" t="str">
            <v>R04_0100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</row>
        <row r="848">
          <cell r="A848">
            <v>441210</v>
          </cell>
          <cell r="B848" t="str">
            <v xml:space="preserve">LOGICIElS                     </v>
          </cell>
          <cell r="C848" t="str">
            <v>R04_0100</v>
          </cell>
          <cell r="D848" t="str">
            <v>R04_0100</v>
          </cell>
          <cell r="E848" t="str">
            <v>R04_0100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</row>
        <row r="849">
          <cell r="A849">
            <v>441300</v>
          </cell>
          <cell r="B849" t="str">
            <v xml:space="preserve">IMMOB INCORPOREllES EN COURS  </v>
          </cell>
          <cell r="C849" t="str">
            <v>R04_0100</v>
          </cell>
          <cell r="D849" t="str">
            <v>R04_0100</v>
          </cell>
          <cell r="E849" t="str">
            <v>R04_0100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</row>
        <row r="850">
          <cell r="A850">
            <v>441800</v>
          </cell>
          <cell r="B850" t="str">
            <v xml:space="preserve">AMORTISS IMM INCORP D EXPLOIT </v>
          </cell>
          <cell r="C850" t="str">
            <v>R04_0100</v>
          </cell>
          <cell r="D850" t="str">
            <v>R04_0100</v>
          </cell>
          <cell r="E850" t="str">
            <v>R04_0100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</row>
        <row r="851">
          <cell r="A851">
            <v>441810</v>
          </cell>
          <cell r="B851" t="str">
            <v xml:space="preserve">AMORTISSEMENTS LOGICIElS      </v>
          </cell>
          <cell r="C851" t="str">
            <v>R04_0100</v>
          </cell>
          <cell r="D851" t="str">
            <v>R04_0100</v>
          </cell>
          <cell r="E851" t="str">
            <v>R04_0100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</row>
        <row r="852">
          <cell r="A852">
            <v>441900</v>
          </cell>
          <cell r="B852" t="str">
            <v>PROV.DEPREC IMMOB INCORP EXPL.</v>
          </cell>
          <cell r="C852" t="str">
            <v>R04_0100</v>
          </cell>
          <cell r="D852" t="str">
            <v>R04_0100</v>
          </cell>
          <cell r="E852" t="str">
            <v>R04_0100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</row>
        <row r="853">
          <cell r="A853">
            <v>442000</v>
          </cell>
          <cell r="B853" t="str">
            <v xml:space="preserve">IMMOB.CORPOR D EXPLOITAT      </v>
          </cell>
          <cell r="C853" t="str">
            <v>R04_0100</v>
          </cell>
          <cell r="D853" t="str">
            <v>R04_0100</v>
          </cell>
          <cell r="E853" t="str">
            <v>R04_0100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</row>
        <row r="854">
          <cell r="A854">
            <v>442100</v>
          </cell>
          <cell r="B854" t="str">
            <v xml:space="preserve">TERRAINS                      </v>
          </cell>
          <cell r="C854" t="str">
            <v>R04_0100</v>
          </cell>
          <cell r="D854" t="str">
            <v>R04_0100</v>
          </cell>
          <cell r="E854" t="str">
            <v>R04_0100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</row>
        <row r="855">
          <cell r="A855">
            <v>442101</v>
          </cell>
          <cell r="B855" t="str">
            <v xml:space="preserve">CONSTRUCTIONS                 </v>
          </cell>
          <cell r="C855" t="str">
            <v>R04_0100</v>
          </cell>
          <cell r="D855" t="str">
            <v>R04_0100</v>
          </cell>
          <cell r="E855" t="str">
            <v>R04_0100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</row>
        <row r="856">
          <cell r="A856">
            <v>442102</v>
          </cell>
          <cell r="B856" t="str">
            <v>MATERIEl ET MOBIlIER DE BUREAU</v>
          </cell>
          <cell r="C856" t="str">
            <v>R04_0100</v>
          </cell>
          <cell r="D856" t="str">
            <v>R04_0100</v>
          </cell>
          <cell r="E856" t="str">
            <v>R04_0100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</row>
        <row r="857">
          <cell r="A857">
            <v>442103</v>
          </cell>
          <cell r="B857" t="str">
            <v xml:space="preserve">MATERIEl INFORMATIQUE         </v>
          </cell>
          <cell r="C857" t="str">
            <v>R04_0100</v>
          </cell>
          <cell r="D857" t="str">
            <v>R04_0100</v>
          </cell>
          <cell r="E857" t="str">
            <v>R04_0100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</row>
        <row r="858">
          <cell r="A858">
            <v>442104</v>
          </cell>
          <cell r="B858" t="str">
            <v xml:space="preserve">AGENCEMENTS &amp; AMENAGEMENTS    </v>
          </cell>
          <cell r="C858" t="str">
            <v>R04_0100</v>
          </cell>
          <cell r="D858" t="str">
            <v>R04_0100</v>
          </cell>
          <cell r="E858" t="str">
            <v>R04_0100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</row>
        <row r="859">
          <cell r="A859">
            <v>442300</v>
          </cell>
          <cell r="B859" t="str">
            <v xml:space="preserve">IMMOS CORPO EN COURS          </v>
          </cell>
          <cell r="C859" t="str">
            <v>R04_0100</v>
          </cell>
          <cell r="D859" t="str">
            <v>R04_0100</v>
          </cell>
          <cell r="E859" t="str">
            <v>R04_0100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</row>
        <row r="860">
          <cell r="A860">
            <v>442800</v>
          </cell>
          <cell r="B860" t="str">
            <v xml:space="preserve">AMORT IMMOB CORPOR EXPLOITAT  </v>
          </cell>
          <cell r="C860" t="str">
            <v>R04_0100</v>
          </cell>
          <cell r="D860" t="str">
            <v>R04_0100</v>
          </cell>
          <cell r="E860" t="str">
            <v>R04_0100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</row>
        <row r="861">
          <cell r="A861">
            <v>442801</v>
          </cell>
          <cell r="B861" t="str">
            <v>AMORT AGENC&amp;AMENAGEMENT H. EXP</v>
          </cell>
          <cell r="C861" t="str">
            <v>R04_0100</v>
          </cell>
          <cell r="D861" t="str">
            <v>R04_0100</v>
          </cell>
          <cell r="E861" t="str">
            <v>R04_0100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</row>
        <row r="862">
          <cell r="A862">
            <v>442810</v>
          </cell>
          <cell r="B862" t="str">
            <v xml:space="preserve">AMORT MATERIEl ET MOBIlIER    </v>
          </cell>
          <cell r="C862" t="str">
            <v>R04_0100</v>
          </cell>
          <cell r="D862" t="str">
            <v>R04_0100</v>
          </cell>
          <cell r="E862" t="str">
            <v>R04_0100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</row>
        <row r="863">
          <cell r="A863">
            <v>442820</v>
          </cell>
          <cell r="B863" t="str">
            <v xml:space="preserve">AMORT MATERIEl INFORMATIQUE   </v>
          </cell>
          <cell r="C863" t="str">
            <v>R04_0100</v>
          </cell>
          <cell r="D863" t="str">
            <v>R04_0100</v>
          </cell>
          <cell r="E863" t="str">
            <v>R04_0100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</row>
        <row r="864">
          <cell r="A864">
            <v>442830</v>
          </cell>
          <cell r="B864" t="str">
            <v xml:space="preserve">AMORT AGENC ET AMENAGMT       </v>
          </cell>
          <cell r="C864" t="str">
            <v>R04_0100</v>
          </cell>
          <cell r="D864" t="str">
            <v>R04_0100</v>
          </cell>
          <cell r="E864" t="str">
            <v>R04_0100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</row>
        <row r="865">
          <cell r="A865">
            <v>442900</v>
          </cell>
          <cell r="B865" t="str">
            <v xml:space="preserve">PROV. DEPREC IMM CORP EXPLOIT </v>
          </cell>
          <cell r="C865" t="str">
            <v>R04_0100</v>
          </cell>
          <cell r="D865" t="str">
            <v>R04_0100</v>
          </cell>
          <cell r="E865" t="str">
            <v>R04_0100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</row>
        <row r="866">
          <cell r="A866">
            <v>450000</v>
          </cell>
          <cell r="B866" t="str">
            <v>IMMOBILISATIONS HORS EXPLOITAT</v>
          </cell>
          <cell r="C866" t="str">
            <v>R04_0100</v>
          </cell>
          <cell r="D866" t="str">
            <v>R04_0100</v>
          </cell>
          <cell r="E866" t="str">
            <v>R04_0100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</row>
        <row r="867">
          <cell r="A867">
            <v>451000</v>
          </cell>
          <cell r="B867" t="str">
            <v>IMMOB INCORP HORS EXPLOITATION</v>
          </cell>
          <cell r="C867" t="str">
            <v>R04_0100</v>
          </cell>
          <cell r="D867" t="str">
            <v>R04_0100</v>
          </cell>
          <cell r="E867" t="str">
            <v>R04_0100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</row>
        <row r="868">
          <cell r="A868">
            <v>451100</v>
          </cell>
          <cell r="B868" t="str">
            <v xml:space="preserve">FONDS COMMERCIAL HORS EXPLOIT </v>
          </cell>
          <cell r="C868" t="str">
            <v>R04_0100</v>
          </cell>
          <cell r="D868" t="str">
            <v>R04_0100</v>
          </cell>
          <cell r="E868" t="str">
            <v>R04_0100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</row>
        <row r="869">
          <cell r="A869">
            <v>451110</v>
          </cell>
          <cell r="B869" t="str">
            <v xml:space="preserve">DROIT AU BAIL HORS EXPLOITAT  </v>
          </cell>
          <cell r="C869" t="str">
            <v>R04_0100</v>
          </cell>
          <cell r="D869" t="str">
            <v>R04_0100</v>
          </cell>
          <cell r="E869" t="str">
            <v>R04_0100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</row>
        <row r="870">
          <cell r="A870">
            <v>451120</v>
          </cell>
          <cell r="B870" t="str">
            <v xml:space="preserve">AUT ELEMENS FONDS COMM H/EXPL </v>
          </cell>
          <cell r="C870" t="str">
            <v>R04_0100</v>
          </cell>
          <cell r="D870" t="str">
            <v>R04_0100</v>
          </cell>
          <cell r="E870" t="str">
            <v>R04_0100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</row>
        <row r="871">
          <cell r="A871">
            <v>451300</v>
          </cell>
          <cell r="B871" t="str">
            <v xml:space="preserve">AUTRES IMMOB.INCORP H/EXPLOIT </v>
          </cell>
          <cell r="C871" t="str">
            <v>R04_0100</v>
          </cell>
          <cell r="D871" t="str">
            <v>R04_0100</v>
          </cell>
          <cell r="E871" t="str">
            <v>R04_0100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</row>
        <row r="872">
          <cell r="A872">
            <v>451800</v>
          </cell>
          <cell r="B872" t="str">
            <v xml:space="preserve">AMORTISS IMM.INCORP.H:EXPL    </v>
          </cell>
          <cell r="C872" t="str">
            <v>R04_0100</v>
          </cell>
          <cell r="D872" t="str">
            <v>R04_0100</v>
          </cell>
          <cell r="E872" t="str">
            <v>R04_0100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</row>
        <row r="873">
          <cell r="A873">
            <v>451900</v>
          </cell>
          <cell r="B873" t="str">
            <v xml:space="preserve">PROV.P/DEPR IMMOB INC H/EXPL  </v>
          </cell>
          <cell r="C873" t="str">
            <v>R04_0100</v>
          </cell>
          <cell r="D873" t="str">
            <v>R04_0100</v>
          </cell>
          <cell r="E873" t="str">
            <v>R04_0100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</row>
        <row r="874">
          <cell r="A874">
            <v>452000</v>
          </cell>
          <cell r="B874" t="str">
            <v xml:space="preserve">IMMOB.CORPOR H/EXPLOTAT       </v>
          </cell>
          <cell r="C874" t="str">
            <v>R04_0100</v>
          </cell>
          <cell r="D874" t="str">
            <v>R04_0100</v>
          </cell>
          <cell r="E874" t="str">
            <v>R04_0100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</row>
        <row r="875">
          <cell r="A875">
            <v>452100</v>
          </cell>
          <cell r="B875" t="str">
            <v>IMMOB.CORPOR HORS EXPLOITATION</v>
          </cell>
          <cell r="C875" t="str">
            <v>R04_0100</v>
          </cell>
          <cell r="D875" t="str">
            <v>R04_0100</v>
          </cell>
          <cell r="E875" t="str">
            <v>R04_0100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</row>
        <row r="876">
          <cell r="A876">
            <v>452101</v>
          </cell>
          <cell r="B876" t="str">
            <v>AGENCEMENT AMENAGEMENTS H EXPL</v>
          </cell>
          <cell r="C876" t="str">
            <v>R04_0100</v>
          </cell>
          <cell r="D876" t="str">
            <v>R04_0100</v>
          </cell>
          <cell r="E876" t="str">
            <v>R04_0100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</row>
        <row r="877">
          <cell r="A877">
            <v>452800</v>
          </cell>
          <cell r="B877" t="str">
            <v>AMORTISS IMMOB CORPOR H EXPLOI</v>
          </cell>
          <cell r="C877" t="str">
            <v>R04_0100</v>
          </cell>
          <cell r="D877" t="str">
            <v>R04_0100</v>
          </cell>
          <cell r="E877" t="str">
            <v>R04_0100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</row>
        <row r="878">
          <cell r="A878">
            <v>452900</v>
          </cell>
          <cell r="B878" t="str">
            <v>PROV.P/DEPR IMMOB CORP.H EXPL.</v>
          </cell>
          <cell r="C878" t="str">
            <v>R04_0100</v>
          </cell>
          <cell r="D878" t="str">
            <v>R04_0100</v>
          </cell>
          <cell r="E878" t="str">
            <v>R04_0100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</row>
        <row r="879">
          <cell r="A879">
            <v>453000</v>
          </cell>
          <cell r="B879" t="str">
            <v>IMMOB.INCORP ACQU P/REAL GARAN</v>
          </cell>
          <cell r="C879" t="str">
            <v>R04_0100</v>
          </cell>
          <cell r="D879" t="str">
            <v>R04_0100</v>
          </cell>
          <cell r="E879" t="str">
            <v>R04_0100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</row>
        <row r="880">
          <cell r="A880">
            <v>453100</v>
          </cell>
          <cell r="B880" t="str">
            <v>IMMOB INC ACQU P/REAL DE GARAN</v>
          </cell>
          <cell r="C880" t="str">
            <v>R04_0100</v>
          </cell>
          <cell r="D880" t="str">
            <v>R04_0100</v>
          </cell>
          <cell r="E880" t="str">
            <v>R04_0100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</row>
        <row r="881">
          <cell r="A881">
            <v>453800</v>
          </cell>
          <cell r="B881" t="str">
            <v xml:space="preserve">AMORT IMM INC ACQU P/REAL GAR </v>
          </cell>
          <cell r="C881" t="str">
            <v>R04_0100</v>
          </cell>
          <cell r="D881" t="str">
            <v>R04_0100</v>
          </cell>
          <cell r="E881" t="str">
            <v>R04_0100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</row>
        <row r="882">
          <cell r="A882">
            <v>453900</v>
          </cell>
          <cell r="B882" t="str">
            <v>PROV DEPR IMM INC ACQU REAL GA</v>
          </cell>
          <cell r="C882" t="str">
            <v>R04_0100</v>
          </cell>
          <cell r="D882" t="str">
            <v>R04_0100</v>
          </cell>
          <cell r="E882" t="str">
            <v>R04_0100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</row>
        <row r="883">
          <cell r="A883">
            <v>454000</v>
          </cell>
          <cell r="B883" t="str">
            <v xml:space="preserve">IMM CORP ACQU P/REAL GARANTIE </v>
          </cell>
          <cell r="C883" t="str">
            <v>R04_0100</v>
          </cell>
          <cell r="D883" t="str">
            <v>R04_0100</v>
          </cell>
          <cell r="E883" t="str">
            <v>R04_0100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</row>
        <row r="884">
          <cell r="A884">
            <v>454100</v>
          </cell>
          <cell r="B884" t="str">
            <v xml:space="preserve">IMM CORP ACQU P REAL GARANTIE </v>
          </cell>
          <cell r="C884" t="str">
            <v>R04_0100</v>
          </cell>
          <cell r="D884" t="str">
            <v>R04_0100</v>
          </cell>
          <cell r="E884" t="str">
            <v>R04_0100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</row>
        <row r="885">
          <cell r="A885">
            <v>454110</v>
          </cell>
          <cell r="B885" t="str">
            <v xml:space="preserve">TERRAINS ADJUGES              </v>
          </cell>
          <cell r="C885" t="str">
            <v>R04_0100</v>
          </cell>
          <cell r="D885" t="str">
            <v>R04_0100</v>
          </cell>
          <cell r="E885" t="str">
            <v>R04_0100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</row>
        <row r="886">
          <cell r="A886">
            <v>454120</v>
          </cell>
          <cell r="B886" t="str">
            <v xml:space="preserve">TERRAINS ACQU P REAL GARANTIE </v>
          </cell>
          <cell r="C886" t="str">
            <v>R04_0100</v>
          </cell>
          <cell r="D886" t="str">
            <v>R04_0100</v>
          </cell>
          <cell r="E886" t="str">
            <v>R04_0100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</row>
        <row r="887">
          <cell r="A887">
            <v>454130</v>
          </cell>
          <cell r="B887" t="str">
            <v xml:space="preserve">MAT ACQ PAR REAL. DE GARANTIE </v>
          </cell>
          <cell r="C887" t="str">
            <v>R04_0100</v>
          </cell>
          <cell r="D887" t="str">
            <v>R04_0100</v>
          </cell>
          <cell r="E887" t="str">
            <v>R04_0100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</row>
        <row r="888">
          <cell r="A888">
            <v>454800</v>
          </cell>
          <cell r="B888" t="str">
            <v>AMORT IMM CORP ACQU REAL GARAN</v>
          </cell>
          <cell r="C888" t="str">
            <v>R04_0100</v>
          </cell>
          <cell r="D888" t="str">
            <v>R04_0100</v>
          </cell>
          <cell r="E888" t="str">
            <v>R04_0100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</row>
        <row r="889">
          <cell r="A889">
            <v>454900</v>
          </cell>
          <cell r="B889" t="str">
            <v>PROV DEPR IMM CORP ACQU R GARA</v>
          </cell>
          <cell r="C889" t="str">
            <v>R04_0100</v>
          </cell>
          <cell r="D889" t="str">
            <v>R04_0100</v>
          </cell>
          <cell r="E889" t="str">
            <v>R04_0100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</row>
        <row r="890">
          <cell r="A890">
            <v>461000</v>
          </cell>
          <cell r="B890" t="str">
            <v xml:space="preserve">IMMOB EN lOCATION SIMPlE      </v>
          </cell>
          <cell r="C890" t="str">
            <v>R04_0100</v>
          </cell>
          <cell r="D890" t="str">
            <v>R04_0100</v>
          </cell>
          <cell r="E890" t="str">
            <v>R04_0100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</row>
        <row r="891">
          <cell r="A891">
            <v>463000</v>
          </cell>
          <cell r="B891" t="str">
            <v xml:space="preserve">LOYER IMP DE lOCATION SIMPlE  </v>
          </cell>
          <cell r="C891" t="str">
            <v>R04_0100</v>
          </cell>
          <cell r="D891" t="str">
            <v>R04_0100</v>
          </cell>
          <cell r="E891" t="str">
            <v>R04_0100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</row>
        <row r="892">
          <cell r="A892">
            <v>467000</v>
          </cell>
          <cell r="B892" t="str">
            <v xml:space="preserve">CR -  lOCATION SIMPlE         </v>
          </cell>
          <cell r="C892" t="str">
            <v>R04_0100</v>
          </cell>
          <cell r="D892" t="str">
            <v>R04_0100</v>
          </cell>
          <cell r="E892" t="str">
            <v>R04_0100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</row>
        <row r="893">
          <cell r="A893">
            <v>468000</v>
          </cell>
          <cell r="B893" t="str">
            <v xml:space="preserve">AM IMM RELA OP C BAIL &amp; LOCAT </v>
          </cell>
          <cell r="C893" t="str">
            <v>R04_0100</v>
          </cell>
          <cell r="D893" t="str">
            <v>R04_0100</v>
          </cell>
          <cell r="E893" t="str">
            <v>R04_0100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</row>
        <row r="894">
          <cell r="A894">
            <v>468100</v>
          </cell>
          <cell r="B894" t="str">
            <v xml:space="preserve">AMORTISSEMENT CREDIT BAIL     </v>
          </cell>
          <cell r="C894" t="str">
            <v>R04_0100</v>
          </cell>
          <cell r="D894" t="str">
            <v>R04_0100</v>
          </cell>
          <cell r="E894" t="str">
            <v>R04_0100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</row>
        <row r="895">
          <cell r="A895">
            <v>469000</v>
          </cell>
          <cell r="B895" t="str">
            <v xml:space="preserve">PROV DEP IMM REL OP C BAIL &amp;  </v>
          </cell>
          <cell r="C895" t="str">
            <v>R04_0100</v>
          </cell>
          <cell r="D895" t="str">
            <v>R04_0100</v>
          </cell>
          <cell r="E895" t="str">
            <v>R04_0100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</row>
        <row r="896">
          <cell r="A896">
            <v>470000</v>
          </cell>
          <cell r="B896" t="str">
            <v xml:space="preserve">OPERATIONS DE LOCATION VENTE  </v>
          </cell>
          <cell r="C896" t="str">
            <v>R04_0100</v>
          </cell>
          <cell r="D896" t="str">
            <v>R04_0100</v>
          </cell>
          <cell r="E896" t="str">
            <v>R04_0100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</row>
        <row r="897">
          <cell r="A897">
            <v>471000</v>
          </cell>
          <cell r="B897" t="str">
            <v xml:space="preserve">IMMOBIlISATIONS NON lOUEES    </v>
          </cell>
          <cell r="C897" t="str">
            <v>R04_0100</v>
          </cell>
          <cell r="D897" t="str">
            <v>R04_0100</v>
          </cell>
          <cell r="E897" t="str">
            <v>R04_0100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</row>
        <row r="898">
          <cell r="A898">
            <v>478000</v>
          </cell>
          <cell r="B898" t="str">
            <v>AMORT IMMOB RELAT OPE LOCA VTE</v>
          </cell>
          <cell r="C898" t="str">
            <v>R04_0100</v>
          </cell>
          <cell r="D898" t="str">
            <v>R04_0100</v>
          </cell>
          <cell r="E898" t="str">
            <v>R04_0100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</row>
        <row r="899">
          <cell r="A899">
            <v>478100</v>
          </cell>
          <cell r="B899" t="str">
            <v xml:space="preserve">AMORT - IMMO NON lOUEES       </v>
          </cell>
          <cell r="C899" t="str">
            <v>R04_0100</v>
          </cell>
          <cell r="D899" t="str">
            <v>R04_0100</v>
          </cell>
          <cell r="E899" t="str">
            <v>R04_0100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</row>
        <row r="900">
          <cell r="A900">
            <v>479000</v>
          </cell>
          <cell r="B900" t="str">
            <v xml:space="preserve">PROV P/DEPR IMMOB RELAT OPE   </v>
          </cell>
          <cell r="C900" t="str">
            <v>R04_0100</v>
          </cell>
          <cell r="D900" t="str">
            <v>R04_0100</v>
          </cell>
          <cell r="E900" t="str">
            <v>R04_0100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</row>
        <row r="901">
          <cell r="A901">
            <v>490000</v>
          </cell>
          <cell r="B901" t="str">
            <v>COMPTES DE CREANCES EN SOUFFRA</v>
          </cell>
          <cell r="C901" t="str">
            <v>R04_0120</v>
          </cell>
          <cell r="D901" t="str">
            <v>R04_0120</v>
          </cell>
          <cell r="E901" t="str">
            <v>R04_0120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</row>
        <row r="902">
          <cell r="A902">
            <v>491000</v>
          </cell>
          <cell r="B902" t="str">
            <v xml:space="preserve">LOYERS RESTRUCTURES           </v>
          </cell>
          <cell r="C902" t="str">
            <v>R04_0120</v>
          </cell>
          <cell r="D902" t="str">
            <v>R04_0120</v>
          </cell>
          <cell r="E902" t="str">
            <v>R04_0120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</row>
        <row r="903">
          <cell r="A903">
            <v>492000</v>
          </cell>
          <cell r="B903" t="str">
            <v>CREANCES DOUTEUSES OU LITIGIEU</v>
          </cell>
          <cell r="C903" t="str">
            <v>R04_0120</v>
          </cell>
          <cell r="D903" t="str">
            <v>R04_0120</v>
          </cell>
          <cell r="E903" t="str">
            <v>R04_0120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</row>
        <row r="904">
          <cell r="A904">
            <v>499000</v>
          </cell>
          <cell r="B904" t="str">
            <v>PROVISIONS S/CREANCES EN SOUFF</v>
          </cell>
          <cell r="C904" t="str">
            <v>R04_0130</v>
          </cell>
          <cell r="D904" t="str">
            <v>R04_0130</v>
          </cell>
          <cell r="E904" t="str">
            <v>R04_0130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</row>
        <row r="905">
          <cell r="A905">
            <v>499100</v>
          </cell>
          <cell r="B905" t="str">
            <v>DEPRE-lOYER RESTRUC lOCA SIMPl</v>
          </cell>
          <cell r="C905" t="str">
            <v>R04_0130</v>
          </cell>
          <cell r="D905" t="str">
            <v>R04_0130</v>
          </cell>
          <cell r="E905" t="str">
            <v>R04_0130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</row>
        <row r="906">
          <cell r="A906">
            <v>499200</v>
          </cell>
          <cell r="B906" t="str">
            <v>DEPRE-CREANDOUT-lITI/lOCA SIMP</v>
          </cell>
          <cell r="C906" t="str">
            <v>R04_0130</v>
          </cell>
          <cell r="D906" t="str">
            <v>R04_0130</v>
          </cell>
          <cell r="E906" t="str">
            <v>R04_0130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</row>
        <row r="907">
          <cell r="A907">
            <v>510000</v>
          </cell>
          <cell r="B907" t="str">
            <v xml:space="preserve">PROV.P/RISQUES ET CHARGES     </v>
          </cell>
          <cell r="C907" t="str">
            <v>R03_0850</v>
          </cell>
          <cell r="D907" t="str">
            <v>R03_0850</v>
          </cell>
          <cell r="E907">
            <v>0</v>
          </cell>
          <cell r="F907" t="str">
            <v>R03_0850</v>
          </cell>
          <cell r="G907">
            <v>0</v>
          </cell>
          <cell r="H907">
            <v>0</v>
          </cell>
          <cell r="I907">
            <v>0</v>
          </cell>
        </row>
        <row r="908">
          <cell r="A908">
            <v>511000</v>
          </cell>
          <cell r="B908" t="str">
            <v xml:space="preserve">PROV.P/CHARGES DE RETRAITE    </v>
          </cell>
          <cell r="C908" t="str">
            <v>R03_0850</v>
          </cell>
          <cell r="D908" t="str">
            <v>R03_0850</v>
          </cell>
          <cell r="E908">
            <v>0</v>
          </cell>
          <cell r="F908" t="str">
            <v>R03_0850</v>
          </cell>
          <cell r="G908">
            <v>0</v>
          </cell>
          <cell r="H908">
            <v>0</v>
          </cell>
          <cell r="I908">
            <v>0</v>
          </cell>
        </row>
        <row r="909">
          <cell r="A909">
            <v>512000</v>
          </cell>
          <cell r="B909" t="str">
            <v>PROV.P/RISQ.EXEC.ENGTS P/SIGN.</v>
          </cell>
          <cell r="C909" t="str">
            <v>R03_0850</v>
          </cell>
          <cell r="D909" t="str">
            <v>R03_0850</v>
          </cell>
          <cell r="E909">
            <v>0</v>
          </cell>
          <cell r="F909" t="str">
            <v>R03_0850</v>
          </cell>
          <cell r="G909">
            <v>0</v>
          </cell>
          <cell r="H909">
            <v>0</v>
          </cell>
          <cell r="I909">
            <v>0</v>
          </cell>
        </row>
        <row r="910">
          <cell r="A910">
            <v>512100</v>
          </cell>
          <cell r="B910" t="str">
            <v xml:space="preserve">ETS DE CREDIT ET ASSIMIlES    </v>
          </cell>
          <cell r="C910" t="str">
            <v>R03_0850</v>
          </cell>
          <cell r="D910" t="str">
            <v>R03_0850</v>
          </cell>
          <cell r="E910">
            <v>0</v>
          </cell>
          <cell r="F910" t="str">
            <v>R03_0850</v>
          </cell>
          <cell r="G910">
            <v>0</v>
          </cell>
          <cell r="H910">
            <v>0</v>
          </cell>
          <cell r="I910">
            <v>0</v>
          </cell>
        </row>
        <row r="911">
          <cell r="A911">
            <v>512200</v>
          </cell>
          <cell r="B911" t="str">
            <v xml:space="preserve">ClIENTElE                     </v>
          </cell>
          <cell r="C911" t="str">
            <v>R03_0850</v>
          </cell>
          <cell r="D911" t="str">
            <v>R03_0850</v>
          </cell>
          <cell r="E911">
            <v>0</v>
          </cell>
          <cell r="F911" t="str">
            <v>R03_0850</v>
          </cell>
          <cell r="G911">
            <v>0</v>
          </cell>
          <cell r="H911">
            <v>0</v>
          </cell>
          <cell r="I911">
            <v>0</v>
          </cell>
        </row>
        <row r="912">
          <cell r="A912">
            <v>519000</v>
          </cell>
          <cell r="B912" t="str">
            <v>AUTRES PROV.P/RISQUES &amp; CHARGE</v>
          </cell>
          <cell r="C912" t="str">
            <v>R03_0850</v>
          </cell>
          <cell r="D912" t="str">
            <v>R03_0850</v>
          </cell>
          <cell r="E912">
            <v>0</v>
          </cell>
          <cell r="F912" t="str">
            <v>R03_0850</v>
          </cell>
          <cell r="G912">
            <v>0</v>
          </cell>
          <cell r="H912">
            <v>0</v>
          </cell>
          <cell r="I912">
            <v>0</v>
          </cell>
        </row>
        <row r="913">
          <cell r="A913">
            <v>520000</v>
          </cell>
          <cell r="B913" t="str">
            <v xml:space="preserve">PROVISIONS REGLEMENTEES       </v>
          </cell>
          <cell r="C913" t="str">
            <v>R05_0030</v>
          </cell>
          <cell r="D913" t="str">
            <v>R05_0030</v>
          </cell>
          <cell r="E913">
            <v>0</v>
          </cell>
          <cell r="F913" t="str">
            <v>R05_0030</v>
          </cell>
          <cell r="G913">
            <v>0</v>
          </cell>
          <cell r="H913">
            <v>0</v>
          </cell>
          <cell r="I913">
            <v>0</v>
          </cell>
        </row>
        <row r="914">
          <cell r="A914">
            <v>521000</v>
          </cell>
          <cell r="B914" t="str">
            <v xml:space="preserve">PROV P/RISQ S/CRED.MOY.&amp; LONG </v>
          </cell>
          <cell r="C914" t="str">
            <v>R05_0030</v>
          </cell>
          <cell r="D914" t="str">
            <v>R05_0030</v>
          </cell>
          <cell r="E914">
            <v>0</v>
          </cell>
          <cell r="F914" t="str">
            <v>R05_0030</v>
          </cell>
          <cell r="G914">
            <v>0</v>
          </cell>
          <cell r="H914">
            <v>0</v>
          </cell>
          <cell r="I914">
            <v>0</v>
          </cell>
        </row>
        <row r="915">
          <cell r="A915">
            <v>522000</v>
          </cell>
          <cell r="B915" t="str">
            <v xml:space="preserve">AMORTISSEMENTS DEROGATOIRES   </v>
          </cell>
          <cell r="C915" t="str">
            <v>R05_0030</v>
          </cell>
          <cell r="D915" t="str">
            <v>R05_0030</v>
          </cell>
          <cell r="E915">
            <v>0</v>
          </cell>
          <cell r="F915" t="str">
            <v>R05_0030</v>
          </cell>
          <cell r="G915">
            <v>0</v>
          </cell>
          <cell r="H915">
            <v>0</v>
          </cell>
          <cell r="I915">
            <v>0</v>
          </cell>
        </row>
        <row r="916">
          <cell r="A916">
            <v>529000</v>
          </cell>
          <cell r="B916" t="str">
            <v>AUTRES PROVISIONS REGlEMENTEES</v>
          </cell>
          <cell r="C916" t="str">
            <v>R05_0030</v>
          </cell>
          <cell r="D916" t="str">
            <v>R05_0030</v>
          </cell>
          <cell r="E916">
            <v>0</v>
          </cell>
          <cell r="F916" t="str">
            <v>R05_0030</v>
          </cell>
          <cell r="G916">
            <v>0</v>
          </cell>
          <cell r="H916">
            <v>0</v>
          </cell>
          <cell r="I916">
            <v>0</v>
          </cell>
        </row>
        <row r="917">
          <cell r="A917">
            <v>530000</v>
          </cell>
          <cell r="B917" t="str">
            <v>COMPTES BLOQUES D'ACTIONNAIRES</v>
          </cell>
          <cell r="C917" t="str">
            <v>R05_0040</v>
          </cell>
          <cell r="D917" t="str">
            <v>R05_0040</v>
          </cell>
          <cell r="E917">
            <v>0</v>
          </cell>
          <cell r="F917" t="str">
            <v>R05_0040</v>
          </cell>
          <cell r="G917">
            <v>0</v>
          </cell>
          <cell r="H917">
            <v>0</v>
          </cell>
          <cell r="I917">
            <v>0</v>
          </cell>
        </row>
        <row r="918">
          <cell r="A918">
            <v>531000</v>
          </cell>
          <cell r="B918" t="str">
            <v>COMPTES BLOQUES D'ACT OU D'ASS</v>
          </cell>
          <cell r="C918" t="str">
            <v>R05_0080</v>
          </cell>
          <cell r="D918" t="str">
            <v>R05_0080</v>
          </cell>
          <cell r="E918">
            <v>0</v>
          </cell>
          <cell r="F918" t="str">
            <v>R05_0080</v>
          </cell>
          <cell r="G918">
            <v>0</v>
          </cell>
          <cell r="H918">
            <v>0</v>
          </cell>
          <cell r="I918">
            <v>0</v>
          </cell>
        </row>
        <row r="919">
          <cell r="A919">
            <v>532000</v>
          </cell>
          <cell r="B919" t="str">
            <v xml:space="preserve">EMPRUNTS ET TITRES EMIS       </v>
          </cell>
          <cell r="C919" t="str">
            <v>R05_0040</v>
          </cell>
          <cell r="D919" t="str">
            <v>R05_0040</v>
          </cell>
          <cell r="E919">
            <v>0</v>
          </cell>
          <cell r="F919" t="str">
            <v>R05_0040</v>
          </cell>
          <cell r="G919">
            <v>0</v>
          </cell>
          <cell r="H919">
            <v>0</v>
          </cell>
          <cell r="I919">
            <v>0</v>
          </cell>
        </row>
        <row r="920">
          <cell r="A920">
            <v>532100</v>
          </cell>
          <cell r="B920" t="str">
            <v xml:space="preserve">EMPRUNTS ET TITRES EMIS       </v>
          </cell>
          <cell r="C920" t="str">
            <v>R05_0040</v>
          </cell>
          <cell r="D920" t="str">
            <v>R05_0040</v>
          </cell>
          <cell r="E920">
            <v>0</v>
          </cell>
          <cell r="F920" t="str">
            <v>R05_0040</v>
          </cell>
          <cell r="G920">
            <v>0</v>
          </cell>
          <cell r="H920">
            <v>0</v>
          </cell>
          <cell r="I920">
            <v>0</v>
          </cell>
        </row>
        <row r="921">
          <cell r="A921">
            <v>532120</v>
          </cell>
          <cell r="B921" t="str">
            <v xml:space="preserve">EMPRUNTS SUBORDONNES A TERME  </v>
          </cell>
          <cell r="C921" t="str">
            <v>R05_0040</v>
          </cell>
          <cell r="D921" t="str">
            <v>R05_0040</v>
          </cell>
          <cell r="E921">
            <v>0</v>
          </cell>
          <cell r="F921" t="str">
            <v>R05_0040</v>
          </cell>
          <cell r="G921">
            <v>0</v>
          </cell>
          <cell r="H921">
            <v>0</v>
          </cell>
          <cell r="I921">
            <v>0</v>
          </cell>
        </row>
        <row r="922">
          <cell r="A922">
            <v>532140</v>
          </cell>
          <cell r="B922" t="str">
            <v>TITRES EMIS SUBORDONNES A TERM</v>
          </cell>
          <cell r="C922" t="str">
            <v>R05_0040</v>
          </cell>
          <cell r="D922" t="str">
            <v>R05_0040</v>
          </cell>
          <cell r="E922">
            <v>0</v>
          </cell>
          <cell r="F922" t="str">
            <v>R05_0040</v>
          </cell>
          <cell r="G922">
            <v>0</v>
          </cell>
          <cell r="H922">
            <v>0</v>
          </cell>
          <cell r="I922">
            <v>0</v>
          </cell>
        </row>
        <row r="923">
          <cell r="A923">
            <v>532200</v>
          </cell>
          <cell r="B923" t="str">
            <v>EMPRUNTS ET TITRES EMIS SUBOR-</v>
          </cell>
          <cell r="C923" t="str">
            <v>R05_0040</v>
          </cell>
          <cell r="D923" t="str">
            <v>R05_0040</v>
          </cell>
          <cell r="E923">
            <v>0</v>
          </cell>
          <cell r="F923" t="str">
            <v>R05_0040</v>
          </cell>
          <cell r="G923">
            <v>0</v>
          </cell>
          <cell r="H923">
            <v>0</v>
          </cell>
          <cell r="I923">
            <v>0</v>
          </cell>
        </row>
        <row r="924">
          <cell r="A924">
            <v>532220</v>
          </cell>
          <cell r="B924" t="str">
            <v xml:space="preserve">EMPRUNTS SUBORDONNES A DUREE  </v>
          </cell>
          <cell r="C924" t="str">
            <v>R05_0040</v>
          </cell>
          <cell r="D924" t="str">
            <v>R05_0040</v>
          </cell>
          <cell r="E924">
            <v>0</v>
          </cell>
          <cell r="F924" t="str">
            <v>R05_0040</v>
          </cell>
          <cell r="G924">
            <v>0</v>
          </cell>
          <cell r="H924">
            <v>0</v>
          </cell>
          <cell r="I924">
            <v>0</v>
          </cell>
        </row>
        <row r="925">
          <cell r="A925">
            <v>532240</v>
          </cell>
          <cell r="B925" t="str">
            <v>TITRES EMIS SUBORDONNES A DURE</v>
          </cell>
          <cell r="C925" t="str">
            <v>R05_0040</v>
          </cell>
          <cell r="D925" t="str">
            <v>R05_0040</v>
          </cell>
          <cell r="E925">
            <v>0</v>
          </cell>
          <cell r="F925" t="str">
            <v>R05_0040</v>
          </cell>
          <cell r="G925">
            <v>0</v>
          </cell>
          <cell r="H925">
            <v>0</v>
          </cell>
          <cell r="I925">
            <v>0</v>
          </cell>
        </row>
        <row r="926">
          <cell r="A926">
            <v>536000</v>
          </cell>
          <cell r="B926" t="str">
            <v xml:space="preserve">D.R.CPTES BLOQ ACT OU ASSOCIE </v>
          </cell>
          <cell r="C926" t="str">
            <v>R05_0040</v>
          </cell>
          <cell r="D926" t="str">
            <v>R05_0040</v>
          </cell>
          <cell r="E926">
            <v>0</v>
          </cell>
          <cell r="F926" t="str">
            <v>R05_0040</v>
          </cell>
          <cell r="G926">
            <v>0</v>
          </cell>
          <cell r="H926">
            <v>0</v>
          </cell>
          <cell r="I926">
            <v>0</v>
          </cell>
        </row>
        <row r="927">
          <cell r="A927">
            <v>550000</v>
          </cell>
          <cell r="B927" t="str">
            <v>PRIMES LIEES CAPITAL &amp; RESERVE</v>
          </cell>
          <cell r="C927" t="str">
            <v>R05_0090</v>
          </cell>
          <cell r="D927" t="str">
            <v>R05_0090</v>
          </cell>
          <cell r="E927">
            <v>0</v>
          </cell>
          <cell r="F927" t="str">
            <v>R05_0090</v>
          </cell>
          <cell r="G927">
            <v>0</v>
          </cell>
          <cell r="H927">
            <v>0</v>
          </cell>
          <cell r="I927">
            <v>0</v>
          </cell>
        </row>
        <row r="928">
          <cell r="A928">
            <v>551000</v>
          </cell>
          <cell r="B928" t="str">
            <v xml:space="preserve">PRIMES.LIEES AU CAPITAL       </v>
          </cell>
          <cell r="C928" t="str">
            <v>R05_0090</v>
          </cell>
          <cell r="D928" t="str">
            <v>R05_0090</v>
          </cell>
          <cell r="E928">
            <v>0</v>
          </cell>
          <cell r="F928" t="str">
            <v>R05_0090</v>
          </cell>
          <cell r="G928">
            <v>0</v>
          </cell>
          <cell r="H928">
            <v>0</v>
          </cell>
          <cell r="I928">
            <v>0</v>
          </cell>
        </row>
        <row r="929">
          <cell r="A929">
            <v>552000</v>
          </cell>
          <cell r="B929" t="str">
            <v xml:space="preserve">RESERVES                      </v>
          </cell>
          <cell r="C929" t="str">
            <v>R05_0140</v>
          </cell>
          <cell r="D929" t="str">
            <v>R05_0140</v>
          </cell>
          <cell r="E929">
            <v>0</v>
          </cell>
          <cell r="F929" t="str">
            <v>R05_0140</v>
          </cell>
          <cell r="G929">
            <v>0</v>
          </cell>
          <cell r="H929">
            <v>0</v>
          </cell>
          <cell r="I929">
            <v>0</v>
          </cell>
        </row>
        <row r="930">
          <cell r="A930">
            <v>552100</v>
          </cell>
          <cell r="B930" t="str">
            <v xml:space="preserve">RESERVE SPECIALE              </v>
          </cell>
          <cell r="C930" t="str">
            <v>R05_0140</v>
          </cell>
          <cell r="D930" t="str">
            <v>R05_0140</v>
          </cell>
          <cell r="E930">
            <v>0</v>
          </cell>
          <cell r="F930" t="str">
            <v>R05_0140</v>
          </cell>
          <cell r="G930">
            <v>0</v>
          </cell>
          <cell r="H930">
            <v>0</v>
          </cell>
          <cell r="I930">
            <v>0</v>
          </cell>
        </row>
        <row r="931">
          <cell r="A931">
            <v>552200</v>
          </cell>
          <cell r="B931" t="str">
            <v xml:space="preserve">RESERVES REGLEMENTEES         </v>
          </cell>
          <cell r="C931" t="str">
            <v>R05_0140</v>
          </cell>
          <cell r="D931" t="str">
            <v>R05_0140</v>
          </cell>
          <cell r="E931">
            <v>0</v>
          </cell>
          <cell r="F931" t="str">
            <v>R05_0140</v>
          </cell>
          <cell r="G931">
            <v>0</v>
          </cell>
          <cell r="H931">
            <v>0</v>
          </cell>
          <cell r="I931">
            <v>0</v>
          </cell>
        </row>
        <row r="932">
          <cell r="A932">
            <v>552210</v>
          </cell>
          <cell r="B932" t="str">
            <v xml:space="preserve">RESERVES DE PLUS VALUE A LONG </v>
          </cell>
          <cell r="C932" t="str">
            <v>R05_0140</v>
          </cell>
          <cell r="D932" t="str">
            <v>R05_0140</v>
          </cell>
          <cell r="E932">
            <v>0</v>
          </cell>
          <cell r="F932" t="str">
            <v>R05_0140</v>
          </cell>
          <cell r="G932">
            <v>0</v>
          </cell>
          <cell r="H932">
            <v>0</v>
          </cell>
          <cell r="I932">
            <v>0</v>
          </cell>
        </row>
        <row r="933">
          <cell r="A933">
            <v>552220</v>
          </cell>
          <cell r="B933" t="str">
            <v xml:space="preserve">AUTRES RESERVES REGLEMENTEES  </v>
          </cell>
          <cell r="C933" t="str">
            <v>R05_0140</v>
          </cell>
          <cell r="D933" t="str">
            <v>R05_0140</v>
          </cell>
          <cell r="E933">
            <v>0</v>
          </cell>
          <cell r="F933" t="str">
            <v>R05_0140</v>
          </cell>
          <cell r="G933">
            <v>0</v>
          </cell>
          <cell r="H933">
            <v>0</v>
          </cell>
          <cell r="I933">
            <v>0</v>
          </cell>
        </row>
        <row r="934">
          <cell r="A934">
            <v>552300</v>
          </cell>
          <cell r="B934" t="str">
            <v xml:space="preserve">AUTRES RESERVES               </v>
          </cell>
          <cell r="C934" t="str">
            <v>R05_0140</v>
          </cell>
          <cell r="D934" t="str">
            <v>R05_0140</v>
          </cell>
          <cell r="E934">
            <v>0</v>
          </cell>
          <cell r="F934" t="str">
            <v>R05_0140</v>
          </cell>
          <cell r="G934">
            <v>0</v>
          </cell>
          <cell r="H934">
            <v>0</v>
          </cell>
          <cell r="I934">
            <v>0</v>
          </cell>
        </row>
        <row r="935">
          <cell r="A935">
            <v>552310</v>
          </cell>
          <cell r="B935" t="str">
            <v>RESERV.STATUAIRES OU CONTRACTU</v>
          </cell>
          <cell r="C935" t="str">
            <v>R05_0140</v>
          </cell>
          <cell r="D935" t="str">
            <v>R05_0140</v>
          </cell>
          <cell r="E935">
            <v>0</v>
          </cell>
          <cell r="F935" t="str">
            <v>R05_0140</v>
          </cell>
          <cell r="G935">
            <v>0</v>
          </cell>
          <cell r="H935">
            <v>0</v>
          </cell>
          <cell r="I935">
            <v>0</v>
          </cell>
        </row>
        <row r="936">
          <cell r="A936">
            <v>552320</v>
          </cell>
          <cell r="B936" t="str">
            <v xml:space="preserve">RESERVES FACULTATIVES         </v>
          </cell>
          <cell r="C936" t="str">
            <v>R05_0140</v>
          </cell>
          <cell r="D936" t="str">
            <v>R05_0140</v>
          </cell>
          <cell r="E936">
            <v>0</v>
          </cell>
          <cell r="F936" t="str">
            <v>R05_0140</v>
          </cell>
          <cell r="G936">
            <v>0</v>
          </cell>
          <cell r="H936">
            <v>0</v>
          </cell>
          <cell r="I936">
            <v>0</v>
          </cell>
        </row>
        <row r="937">
          <cell r="A937">
            <v>553000</v>
          </cell>
          <cell r="B937" t="str">
            <v>ECART REEV.S/PRIMES CAPIT/RESE</v>
          </cell>
          <cell r="C937" t="str">
            <v>R05_0100</v>
          </cell>
          <cell r="D937" t="str">
            <v>R05_0100</v>
          </cell>
          <cell r="E937">
            <v>0</v>
          </cell>
          <cell r="F937" t="str">
            <v>R05_0100</v>
          </cell>
          <cell r="G937">
            <v>0</v>
          </cell>
          <cell r="H937">
            <v>0</v>
          </cell>
          <cell r="I937">
            <v>0</v>
          </cell>
        </row>
        <row r="938">
          <cell r="A938">
            <v>570000</v>
          </cell>
          <cell r="B938" t="str">
            <v xml:space="preserve">CAPITAL ET DOTATION           </v>
          </cell>
          <cell r="C938" t="str">
            <v>R05_0110</v>
          </cell>
          <cell r="D938" t="str">
            <v>R05_0110</v>
          </cell>
          <cell r="E938">
            <v>0</v>
          </cell>
          <cell r="F938" t="str">
            <v>R05_0110</v>
          </cell>
          <cell r="G938">
            <v>0</v>
          </cell>
          <cell r="H938">
            <v>0</v>
          </cell>
          <cell r="I938">
            <v>0</v>
          </cell>
        </row>
        <row r="939">
          <cell r="A939">
            <v>571000</v>
          </cell>
          <cell r="B939" t="str">
            <v xml:space="preserve">CAPITAL                       </v>
          </cell>
          <cell r="C939" t="str">
            <v>R05_0110</v>
          </cell>
          <cell r="D939" t="str">
            <v>R05_0110</v>
          </cell>
          <cell r="E939">
            <v>0</v>
          </cell>
          <cell r="F939" t="str">
            <v>R05_0110</v>
          </cell>
          <cell r="G939">
            <v>0</v>
          </cell>
          <cell r="H939">
            <v>0</v>
          </cell>
          <cell r="I939">
            <v>0</v>
          </cell>
        </row>
        <row r="940">
          <cell r="A940">
            <v>571100</v>
          </cell>
          <cell r="B940" t="str">
            <v xml:space="preserve">CAPITAL APPELE                </v>
          </cell>
          <cell r="C940" t="str">
            <v>R05_0110</v>
          </cell>
          <cell r="D940" t="str">
            <v>R05_0110</v>
          </cell>
          <cell r="E940">
            <v>0</v>
          </cell>
          <cell r="F940" t="str">
            <v>R05_0110</v>
          </cell>
          <cell r="G940">
            <v>0</v>
          </cell>
          <cell r="H940">
            <v>0</v>
          </cell>
          <cell r="I940">
            <v>0</v>
          </cell>
        </row>
        <row r="941">
          <cell r="A941">
            <v>571110</v>
          </cell>
          <cell r="B941" t="str">
            <v xml:space="preserve">CAPITAL APPELE VERSE          </v>
          </cell>
          <cell r="C941" t="str">
            <v>R05_0110</v>
          </cell>
          <cell r="D941" t="str">
            <v>R05_0110</v>
          </cell>
          <cell r="E941">
            <v>0</v>
          </cell>
          <cell r="F941" t="str">
            <v>R05_0110</v>
          </cell>
          <cell r="G941">
            <v>0</v>
          </cell>
          <cell r="H941">
            <v>0</v>
          </cell>
          <cell r="I941">
            <v>0</v>
          </cell>
        </row>
        <row r="942">
          <cell r="A942">
            <v>571120</v>
          </cell>
          <cell r="B942" t="str">
            <v xml:space="preserve">CAPITAL APPELE NON VERSE      </v>
          </cell>
          <cell r="C942" t="str">
            <v>R05_0110</v>
          </cell>
          <cell r="D942" t="str">
            <v>R05_0110</v>
          </cell>
          <cell r="E942">
            <v>0</v>
          </cell>
          <cell r="F942" t="str">
            <v>R05_0110</v>
          </cell>
          <cell r="G942">
            <v>0</v>
          </cell>
          <cell r="H942">
            <v>0</v>
          </cell>
          <cell r="I942">
            <v>0</v>
          </cell>
        </row>
        <row r="943">
          <cell r="A943">
            <v>571200</v>
          </cell>
          <cell r="B943" t="str">
            <v xml:space="preserve">CAPITAL NON APPELE            </v>
          </cell>
          <cell r="C943" t="str">
            <v>R05_0120</v>
          </cell>
          <cell r="D943" t="str">
            <v>R05_0120</v>
          </cell>
          <cell r="E943">
            <v>0</v>
          </cell>
          <cell r="F943" t="str">
            <v>R05_0120</v>
          </cell>
          <cell r="G943">
            <v>0</v>
          </cell>
          <cell r="H943">
            <v>0</v>
          </cell>
          <cell r="I943">
            <v>0</v>
          </cell>
        </row>
        <row r="944">
          <cell r="A944">
            <v>572000</v>
          </cell>
          <cell r="B944" t="str">
            <v xml:space="preserve">DOTATION                      </v>
          </cell>
          <cell r="C944" t="str">
            <v>R05_0130</v>
          </cell>
          <cell r="D944" t="str">
            <v>R05_0130</v>
          </cell>
          <cell r="E944">
            <v>0</v>
          </cell>
          <cell r="F944" t="str">
            <v>R05_0130</v>
          </cell>
          <cell r="G944">
            <v>0</v>
          </cell>
          <cell r="H944">
            <v>0</v>
          </cell>
          <cell r="I944">
            <v>0</v>
          </cell>
        </row>
        <row r="945">
          <cell r="A945">
            <v>573000</v>
          </cell>
          <cell r="B945" t="str">
            <v xml:space="preserve">ACTIONNAIRES OU ASSOCIES      </v>
          </cell>
          <cell r="C945" t="str">
            <v>R05_0010</v>
          </cell>
          <cell r="D945" t="str">
            <v>R05_0010</v>
          </cell>
          <cell r="E945" t="str">
            <v>R05_0010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</row>
        <row r="946">
          <cell r="A946">
            <v>573100</v>
          </cell>
          <cell r="B946" t="str">
            <v>ACTIONNAIRES CAPITAL NON APPEL</v>
          </cell>
          <cell r="C946" t="str">
            <v>R05_0010</v>
          </cell>
          <cell r="D946" t="str">
            <v>R05_0010</v>
          </cell>
          <cell r="E946" t="str">
            <v>R05_0010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</row>
        <row r="947">
          <cell r="A947">
            <v>573200</v>
          </cell>
          <cell r="B947" t="str">
            <v>ACTIONN CAPITAL APPELE N/VERSE</v>
          </cell>
          <cell r="C947" t="str">
            <v>R05_0010</v>
          </cell>
          <cell r="D947" t="str">
            <v>R05_0010</v>
          </cell>
          <cell r="E947" t="str">
            <v>R05_0010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</row>
        <row r="948">
          <cell r="A948">
            <v>580000</v>
          </cell>
          <cell r="B948" t="str">
            <v xml:space="preserve">REPORT A NOUVEAU              </v>
          </cell>
          <cell r="C948" t="str">
            <v>R05_0150</v>
          </cell>
          <cell r="D948" t="str">
            <v>R05_0150</v>
          </cell>
          <cell r="E948">
            <v>0</v>
          </cell>
          <cell r="F948" t="str">
            <v>R05_0150</v>
          </cell>
          <cell r="G948">
            <v>0</v>
          </cell>
          <cell r="H948">
            <v>0</v>
          </cell>
          <cell r="I948">
            <v>0</v>
          </cell>
        </row>
        <row r="949">
          <cell r="A949">
            <v>590000</v>
          </cell>
          <cell r="B949" t="str">
            <v xml:space="preserve">RESULTAT                      </v>
          </cell>
          <cell r="C949" t="str">
            <v>R05_0160</v>
          </cell>
          <cell r="D949" t="str">
            <v>R05_0160</v>
          </cell>
          <cell r="E949">
            <v>0</v>
          </cell>
          <cell r="F949" t="str">
            <v>R05_0160</v>
          </cell>
          <cell r="G949">
            <v>0</v>
          </cell>
          <cell r="H949">
            <v>0</v>
          </cell>
          <cell r="I949">
            <v>0</v>
          </cell>
        </row>
        <row r="950">
          <cell r="A950">
            <v>591000</v>
          </cell>
          <cell r="B950" t="str">
            <v xml:space="preserve">BENEF OU PERTE INSANC APPROB  </v>
          </cell>
          <cell r="C950" t="str">
            <v>R05_0160</v>
          </cell>
          <cell r="D950" t="str">
            <v>R05_0160</v>
          </cell>
          <cell r="E950">
            <v>0</v>
          </cell>
          <cell r="F950" t="str">
            <v>R05_0160</v>
          </cell>
          <cell r="G950">
            <v>0</v>
          </cell>
          <cell r="H950">
            <v>0</v>
          </cell>
          <cell r="I950">
            <v>0</v>
          </cell>
        </row>
        <row r="951">
          <cell r="A951">
            <v>592000</v>
          </cell>
          <cell r="B951" t="str">
            <v>BENEFICE OU PERTE DE L EXERCIC</v>
          </cell>
          <cell r="C951" t="str">
            <v>R05_0160</v>
          </cell>
          <cell r="D951" t="str">
            <v>R05_0160</v>
          </cell>
          <cell r="E951">
            <v>0</v>
          </cell>
          <cell r="F951" t="str">
            <v>R05_0160</v>
          </cell>
          <cell r="G951">
            <v>0</v>
          </cell>
          <cell r="H951">
            <v>0</v>
          </cell>
          <cell r="I951">
            <v>0</v>
          </cell>
        </row>
        <row r="952">
          <cell r="A952">
            <v>600000</v>
          </cell>
          <cell r="B952" t="str">
            <v>CHARGES D'EXPLOITATION BANCAIR</v>
          </cell>
          <cell r="C952" t="str">
            <v>R06_0010</v>
          </cell>
          <cell r="D952" t="str">
            <v>R06_0010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 t="str">
            <v>R06_0010</v>
          </cell>
        </row>
        <row r="953">
          <cell r="A953">
            <v>601000</v>
          </cell>
          <cell r="B953" t="str">
            <v>CHARGES SUR OPERT DE TRESOR ET</v>
          </cell>
          <cell r="C953" t="str">
            <v>R06_0030</v>
          </cell>
          <cell r="D953" t="str">
            <v>R06_0030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 t="str">
            <v>R06_0030</v>
          </cell>
        </row>
        <row r="954">
          <cell r="A954">
            <v>601100</v>
          </cell>
          <cell r="B954" t="str">
            <v>INT DUS S/CPTES ORD. SGBS CHEZ</v>
          </cell>
          <cell r="C954" t="str">
            <v>R06_0050</v>
          </cell>
          <cell r="D954" t="str">
            <v>R06_0050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 t="str">
            <v>R06_0050</v>
          </cell>
        </row>
        <row r="955">
          <cell r="A955">
            <v>601140</v>
          </cell>
          <cell r="B955" t="str">
            <v>INT DUS S/CPTES SGBS CHEZ BQUE</v>
          </cell>
          <cell r="C955" t="str">
            <v>R06_0050</v>
          </cell>
          <cell r="D955" t="str">
            <v>R06_0050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 t="str">
            <v>R06_0050</v>
          </cell>
        </row>
        <row r="956">
          <cell r="A956">
            <v>601141</v>
          </cell>
          <cell r="B956" t="str">
            <v>INT DUS S/CPTES ORD. SGBS CHEZ</v>
          </cell>
          <cell r="C956" t="str">
            <v>R06_0050</v>
          </cell>
          <cell r="D956" t="str">
            <v>R06_0050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 t="str">
            <v>R06_0050</v>
          </cell>
        </row>
        <row r="957">
          <cell r="A957">
            <v>601142</v>
          </cell>
          <cell r="B957" t="str">
            <v>INT DUS S/CPTES ORD. SGBS CHEZ</v>
          </cell>
          <cell r="C957" t="str">
            <v>R06_0050</v>
          </cell>
          <cell r="D957" t="str">
            <v>R06_0050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 t="str">
            <v>R06_0050</v>
          </cell>
        </row>
        <row r="958">
          <cell r="A958">
            <v>601150</v>
          </cell>
          <cell r="B958" t="str">
            <v>INT DUS S/CPTES ORD. SGBS CHEZ</v>
          </cell>
          <cell r="C958" t="str">
            <v>R06_0050</v>
          </cell>
          <cell r="D958" t="str">
            <v>R06_0050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 t="str">
            <v>R06_0050</v>
          </cell>
        </row>
        <row r="959">
          <cell r="A959">
            <v>601160</v>
          </cell>
          <cell r="B959" t="str">
            <v>INT/CPTS ORD. SYS FIN DECENTRA</v>
          </cell>
          <cell r="C959" t="str">
            <v>R06_0050</v>
          </cell>
          <cell r="D959" t="str">
            <v>R06_0050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 t="str">
            <v>R06_0050</v>
          </cell>
        </row>
        <row r="960">
          <cell r="A960">
            <v>601170</v>
          </cell>
          <cell r="B960" t="str">
            <v>INT DUS S/CPTES ORD. SGBS CHEZ</v>
          </cell>
          <cell r="C960" t="str">
            <v>R06_0050</v>
          </cell>
          <cell r="D960" t="str">
            <v>R06_0050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 t="str">
            <v>R06_0050</v>
          </cell>
        </row>
        <row r="961">
          <cell r="A961">
            <v>601180</v>
          </cell>
          <cell r="B961" t="str">
            <v>INT/CPT ORD.INST FIN INTR/ETRN</v>
          </cell>
          <cell r="C961" t="str">
            <v>R06_0050</v>
          </cell>
          <cell r="D961" t="str">
            <v>R06_0050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 t="str">
            <v>R06_0050</v>
          </cell>
        </row>
        <row r="962">
          <cell r="A962">
            <v>601500</v>
          </cell>
          <cell r="B962" t="str">
            <v>INTS DUS S/CPTES ORD. ETS CRDT</v>
          </cell>
          <cell r="C962" t="str">
            <v>R06_0050</v>
          </cell>
          <cell r="D962" t="str">
            <v>R06_0050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 t="str">
            <v>R06_0050</v>
          </cell>
        </row>
        <row r="963">
          <cell r="A963">
            <v>601520</v>
          </cell>
          <cell r="B963" t="str">
            <v>INT.DUS S/CPTES ORD.TRESOR PBL</v>
          </cell>
          <cell r="C963" t="str">
            <v>R06_0050</v>
          </cell>
          <cell r="D963" t="str">
            <v>R06_0050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 t="str">
            <v>R06_0050</v>
          </cell>
        </row>
        <row r="964">
          <cell r="A964">
            <v>601530</v>
          </cell>
          <cell r="B964" t="str">
            <v xml:space="preserve">INT DUS S/CPTES ORD. CCP CHEZ </v>
          </cell>
          <cell r="C964" t="str">
            <v>R06_0050</v>
          </cell>
          <cell r="D964" t="str">
            <v>R06_0050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 t="str">
            <v>R06_0050</v>
          </cell>
        </row>
        <row r="965">
          <cell r="A965">
            <v>601540</v>
          </cell>
          <cell r="B965" t="str">
            <v xml:space="preserve">INT DUS S/CPTES ORD. BQUES &amp;  </v>
          </cell>
          <cell r="C965" t="str">
            <v>R06_0050</v>
          </cell>
          <cell r="D965" t="str">
            <v>R06_0050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 t="str">
            <v>R06_0050</v>
          </cell>
        </row>
        <row r="966">
          <cell r="A966">
            <v>601541</v>
          </cell>
          <cell r="B966" t="str">
            <v>INT DUS S/CPTES ORD. BANQUES &amp;</v>
          </cell>
          <cell r="C966" t="str">
            <v>R06_0050</v>
          </cell>
          <cell r="D966" t="str">
            <v>R06_0050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 t="str">
            <v>R06_0050</v>
          </cell>
        </row>
        <row r="967">
          <cell r="A967">
            <v>601542</v>
          </cell>
          <cell r="B967" t="str">
            <v>INT DUS S/CPTES ORD. BANQUES &amp;</v>
          </cell>
          <cell r="C967" t="str">
            <v>R06_0050</v>
          </cell>
          <cell r="D967" t="str">
            <v>R06_0050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 t="str">
            <v>R06_0050</v>
          </cell>
        </row>
        <row r="968">
          <cell r="A968">
            <v>601550</v>
          </cell>
          <cell r="B968" t="str">
            <v>INT DUS S/CPTES ORD. ETS FINAN</v>
          </cell>
          <cell r="C968" t="str">
            <v>R06_0050</v>
          </cell>
          <cell r="D968" t="str">
            <v>R06_0050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 t="str">
            <v>R06_0050</v>
          </cell>
        </row>
        <row r="969">
          <cell r="A969">
            <v>601560</v>
          </cell>
          <cell r="B969" t="str">
            <v>INT/CPTS ORD. SYS FIN DECENTRA</v>
          </cell>
          <cell r="C969" t="str">
            <v>R06_0050</v>
          </cell>
          <cell r="D969" t="str">
            <v>R06_0050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 t="str">
            <v>R06_0050</v>
          </cell>
        </row>
        <row r="970">
          <cell r="A970">
            <v>601570</v>
          </cell>
          <cell r="B970" t="str">
            <v xml:space="preserve">INT DUS S/CPTES ORD. INSTITUT </v>
          </cell>
          <cell r="C970" t="str">
            <v>R06_0050</v>
          </cell>
          <cell r="D970" t="str">
            <v>R06_0050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 t="str">
            <v>R06_0050</v>
          </cell>
        </row>
        <row r="971">
          <cell r="A971">
            <v>601580</v>
          </cell>
          <cell r="B971" t="str">
            <v xml:space="preserve">INT DU/CPT ORD.INST.FIN.INTER </v>
          </cell>
          <cell r="C971" t="str">
            <v>R06_0050</v>
          </cell>
          <cell r="D971" t="str">
            <v>R06_0050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 t="str">
            <v>R06_0050</v>
          </cell>
        </row>
        <row r="972">
          <cell r="A972">
            <v>601600</v>
          </cell>
          <cell r="B972" t="str">
            <v xml:space="preserve">INT DUS S/AUTRES CPTES DEPOTS </v>
          </cell>
          <cell r="C972" t="str">
            <v>R06_0060</v>
          </cell>
          <cell r="D972" t="str">
            <v>R06_0060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 t="str">
            <v>R06_0060</v>
          </cell>
        </row>
        <row r="973">
          <cell r="A973">
            <v>601610</v>
          </cell>
          <cell r="B973" t="str">
            <v>INT. DUS S/DEPOTS A TERME RECU</v>
          </cell>
          <cell r="C973" t="str">
            <v>R06_0060</v>
          </cell>
          <cell r="D973" t="str">
            <v>R06_0060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 t="str">
            <v>R06_0060</v>
          </cell>
        </row>
        <row r="974">
          <cell r="A974">
            <v>601620</v>
          </cell>
          <cell r="B974" t="str">
            <v>INT DUS SUR DEPOTS DE GARANTIE</v>
          </cell>
          <cell r="C974" t="str">
            <v>R06_0060</v>
          </cell>
          <cell r="D974" t="str">
            <v>R06_0060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 t="str">
            <v>R06_0060</v>
          </cell>
        </row>
        <row r="975">
          <cell r="A975">
            <v>601630</v>
          </cell>
          <cell r="B975" t="str">
            <v xml:space="preserve">INT. DUS S/CAR HUIT RECU      </v>
          </cell>
          <cell r="C975" t="str">
            <v>R06_0060</v>
          </cell>
          <cell r="D975" t="str">
            <v>R06_0060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 t="str">
            <v>R06_0060</v>
          </cell>
        </row>
        <row r="976">
          <cell r="A976">
            <v>601650</v>
          </cell>
          <cell r="B976" t="str">
            <v>INT. DUS S/AUTRES DEPOTS RECUS</v>
          </cell>
          <cell r="C976" t="str">
            <v>R06_0060</v>
          </cell>
          <cell r="D976" t="str">
            <v>R06_0060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 t="str">
            <v>R06_0060</v>
          </cell>
        </row>
        <row r="977">
          <cell r="A977">
            <v>601700</v>
          </cell>
          <cell r="B977" t="str">
            <v>INTERET DUS SUR CPTES D'EMPRUN</v>
          </cell>
          <cell r="C977" t="str">
            <v>R06_0070</v>
          </cell>
          <cell r="D977" t="str">
            <v>R06_0070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 t="str">
            <v>R06_0070</v>
          </cell>
        </row>
        <row r="978">
          <cell r="A978">
            <v>601710</v>
          </cell>
          <cell r="B978" t="str">
            <v>INT DUS S/EMPR AU TITRE DU MM.</v>
          </cell>
          <cell r="C978" t="str">
            <v>R06_0070</v>
          </cell>
          <cell r="D978" t="str">
            <v>R06_0070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 t="str">
            <v>R06_0070</v>
          </cell>
        </row>
        <row r="979">
          <cell r="A979">
            <v>601711</v>
          </cell>
          <cell r="B979" t="str">
            <v>INT DUS S/EMPR AU TITRE ADJUD.</v>
          </cell>
          <cell r="C979" t="str">
            <v>R06_0070</v>
          </cell>
          <cell r="D979" t="str">
            <v>R06_0070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 t="str">
            <v>R06_0070</v>
          </cell>
        </row>
        <row r="980">
          <cell r="A980">
            <v>601712</v>
          </cell>
          <cell r="B980" t="str">
            <v>INT DUS S/EMPR AU TITRE ADJUD.</v>
          </cell>
          <cell r="C980" t="str">
            <v>R06_0070</v>
          </cell>
          <cell r="D980" t="str">
            <v>R06_0070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 t="str">
            <v>R06_0070</v>
          </cell>
        </row>
        <row r="981">
          <cell r="A981">
            <v>601721</v>
          </cell>
          <cell r="B981" t="str">
            <v>INT/EMPRUN ACCOR  (SICA-UEMOA)</v>
          </cell>
          <cell r="C981" t="str">
            <v>R06_0070</v>
          </cell>
          <cell r="D981" t="str">
            <v>R06_0070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 t="str">
            <v>R06_0070</v>
          </cell>
        </row>
        <row r="982">
          <cell r="A982">
            <v>601729</v>
          </cell>
          <cell r="B982" t="str">
            <v xml:space="preserve">INT /AUTRES EMPRUNTS AU JJ    </v>
          </cell>
          <cell r="C982" t="str">
            <v>R06_0070</v>
          </cell>
          <cell r="D982" t="str">
            <v>R06_0070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 t="str">
            <v>R06_0070</v>
          </cell>
        </row>
        <row r="983">
          <cell r="A983">
            <v>601730</v>
          </cell>
          <cell r="B983" t="str">
            <v xml:space="preserve">INT SUR VALEUR DONNEE AU JJ   </v>
          </cell>
          <cell r="C983" t="str">
            <v>R06_0070</v>
          </cell>
          <cell r="D983" t="str">
            <v>R06_0070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 t="str">
            <v>R06_0070</v>
          </cell>
        </row>
        <row r="984">
          <cell r="A984">
            <v>601740</v>
          </cell>
          <cell r="B984" t="str">
            <v xml:space="preserve">INTERETS SUR EMPRUNTS A TERME </v>
          </cell>
          <cell r="C984" t="str">
            <v>R06_0070</v>
          </cell>
          <cell r="D984" t="str">
            <v>R06_0070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 t="str">
            <v>R06_0070</v>
          </cell>
        </row>
        <row r="985">
          <cell r="A985">
            <v>601750</v>
          </cell>
          <cell r="B985" t="str">
            <v>INT/EMPRUNT DE LOCATION-FINANC</v>
          </cell>
          <cell r="C985" t="str">
            <v>R06_0070</v>
          </cell>
          <cell r="D985" t="str">
            <v>R06_0070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 t="str">
            <v>R06_0070</v>
          </cell>
        </row>
        <row r="986">
          <cell r="A986">
            <v>601760</v>
          </cell>
          <cell r="B986" t="str">
            <v xml:space="preserve">INT DUS S/VAL DONNEES EN PENS </v>
          </cell>
          <cell r="C986" t="str">
            <v>R06_0070</v>
          </cell>
          <cell r="D986" t="str">
            <v>R06_0070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 t="str">
            <v>R06_0070</v>
          </cell>
        </row>
        <row r="987">
          <cell r="A987">
            <v>601770</v>
          </cell>
          <cell r="B987" t="str">
            <v xml:space="preserve">INT DUS SUR VAL VENDUES FERME </v>
          </cell>
          <cell r="C987" t="str">
            <v>R06_0070</v>
          </cell>
          <cell r="D987" t="str">
            <v>R06_0070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 t="str">
            <v>R06_0070</v>
          </cell>
        </row>
        <row r="988">
          <cell r="A988">
            <v>601780</v>
          </cell>
          <cell r="B988" t="str">
            <v>INTERET DUS SUR AUTRES EMPRUNT</v>
          </cell>
          <cell r="C988" t="str">
            <v>R06_0070</v>
          </cell>
          <cell r="D988" t="str">
            <v>R06_0070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 t="str">
            <v>R06_0070</v>
          </cell>
        </row>
        <row r="989">
          <cell r="A989">
            <v>601800</v>
          </cell>
          <cell r="B989" t="str">
            <v xml:space="preserve">AUTRES INT. DUS S/OPERAT DE   </v>
          </cell>
          <cell r="C989" t="str">
            <v>R06_0080</v>
          </cell>
          <cell r="D989" t="str">
            <v>R06_0080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 t="str">
            <v>R06_0080</v>
          </cell>
        </row>
        <row r="990">
          <cell r="A990">
            <v>601820</v>
          </cell>
          <cell r="B990" t="str">
            <v xml:space="preserve">REPORT/DEPORT                 </v>
          </cell>
          <cell r="C990" t="str">
            <v>R06_0100</v>
          </cell>
          <cell r="D990" t="str">
            <v>R06_0100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 t="str">
            <v>R06_0100</v>
          </cell>
        </row>
        <row r="991">
          <cell r="A991">
            <v>601830</v>
          </cell>
          <cell r="B991" t="str">
            <v>PERTE/INST FIN A TERME DE COUV</v>
          </cell>
          <cell r="C991" t="str">
            <v>R06_0110</v>
          </cell>
          <cell r="D991" t="str">
            <v>R06_0110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 t="str">
            <v>R06_0110</v>
          </cell>
        </row>
        <row r="992">
          <cell r="A992">
            <v>601840</v>
          </cell>
          <cell r="B992" t="str">
            <v>INDMNITES DE REMERES ET ASSIM.</v>
          </cell>
          <cell r="C992" t="str">
            <v>R06_0090</v>
          </cell>
          <cell r="D992" t="str">
            <v>R06_0090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 t="str">
            <v>R06_0090</v>
          </cell>
        </row>
        <row r="993">
          <cell r="A993">
            <v>601890</v>
          </cell>
          <cell r="B993" t="str">
            <v xml:space="preserve">DIVERS INT. DUS S/OPERAT DE   </v>
          </cell>
          <cell r="C993" t="str">
            <v>R06_0110</v>
          </cell>
          <cell r="D993" t="str">
            <v>R06_0110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 t="str">
            <v>R06_0110</v>
          </cell>
        </row>
        <row r="994">
          <cell r="A994">
            <v>601900</v>
          </cell>
          <cell r="B994" t="str">
            <v xml:space="preserve">CIONS DUES S/OPERAT TRESORERI </v>
          </cell>
          <cell r="C994" t="str">
            <v>R06_0120</v>
          </cell>
          <cell r="D994" t="str">
            <v>R06_0120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 t="str">
            <v>R06_0120</v>
          </cell>
        </row>
        <row r="995">
          <cell r="A995">
            <v>602000</v>
          </cell>
          <cell r="B995" t="str">
            <v xml:space="preserve">CHARGES S/OPERAT AVEC CLTLE   </v>
          </cell>
          <cell r="C995" t="str">
            <v>R06_0130</v>
          </cell>
          <cell r="D995" t="str">
            <v>R06_0130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 t="str">
            <v>R06_0130</v>
          </cell>
        </row>
        <row r="996">
          <cell r="A996">
            <v>602500</v>
          </cell>
          <cell r="B996" t="str">
            <v>INTERET DUS SUR CPTES DE LA CL</v>
          </cell>
          <cell r="C996" t="str">
            <v>R06_0140</v>
          </cell>
          <cell r="D996" t="str">
            <v>R06_0140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 t="str">
            <v>R06_0140</v>
          </cell>
        </row>
        <row r="997">
          <cell r="A997">
            <v>602510</v>
          </cell>
          <cell r="B997" t="str">
            <v xml:space="preserve">INT. DUS S/CPT ORD. CT CLTLE  </v>
          </cell>
          <cell r="C997" t="str">
            <v>R06_0150</v>
          </cell>
          <cell r="D997" t="str">
            <v>R06_0150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 t="str">
            <v>R06_0150</v>
          </cell>
        </row>
        <row r="998">
          <cell r="A998">
            <v>602511</v>
          </cell>
          <cell r="B998" t="str">
            <v>INT. DUS S/CPT ORD. CT CL PART</v>
          </cell>
          <cell r="C998" t="str">
            <v>R06_0150</v>
          </cell>
          <cell r="D998" t="str">
            <v>R06_0150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 t="str">
            <v>R06_0150</v>
          </cell>
        </row>
        <row r="999">
          <cell r="A999">
            <v>602512</v>
          </cell>
          <cell r="B999" t="str">
            <v>INT. DUS S/CPT ORD CT CLT COMM</v>
          </cell>
          <cell r="C999" t="str">
            <v>R06_0150</v>
          </cell>
          <cell r="D999" t="str">
            <v>R06_0150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 t="str">
            <v>R06_0150</v>
          </cell>
        </row>
        <row r="1000">
          <cell r="A1000">
            <v>602513</v>
          </cell>
          <cell r="B1000" t="str">
            <v>INT DUS S/CPT ORD. CREDIT ORG.</v>
          </cell>
          <cell r="C1000" t="str">
            <v>R06_0150</v>
          </cell>
          <cell r="D1000" t="str">
            <v>R06_0150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 t="str">
            <v>R06_0150</v>
          </cell>
        </row>
        <row r="1001">
          <cell r="A1001">
            <v>602514</v>
          </cell>
          <cell r="B1001" t="str">
            <v xml:space="preserve">INT. DUS S/CPT ORD.CDT ADMIN. </v>
          </cell>
          <cell r="C1001" t="str">
            <v>R06_0150</v>
          </cell>
          <cell r="D1001" t="str">
            <v>R06_0150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 t="str">
            <v>R06_0150</v>
          </cell>
        </row>
        <row r="1002">
          <cell r="A1002">
            <v>602515</v>
          </cell>
          <cell r="B1002" t="str">
            <v>INT. DUS S/CPT ORD. CREDIT CLT</v>
          </cell>
          <cell r="C1002" t="str">
            <v>R06_0150</v>
          </cell>
          <cell r="D1002" t="str">
            <v>R06_0150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 t="str">
            <v>R06_0150</v>
          </cell>
        </row>
        <row r="1003">
          <cell r="A1003">
            <v>602516</v>
          </cell>
          <cell r="B1003" t="str">
            <v>INT. DUS / C/O CREDITEURS PROF</v>
          </cell>
          <cell r="C1003" t="str">
            <v>R06_0150</v>
          </cell>
          <cell r="D1003" t="str">
            <v>R06_0150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 t="str">
            <v>R06_0150</v>
          </cell>
        </row>
        <row r="1004">
          <cell r="A1004">
            <v>602517</v>
          </cell>
          <cell r="B1004" t="str">
            <v>INT. DUS / C/O CREDITEURS DIVE</v>
          </cell>
          <cell r="C1004" t="str">
            <v>R06_0150</v>
          </cell>
          <cell r="D1004" t="str">
            <v>R06_0150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 t="str">
            <v>R06_0150</v>
          </cell>
        </row>
        <row r="1005">
          <cell r="A1005">
            <v>602518</v>
          </cell>
          <cell r="B1005" t="str">
            <v xml:space="preserve">INT. DUS S/CPT ORD. CT CLIPRO </v>
          </cell>
          <cell r="C1005" t="str">
            <v>R06_0150</v>
          </cell>
          <cell r="D1005" t="str">
            <v>R06_0150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 t="str">
            <v>R06_0150</v>
          </cell>
        </row>
        <row r="1006">
          <cell r="A1006">
            <v>602520</v>
          </cell>
          <cell r="B1006" t="str">
            <v>INT.DUS S/DEPOT TERME RECUS DE</v>
          </cell>
          <cell r="C1006" t="str">
            <v>R06_0150</v>
          </cell>
          <cell r="D1006" t="str">
            <v>R06_0150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 t="str">
            <v>R06_0150</v>
          </cell>
        </row>
        <row r="1007">
          <cell r="A1007">
            <v>602521</v>
          </cell>
          <cell r="B1007" t="str">
            <v>INT DUS S/DEPOT TERME RECUS DE</v>
          </cell>
          <cell r="C1007" t="str">
            <v>R06_0160</v>
          </cell>
          <cell r="D1007" t="str">
            <v>R06_0160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 t="str">
            <v>R06_0160</v>
          </cell>
        </row>
        <row r="1008">
          <cell r="A1008">
            <v>602522</v>
          </cell>
          <cell r="B1008" t="str">
            <v xml:space="preserve">INT. DUS S/DEPOT TERME RECUS  </v>
          </cell>
          <cell r="C1008" t="str">
            <v>R06_0160</v>
          </cell>
          <cell r="D1008" t="str">
            <v>R06_0160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 t="str">
            <v>R06_0160</v>
          </cell>
        </row>
        <row r="1009">
          <cell r="A1009">
            <v>602523</v>
          </cell>
          <cell r="B1009" t="str">
            <v xml:space="preserve">INT. DUS S/DEPOT TERME RECUS  </v>
          </cell>
          <cell r="C1009" t="str">
            <v>R06_0160</v>
          </cell>
          <cell r="D1009" t="str">
            <v>R06_0160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 t="str">
            <v>R06_0160</v>
          </cell>
        </row>
        <row r="1010">
          <cell r="A1010">
            <v>602524</v>
          </cell>
          <cell r="B1010" t="str">
            <v xml:space="preserve">INT. DUS S/DEPOT TERME RECUS  </v>
          </cell>
          <cell r="C1010" t="str">
            <v>R06_0160</v>
          </cell>
          <cell r="D1010" t="str">
            <v>R06_0160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 t="str">
            <v>R06_0160</v>
          </cell>
        </row>
        <row r="1011">
          <cell r="A1011">
            <v>602525</v>
          </cell>
          <cell r="B1011" t="str">
            <v xml:space="preserve">INT. DUS S/DEPOT TERME RECUS  </v>
          </cell>
          <cell r="C1011" t="str">
            <v>R06_0160</v>
          </cell>
          <cell r="D1011" t="str">
            <v>R06_0160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 t="str">
            <v>R06_0160</v>
          </cell>
        </row>
        <row r="1012">
          <cell r="A1012">
            <v>602526</v>
          </cell>
          <cell r="B1012" t="str">
            <v>INT. DUS / DEPOTS A TERME PROF</v>
          </cell>
          <cell r="C1012" t="str">
            <v>R06_0160</v>
          </cell>
          <cell r="D1012" t="str">
            <v>R06_0160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 t="str">
            <v>R06_0160</v>
          </cell>
        </row>
        <row r="1013">
          <cell r="A1013">
            <v>602527</v>
          </cell>
          <cell r="B1013" t="str">
            <v>INT. DUS / DEPOTS A TERME DIVE</v>
          </cell>
          <cell r="C1013" t="str">
            <v>R06_0160</v>
          </cell>
          <cell r="D1013" t="str">
            <v>R06_0160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 t="str">
            <v>R06_0160</v>
          </cell>
        </row>
        <row r="1014">
          <cell r="A1014">
            <v>602530</v>
          </cell>
          <cell r="B1014" t="str">
            <v xml:space="preserve">INTS DUS S/CPT EPARGNE REGIME </v>
          </cell>
          <cell r="C1014" t="str">
            <v>R06_0170</v>
          </cell>
          <cell r="D1014" t="str">
            <v>R06_0170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 t="str">
            <v>R06_0170</v>
          </cell>
        </row>
        <row r="1015">
          <cell r="A1015">
            <v>602531</v>
          </cell>
          <cell r="B1015" t="str">
            <v xml:space="preserve">INT. DUS / CPT /LIVRET        </v>
          </cell>
          <cell r="C1015" t="str">
            <v>R06_0170</v>
          </cell>
          <cell r="D1015" t="str">
            <v>R06_0170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 t="str">
            <v>R06_0170</v>
          </cell>
        </row>
        <row r="1016">
          <cell r="A1016">
            <v>602532</v>
          </cell>
          <cell r="B1016" t="str">
            <v xml:space="preserve">INT. DUS / CPT D'EPARGNE 12   </v>
          </cell>
          <cell r="C1016" t="str">
            <v>R06_0170</v>
          </cell>
          <cell r="D1016" t="str">
            <v>R06_0170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 t="str">
            <v>R06_0170</v>
          </cell>
        </row>
        <row r="1017">
          <cell r="A1017">
            <v>602533</v>
          </cell>
          <cell r="B1017" t="str">
            <v>INT. DUS / CPT D'EPARGNE CREDI</v>
          </cell>
          <cell r="C1017" t="str">
            <v>R06_0170</v>
          </cell>
          <cell r="D1017" t="str">
            <v>R06_0170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 t="str">
            <v>R06_0170</v>
          </cell>
        </row>
        <row r="1018">
          <cell r="A1018">
            <v>602534</v>
          </cell>
          <cell r="B1018" t="str">
            <v xml:space="preserve">INT DUS S/PLAN EPARG. LOGMNT  </v>
          </cell>
          <cell r="C1018" t="str">
            <v>R06_0170</v>
          </cell>
          <cell r="D1018" t="str">
            <v>R06_0170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 t="str">
            <v>R06_0170</v>
          </cell>
        </row>
        <row r="1019">
          <cell r="A1019">
            <v>602535</v>
          </cell>
          <cell r="B1019" t="str">
            <v xml:space="preserve">INT DUS S/CPT EPARG LOGEMENT  </v>
          </cell>
          <cell r="C1019" t="str">
            <v>R06_0170</v>
          </cell>
          <cell r="D1019" t="str">
            <v>R06_0170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 t="str">
            <v>R06_0170</v>
          </cell>
        </row>
        <row r="1020">
          <cell r="A1020">
            <v>602536</v>
          </cell>
          <cell r="B1020" t="str">
            <v>INT. DUS / PLAN EPARGNE XALEYI</v>
          </cell>
          <cell r="C1020" t="str">
            <v>R06_0170</v>
          </cell>
          <cell r="D1020" t="str">
            <v>R06_0170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 t="str">
            <v>R06_0170</v>
          </cell>
        </row>
        <row r="1021">
          <cell r="A1021">
            <v>602540</v>
          </cell>
          <cell r="B1021" t="str">
            <v>INT.DUS S/DEPOT GARANTIE RECUS</v>
          </cell>
          <cell r="C1021" t="str">
            <v>R06_0180</v>
          </cell>
          <cell r="D1021" t="str">
            <v>R06_0180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 t="str">
            <v>R06_0180</v>
          </cell>
        </row>
        <row r="1022">
          <cell r="A1022">
            <v>602541</v>
          </cell>
          <cell r="B1022" t="str">
            <v xml:space="preserve">INT DEP GT RECUS CLT PART     </v>
          </cell>
          <cell r="C1022" t="str">
            <v>R06_0180</v>
          </cell>
          <cell r="D1022" t="str">
            <v>R06_0180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 t="str">
            <v>R06_0180</v>
          </cell>
        </row>
        <row r="1023">
          <cell r="A1023">
            <v>602542</v>
          </cell>
          <cell r="B1023" t="str">
            <v>INT. DUS / DEPOTS GARANTIE REC</v>
          </cell>
          <cell r="C1023" t="str">
            <v>R06_0180</v>
          </cell>
          <cell r="D1023" t="str">
            <v>R06_0180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 t="str">
            <v>R06_0180</v>
          </cell>
        </row>
        <row r="1024">
          <cell r="A1024">
            <v>602543</v>
          </cell>
          <cell r="B1024" t="str">
            <v>INT. DUS / DEPOTS GARANTIE REC</v>
          </cell>
          <cell r="C1024" t="str">
            <v>R06_0180</v>
          </cell>
          <cell r="D1024" t="str">
            <v>R06_0180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 t="str">
            <v>R06_0180</v>
          </cell>
        </row>
        <row r="1025">
          <cell r="A1025">
            <v>602544</v>
          </cell>
          <cell r="B1025" t="str">
            <v>INT. DUS / DEPOTS GARANTIE REC</v>
          </cell>
          <cell r="C1025" t="str">
            <v>R06_0180</v>
          </cell>
          <cell r="D1025" t="str">
            <v>R06_0180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 t="str">
            <v>R06_0180</v>
          </cell>
        </row>
        <row r="1026">
          <cell r="A1026">
            <v>602545</v>
          </cell>
          <cell r="B1026" t="str">
            <v>INT. DUS / DEPOTS GARANTIE REC</v>
          </cell>
          <cell r="C1026" t="str">
            <v>R06_0180</v>
          </cell>
          <cell r="D1026" t="str">
            <v>R06_0180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 t="str">
            <v>R06_0180</v>
          </cell>
        </row>
        <row r="1027">
          <cell r="A1027">
            <v>602546</v>
          </cell>
          <cell r="B1027" t="str">
            <v>INT. DUS / DEPOTS GARANTIE REC</v>
          </cell>
          <cell r="C1027" t="str">
            <v>R06_0180</v>
          </cell>
          <cell r="D1027" t="str">
            <v>R06_0180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 t="str">
            <v>R06_0180</v>
          </cell>
        </row>
        <row r="1028">
          <cell r="A1028">
            <v>602547</v>
          </cell>
          <cell r="B1028" t="str">
            <v>INT. DUS / DEPOTS GARANTIE REC</v>
          </cell>
          <cell r="C1028" t="str">
            <v>R06_0180</v>
          </cell>
          <cell r="D1028" t="str">
            <v>R06_0180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 t="str">
            <v>R06_0180</v>
          </cell>
        </row>
        <row r="1029">
          <cell r="A1029">
            <v>602550</v>
          </cell>
          <cell r="B1029" t="str">
            <v>INT. DUS S/AUTRES DEPOTS RECUS</v>
          </cell>
          <cell r="C1029" t="str">
            <v>R06_0190</v>
          </cell>
          <cell r="D1029" t="str">
            <v>R06_0190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 t="str">
            <v>R06_0190</v>
          </cell>
        </row>
        <row r="1030">
          <cell r="A1030">
            <v>602551</v>
          </cell>
          <cell r="B1030" t="str">
            <v xml:space="preserve">INT AUTRES DPT RECUS CLT CM   </v>
          </cell>
          <cell r="C1030" t="str">
            <v>R06_0190</v>
          </cell>
          <cell r="D1030" t="str">
            <v>R06_0190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 t="str">
            <v>R06_0190</v>
          </cell>
        </row>
        <row r="1031">
          <cell r="A1031">
            <v>602552</v>
          </cell>
          <cell r="B1031" t="str">
            <v>INT. DUS / AUTRES DEPOTS RECUS</v>
          </cell>
          <cell r="C1031" t="str">
            <v>R06_0190</v>
          </cell>
          <cell r="D1031" t="str">
            <v>R06_0190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 t="str">
            <v>R06_0190</v>
          </cell>
        </row>
        <row r="1032">
          <cell r="A1032">
            <v>602553</v>
          </cell>
          <cell r="B1032" t="str">
            <v>INT. DUS / AUTRES DEPOTS RECUS</v>
          </cell>
          <cell r="C1032" t="str">
            <v>R06_0190</v>
          </cell>
          <cell r="D1032" t="str">
            <v>R06_0190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 t="str">
            <v>R06_0190</v>
          </cell>
        </row>
        <row r="1033">
          <cell r="A1033">
            <v>602554</v>
          </cell>
          <cell r="B1033" t="str">
            <v>INT. DUS / AUTRES DEPOTS RECUS</v>
          </cell>
          <cell r="C1033" t="str">
            <v>R06_0190</v>
          </cell>
          <cell r="D1033" t="str">
            <v>R06_0190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 t="str">
            <v>R06_0190</v>
          </cell>
        </row>
        <row r="1034">
          <cell r="A1034">
            <v>602555</v>
          </cell>
          <cell r="B1034" t="str">
            <v>INT. DUS / AUTRES DEPOTS RECUS</v>
          </cell>
          <cell r="C1034" t="str">
            <v>R06_0190</v>
          </cell>
          <cell r="D1034" t="str">
            <v>R06_0190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 t="str">
            <v>R06_0190</v>
          </cell>
        </row>
        <row r="1035">
          <cell r="A1035">
            <v>602556</v>
          </cell>
          <cell r="B1035" t="str">
            <v>INT. DUS / AUTRES DEPOTS RECUS</v>
          </cell>
          <cell r="C1035" t="str">
            <v>R06_0190</v>
          </cell>
          <cell r="D1035" t="str">
            <v>R06_0190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 t="str">
            <v>R06_0190</v>
          </cell>
        </row>
        <row r="1036">
          <cell r="A1036">
            <v>602557</v>
          </cell>
          <cell r="B1036" t="str">
            <v>INT. DUS / AUTRES DEPOTS RECUS</v>
          </cell>
          <cell r="C1036" t="str">
            <v>R06_0190</v>
          </cell>
          <cell r="D1036" t="str">
            <v>R06_0190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 t="str">
            <v>R06_0190</v>
          </cell>
        </row>
        <row r="1037">
          <cell r="A1037">
            <v>602560</v>
          </cell>
          <cell r="B1037" t="str">
            <v>INTERETS DUS SUR BONS DE CAISS</v>
          </cell>
          <cell r="C1037" t="str">
            <v>R06_0200</v>
          </cell>
          <cell r="D1037" t="str">
            <v>R06_0200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 t="str">
            <v>R06_0200</v>
          </cell>
        </row>
        <row r="1038">
          <cell r="A1038">
            <v>602561</v>
          </cell>
          <cell r="B1038" t="str">
            <v xml:space="preserve">INT DUS S/BONS DE CAISSE NMT  </v>
          </cell>
          <cell r="C1038" t="str">
            <v>R06_0200</v>
          </cell>
          <cell r="D1038" t="str">
            <v>R06_0200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 t="str">
            <v>R06_0200</v>
          </cell>
        </row>
        <row r="1039">
          <cell r="A1039">
            <v>602562</v>
          </cell>
          <cell r="B1039" t="str">
            <v>INT. DUS S/BONS DE CAISSE COMM</v>
          </cell>
          <cell r="C1039" t="str">
            <v>R06_0200</v>
          </cell>
          <cell r="D1039" t="str">
            <v>R06_0200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 t="str">
            <v>R06_0200</v>
          </cell>
        </row>
        <row r="1040">
          <cell r="A1040">
            <v>602563</v>
          </cell>
          <cell r="B1040" t="str">
            <v xml:space="preserve">INT. DUS S/BONS DE CAISSE NMT </v>
          </cell>
          <cell r="C1040" t="str">
            <v>R06_0200</v>
          </cell>
          <cell r="D1040" t="str">
            <v>R06_0200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 t="str">
            <v>R06_0200</v>
          </cell>
        </row>
        <row r="1041">
          <cell r="A1041">
            <v>602564</v>
          </cell>
          <cell r="B1041" t="str">
            <v xml:space="preserve">INT. DUS S/BONS DE CAISSE NMT </v>
          </cell>
          <cell r="C1041" t="str">
            <v>R06_0200</v>
          </cell>
          <cell r="D1041" t="str">
            <v>R06_0200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 t="str">
            <v>R06_0200</v>
          </cell>
        </row>
        <row r="1042">
          <cell r="A1042">
            <v>602565</v>
          </cell>
          <cell r="B1042" t="str">
            <v xml:space="preserve">INT. DUS S/BONS DE CAISSE NMT </v>
          </cell>
          <cell r="C1042" t="str">
            <v>R06_0200</v>
          </cell>
          <cell r="D1042" t="str">
            <v>R06_0200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 t="str">
            <v>R06_0200</v>
          </cell>
        </row>
        <row r="1043">
          <cell r="A1043">
            <v>602566</v>
          </cell>
          <cell r="B1043" t="str">
            <v>INT. DUS S/BONS CAISSE ANONYME</v>
          </cell>
          <cell r="C1043" t="str">
            <v>R06_0200</v>
          </cell>
          <cell r="D1043" t="str">
            <v>R06_0200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 t="str">
            <v>R06_0200</v>
          </cell>
        </row>
        <row r="1044">
          <cell r="A1044">
            <v>602567</v>
          </cell>
          <cell r="B1044" t="str">
            <v>INT. DUS / BONS DE CAISSE DIVE</v>
          </cell>
          <cell r="C1044" t="str">
            <v>R06_0200</v>
          </cell>
          <cell r="D1044" t="str">
            <v>R06_0200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 t="str">
            <v>R06_0200</v>
          </cell>
        </row>
        <row r="1045">
          <cell r="A1045">
            <v>602600</v>
          </cell>
          <cell r="B1045" t="str">
            <v>INTERETS DUS S/CPTES AFFACTURA</v>
          </cell>
          <cell r="C1045" t="str">
            <v>R06_0210</v>
          </cell>
          <cell r="D1045" t="str">
            <v>R06_0210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 t="str">
            <v>R06_0210</v>
          </cell>
        </row>
        <row r="1046">
          <cell r="A1046">
            <v>602610</v>
          </cell>
          <cell r="B1046" t="str">
            <v>INTERETS DUS SUR CPTS AFFACTUR</v>
          </cell>
          <cell r="C1046" t="str">
            <v>R06_0210</v>
          </cell>
          <cell r="D1046" t="str">
            <v>R06_0210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 t="str">
            <v>R06_0210</v>
          </cell>
        </row>
        <row r="1047">
          <cell r="A1047">
            <v>602620</v>
          </cell>
          <cell r="B1047" t="str">
            <v>INTS DUS S/CPTS AFFACTURAGE IN</v>
          </cell>
          <cell r="C1047" t="str">
            <v>R06_0210</v>
          </cell>
          <cell r="D1047" t="str">
            <v>R06_0210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 t="str">
            <v>R06_0210</v>
          </cell>
        </row>
        <row r="1048">
          <cell r="A1048">
            <v>602700</v>
          </cell>
          <cell r="B1048" t="str">
            <v>INTS DUS S/EMPR &amp; AUTRES SOMME</v>
          </cell>
          <cell r="C1048" t="str">
            <v>R06_0220</v>
          </cell>
          <cell r="D1048" t="str">
            <v>R06_0220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 t="str">
            <v>R06_0220</v>
          </cell>
        </row>
        <row r="1049">
          <cell r="A1049">
            <v>602702</v>
          </cell>
          <cell r="B1049" t="str">
            <v>INT. DUS / EMPRUNT AUTRES SOMM</v>
          </cell>
          <cell r="C1049" t="str">
            <v>R06_0220</v>
          </cell>
          <cell r="D1049" t="str">
            <v>R06_0220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 t="str">
            <v>R06_0220</v>
          </cell>
        </row>
        <row r="1050">
          <cell r="A1050">
            <v>602703</v>
          </cell>
          <cell r="B1050" t="str">
            <v>INT. DUS / EMPRUNT AUTRES SOMM</v>
          </cell>
          <cell r="C1050" t="str">
            <v>R06_0220</v>
          </cell>
          <cell r="D1050" t="str">
            <v>R06_0220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 t="str">
            <v>R06_0220</v>
          </cell>
        </row>
        <row r="1051">
          <cell r="A1051">
            <v>602704</v>
          </cell>
          <cell r="B1051" t="str">
            <v>INT. DUS / EMPRUNT AUTRES SOMM</v>
          </cell>
          <cell r="C1051" t="str">
            <v>R06_0220</v>
          </cell>
          <cell r="D1051" t="str">
            <v>R06_0220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 t="str">
            <v>R06_0220</v>
          </cell>
        </row>
        <row r="1052">
          <cell r="A1052">
            <v>602705</v>
          </cell>
          <cell r="B1052" t="str">
            <v>INT. DUS / EMPRUNT AUTRES SOMM</v>
          </cell>
          <cell r="C1052" t="str">
            <v>R06_0220</v>
          </cell>
          <cell r="D1052" t="str">
            <v>R06_0220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 t="str">
            <v>R06_0220</v>
          </cell>
        </row>
        <row r="1053">
          <cell r="A1053">
            <v>602706</v>
          </cell>
          <cell r="B1053" t="str">
            <v>INT. DUS / EMPRUNT AUTRES SOMM</v>
          </cell>
          <cell r="C1053" t="str">
            <v>R06_0220</v>
          </cell>
          <cell r="D1053" t="str">
            <v>R06_0220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 t="str">
            <v>R06_0220</v>
          </cell>
        </row>
        <row r="1054">
          <cell r="A1054">
            <v>602707</v>
          </cell>
          <cell r="B1054" t="str">
            <v>INT. DUS / EMPRUNT AUTRES SOMM</v>
          </cell>
          <cell r="C1054" t="str">
            <v>R06_0220</v>
          </cell>
          <cell r="D1054" t="str">
            <v>R06_0220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 t="str">
            <v>R06_0220</v>
          </cell>
        </row>
        <row r="1055">
          <cell r="A1055">
            <v>602710</v>
          </cell>
          <cell r="B1055" t="str">
            <v>INT DUS S/EMPRUNTS COURT TERME</v>
          </cell>
          <cell r="C1055" t="str">
            <v>R06_0220</v>
          </cell>
          <cell r="D1055" t="str">
            <v>R06_0220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 t="str">
            <v>R06_0220</v>
          </cell>
        </row>
        <row r="1056">
          <cell r="A1056">
            <v>602711</v>
          </cell>
          <cell r="B1056" t="str">
            <v>INT DUS S/EMPRUNTS COURT TERME</v>
          </cell>
          <cell r="C1056" t="str">
            <v>R06_0220</v>
          </cell>
          <cell r="D1056" t="str">
            <v>R06_0220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 t="str">
            <v>R06_0220</v>
          </cell>
        </row>
        <row r="1057">
          <cell r="A1057">
            <v>602712</v>
          </cell>
          <cell r="B1057" t="str">
            <v>INT DUS S/EMPR CT TERME ADMIN.</v>
          </cell>
          <cell r="C1057" t="str">
            <v>R06_0220</v>
          </cell>
          <cell r="D1057" t="str">
            <v>R06_0220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 t="str">
            <v>R06_0220</v>
          </cell>
        </row>
        <row r="1058">
          <cell r="A1058">
            <v>602713</v>
          </cell>
          <cell r="B1058" t="str">
            <v>INT DUS S/AUTRES EMPR CT TERME</v>
          </cell>
          <cell r="C1058" t="str">
            <v>R06_0220</v>
          </cell>
          <cell r="D1058" t="str">
            <v>R06_0220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 t="str">
            <v>R06_0220</v>
          </cell>
        </row>
        <row r="1059">
          <cell r="A1059">
            <v>602720</v>
          </cell>
          <cell r="B1059" t="str">
            <v>INT/AUT SOMMES DUES A LA CLTLE</v>
          </cell>
          <cell r="C1059" t="str">
            <v>R06_0220</v>
          </cell>
          <cell r="D1059" t="str">
            <v>R06_0220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 t="str">
            <v>R06_0220</v>
          </cell>
        </row>
        <row r="1060">
          <cell r="A1060">
            <v>602721</v>
          </cell>
          <cell r="B1060" t="str">
            <v xml:space="preserve">INT DUS S/EMPRUNT MOYEN TERME </v>
          </cell>
          <cell r="C1060" t="str">
            <v>R06_0220</v>
          </cell>
          <cell r="D1060" t="str">
            <v>R06_0220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 t="str">
            <v>R06_0220</v>
          </cell>
        </row>
        <row r="1061">
          <cell r="A1061">
            <v>602722</v>
          </cell>
          <cell r="B1061" t="str">
            <v xml:space="preserve">INT DUS S/EMPRUNT MOYEN TERME </v>
          </cell>
          <cell r="C1061" t="str">
            <v>R06_0220</v>
          </cell>
          <cell r="D1061" t="str">
            <v>R06_0220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 t="str">
            <v>R06_0220</v>
          </cell>
        </row>
        <row r="1062">
          <cell r="A1062">
            <v>602723</v>
          </cell>
          <cell r="B1062" t="str">
            <v>INT DUS S/AUTRES EMPRUNTS MOY.</v>
          </cell>
          <cell r="C1062" t="str">
            <v>R06_0220</v>
          </cell>
          <cell r="D1062" t="str">
            <v>R06_0220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 t="str">
            <v>R06_0220</v>
          </cell>
        </row>
        <row r="1063">
          <cell r="A1063">
            <v>602730</v>
          </cell>
          <cell r="B1063" t="str">
            <v xml:space="preserve">INT DUS S/EMPRUNT LONG TERME  </v>
          </cell>
          <cell r="C1063" t="str">
            <v>R06_0220</v>
          </cell>
          <cell r="D1063" t="str">
            <v>R06_0220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 t="str">
            <v>R06_0220</v>
          </cell>
        </row>
        <row r="1064">
          <cell r="A1064">
            <v>602731</v>
          </cell>
          <cell r="B1064" t="str">
            <v xml:space="preserve">INT DUS S/EMPRUNT LONG TERME  </v>
          </cell>
          <cell r="C1064" t="str">
            <v>R06_0220</v>
          </cell>
          <cell r="D1064" t="str">
            <v>R06_0220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 t="str">
            <v>R06_0220</v>
          </cell>
        </row>
        <row r="1065">
          <cell r="A1065">
            <v>602732</v>
          </cell>
          <cell r="B1065" t="str">
            <v>INT DUS S/EMPR L. TERME ADMIN.</v>
          </cell>
          <cell r="C1065" t="str">
            <v>R06_0220</v>
          </cell>
          <cell r="D1065" t="str">
            <v>R06_0220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 t="str">
            <v>R06_0220</v>
          </cell>
        </row>
        <row r="1066">
          <cell r="A1066">
            <v>602733</v>
          </cell>
          <cell r="B1066" t="str">
            <v>INT DUS S/AUTRES EMPRUNTS L.T.</v>
          </cell>
          <cell r="C1066" t="str">
            <v>R06_0220</v>
          </cell>
          <cell r="D1066" t="str">
            <v>R06_0220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 t="str">
            <v>R06_0220</v>
          </cell>
        </row>
        <row r="1067">
          <cell r="A1067">
            <v>602740</v>
          </cell>
          <cell r="B1067" t="str">
            <v xml:space="preserve">INT DUS S/AUTRES SOMMES DUES  </v>
          </cell>
          <cell r="C1067" t="str">
            <v>R06_0220</v>
          </cell>
          <cell r="D1067" t="str">
            <v>R06_0220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 t="str">
            <v>R06_0220</v>
          </cell>
        </row>
        <row r="1068">
          <cell r="A1068">
            <v>602741</v>
          </cell>
          <cell r="B1068" t="str">
            <v xml:space="preserve">INT DUS AUTRES SOM DUES CLT   </v>
          </cell>
          <cell r="C1068" t="str">
            <v>R06_0220</v>
          </cell>
          <cell r="D1068" t="str">
            <v>R06_0220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 t="str">
            <v>R06_0220</v>
          </cell>
        </row>
        <row r="1069">
          <cell r="A1069">
            <v>602742</v>
          </cell>
          <cell r="B1069" t="str">
            <v>INT DUES AUT SOM A LA CLT COMM</v>
          </cell>
          <cell r="C1069" t="str">
            <v>R06_0220</v>
          </cell>
          <cell r="D1069" t="str">
            <v>R06_0220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 t="str">
            <v>R06_0220</v>
          </cell>
        </row>
        <row r="1070">
          <cell r="A1070">
            <v>602743</v>
          </cell>
          <cell r="B1070" t="str">
            <v>INT DUES AUT SOM DUES A LA CLT</v>
          </cell>
          <cell r="C1070" t="str">
            <v>R06_0220</v>
          </cell>
          <cell r="D1070" t="str">
            <v>R06_0220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 t="str">
            <v>R06_0220</v>
          </cell>
        </row>
        <row r="1071">
          <cell r="A1071">
            <v>602744</v>
          </cell>
          <cell r="B1071" t="str">
            <v xml:space="preserve">INT DUS AUT SOM ADMN          </v>
          </cell>
          <cell r="C1071" t="str">
            <v>R06_0220</v>
          </cell>
          <cell r="D1071" t="str">
            <v>R06_0220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 t="str">
            <v>R06_0220</v>
          </cell>
        </row>
        <row r="1072">
          <cell r="A1072">
            <v>602745</v>
          </cell>
          <cell r="B1072" t="str">
            <v xml:space="preserve">INT DUES AUT A LA CLT DV      </v>
          </cell>
          <cell r="C1072" t="str">
            <v>R06_0220</v>
          </cell>
          <cell r="D1072" t="str">
            <v>R06_0220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 t="str">
            <v>R06_0220</v>
          </cell>
        </row>
        <row r="1073">
          <cell r="A1073">
            <v>602760</v>
          </cell>
          <cell r="B1073" t="str">
            <v>INT/VAl DONN EN PENSION A TERM</v>
          </cell>
          <cell r="C1073" t="str">
            <v>R06_0220</v>
          </cell>
          <cell r="D1073" t="str">
            <v>R06_0220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 t="str">
            <v>R06_0220</v>
          </cell>
        </row>
        <row r="1074">
          <cell r="A1074">
            <v>602800</v>
          </cell>
          <cell r="B1074" t="str">
            <v xml:space="preserve">AUTRES INTERETS DUS           </v>
          </cell>
          <cell r="C1074" t="str">
            <v>R06_0230</v>
          </cell>
          <cell r="D1074" t="str">
            <v>R06_0230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 t="str">
            <v>R06_0230</v>
          </cell>
        </row>
        <row r="1075">
          <cell r="A1075">
            <v>602820</v>
          </cell>
          <cell r="B1075" t="str">
            <v xml:space="preserve">REPORT/DEPORT                 </v>
          </cell>
          <cell r="C1075" t="str">
            <v>R06_0240</v>
          </cell>
          <cell r="D1075" t="str">
            <v>R06_0240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 t="str">
            <v>R06_0240</v>
          </cell>
        </row>
        <row r="1076">
          <cell r="A1076">
            <v>602830</v>
          </cell>
          <cell r="B1076" t="str">
            <v>PERTE/INST FIN A TERME DE COUV</v>
          </cell>
          <cell r="C1076" t="str">
            <v>R06_0260</v>
          </cell>
          <cell r="D1076" t="str">
            <v>R06_0260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 t="str">
            <v>R06_0260</v>
          </cell>
        </row>
        <row r="1077">
          <cell r="A1077">
            <v>602832</v>
          </cell>
          <cell r="B1077" t="str">
            <v xml:space="preserve">REPORT / DEPORT SOCIETES      </v>
          </cell>
          <cell r="C1077" t="str">
            <v>R06_0260</v>
          </cell>
          <cell r="D1077" t="str">
            <v>R06_0260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 t="str">
            <v>R06_0260</v>
          </cell>
        </row>
        <row r="1078">
          <cell r="A1078">
            <v>602833</v>
          </cell>
          <cell r="B1078" t="str">
            <v xml:space="preserve">REPORT / DEPORT EEURS INDIV.  </v>
          </cell>
          <cell r="C1078" t="str">
            <v>R06_0260</v>
          </cell>
          <cell r="D1078" t="str">
            <v>R06_0260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 t="str">
            <v>R06_0260</v>
          </cell>
        </row>
        <row r="1079">
          <cell r="A1079">
            <v>602834</v>
          </cell>
          <cell r="B1079" t="str">
            <v xml:space="preserve">REPORT / DEPORT PARTICULIERS  </v>
          </cell>
          <cell r="C1079" t="str">
            <v>R06_0260</v>
          </cell>
          <cell r="D1079" t="str">
            <v>R06_0260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 t="str">
            <v>R06_0260</v>
          </cell>
        </row>
        <row r="1080">
          <cell r="A1080">
            <v>602835</v>
          </cell>
          <cell r="B1080" t="str">
            <v xml:space="preserve">REPORT / DEPORT ADMIN.        </v>
          </cell>
          <cell r="C1080" t="str">
            <v>R06_0260</v>
          </cell>
          <cell r="D1080" t="str">
            <v>R06_0260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 t="str">
            <v>R06_0260</v>
          </cell>
        </row>
        <row r="1081">
          <cell r="A1081">
            <v>602836</v>
          </cell>
          <cell r="B1081" t="str">
            <v xml:space="preserve">REPORT / DEPORT PROF. LIBER.  </v>
          </cell>
          <cell r="C1081" t="str">
            <v>R06_0260</v>
          </cell>
          <cell r="D1081" t="str">
            <v>R06_0260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 t="str">
            <v>R06_0260</v>
          </cell>
        </row>
        <row r="1082">
          <cell r="A1082">
            <v>602837</v>
          </cell>
          <cell r="B1082" t="str">
            <v xml:space="preserve">REPORT / DEPORT DIVERS        </v>
          </cell>
          <cell r="C1082" t="str">
            <v>R06_0260</v>
          </cell>
          <cell r="D1082" t="str">
            <v>R06_0260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 t="str">
            <v>R06_0260</v>
          </cell>
        </row>
        <row r="1083">
          <cell r="A1083">
            <v>602840</v>
          </cell>
          <cell r="B1083" t="str">
            <v>INDMNITES DE REMERES ET ASSIM.</v>
          </cell>
          <cell r="C1083" t="str">
            <v>R06_0250</v>
          </cell>
          <cell r="D1083" t="str">
            <v>R06_0250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 t="str">
            <v>R06_0250</v>
          </cell>
        </row>
        <row r="1084">
          <cell r="A1084">
            <v>602890</v>
          </cell>
          <cell r="B1084" t="str">
            <v xml:space="preserve">DIVERS INTERETS               </v>
          </cell>
          <cell r="C1084" t="str">
            <v>R06_0260</v>
          </cell>
          <cell r="D1084" t="str">
            <v>R06_0260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 t="str">
            <v>R06_0260</v>
          </cell>
        </row>
        <row r="1085">
          <cell r="A1085">
            <v>602900</v>
          </cell>
          <cell r="B1085" t="str">
            <v xml:space="preserve">COMMISSIONS DUES S/CLIENTELE  </v>
          </cell>
          <cell r="C1085" t="str">
            <v>R06_0270</v>
          </cell>
          <cell r="D1085" t="str">
            <v>R06_0270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 t="str">
            <v>R06_0270</v>
          </cell>
        </row>
        <row r="1086">
          <cell r="A1086">
            <v>602902</v>
          </cell>
          <cell r="B1086" t="str">
            <v xml:space="preserve">CIONS DUES SOCIETES           </v>
          </cell>
          <cell r="C1086" t="str">
            <v>R06_0270</v>
          </cell>
          <cell r="D1086" t="str">
            <v>R06_0270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 t="str">
            <v>R06_0270</v>
          </cell>
        </row>
        <row r="1087">
          <cell r="A1087">
            <v>602903</v>
          </cell>
          <cell r="B1087" t="str">
            <v xml:space="preserve">CIONS DUES EEURS INDIV.       </v>
          </cell>
          <cell r="C1087" t="str">
            <v>R06_0270</v>
          </cell>
          <cell r="D1087" t="str">
            <v>R06_0270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 t="str">
            <v>R06_0270</v>
          </cell>
        </row>
        <row r="1088">
          <cell r="A1088">
            <v>602904</v>
          </cell>
          <cell r="B1088" t="str">
            <v xml:space="preserve">CIONS DUES PARTICULIERS       </v>
          </cell>
          <cell r="C1088" t="str">
            <v>R06_0270</v>
          </cell>
          <cell r="D1088" t="str">
            <v>R06_0270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 t="str">
            <v>R06_0270</v>
          </cell>
        </row>
        <row r="1089">
          <cell r="A1089">
            <v>602905</v>
          </cell>
          <cell r="B1089" t="str">
            <v xml:space="preserve">CIONS DUES ADMIN.             </v>
          </cell>
          <cell r="C1089" t="str">
            <v>R06_0270</v>
          </cell>
          <cell r="D1089" t="str">
            <v>R06_0270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 t="str">
            <v>R06_0270</v>
          </cell>
        </row>
        <row r="1090">
          <cell r="A1090">
            <v>602906</v>
          </cell>
          <cell r="B1090" t="str">
            <v xml:space="preserve">CIONS DUES PROF. LIBER.       </v>
          </cell>
          <cell r="C1090" t="str">
            <v>R06_0270</v>
          </cell>
          <cell r="D1090" t="str">
            <v>R06_0270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 t="str">
            <v>R06_0270</v>
          </cell>
        </row>
        <row r="1091">
          <cell r="A1091">
            <v>602907</v>
          </cell>
          <cell r="B1091" t="str">
            <v xml:space="preserve">CIONS DUES DIVERS             </v>
          </cell>
          <cell r="C1091" t="str">
            <v>R06_0270</v>
          </cell>
          <cell r="D1091" t="str">
            <v>R06_0270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 t="str">
            <v>R06_0270</v>
          </cell>
        </row>
        <row r="1092">
          <cell r="A1092">
            <v>602910</v>
          </cell>
          <cell r="B1092" t="str">
            <v xml:space="preserve">CHARGE SUR OP ENCAISSEMENT    </v>
          </cell>
          <cell r="C1092" t="str">
            <v>R06_0270</v>
          </cell>
          <cell r="D1092" t="str">
            <v>R06_0270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 t="str">
            <v>R06_0270</v>
          </cell>
        </row>
        <row r="1093">
          <cell r="A1093">
            <v>602941</v>
          </cell>
          <cell r="B1093" t="str">
            <v xml:space="preserve">CHARGE FIXES COMPTE COURANT   </v>
          </cell>
          <cell r="C1093" t="str">
            <v>R06_0270</v>
          </cell>
          <cell r="D1093" t="str">
            <v>R06_0270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 t="str">
            <v>R06_0270</v>
          </cell>
        </row>
        <row r="1094">
          <cell r="A1094">
            <v>603000</v>
          </cell>
          <cell r="B1094" t="str">
            <v xml:space="preserve">CHARGES S/OPERATIONS S/TITRES </v>
          </cell>
          <cell r="C1094" t="str">
            <v>R06_0280</v>
          </cell>
          <cell r="D1094" t="str">
            <v>R06_0280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 t="str">
            <v>R06_0280</v>
          </cell>
        </row>
        <row r="1095">
          <cell r="A1095">
            <v>603100</v>
          </cell>
          <cell r="B1095" t="str">
            <v>INT/TITR DONNES EN PENISON LIV</v>
          </cell>
          <cell r="C1095" t="str">
            <v>R06_0290</v>
          </cell>
          <cell r="D1095" t="str">
            <v>R06_0290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 t="str">
            <v>R06_0290</v>
          </cell>
        </row>
        <row r="1096">
          <cell r="A1096">
            <v>603200</v>
          </cell>
          <cell r="B1096" t="str">
            <v xml:space="preserve">PRTES/TITRES TRANSAC.         </v>
          </cell>
          <cell r="C1096" t="str">
            <v>R06_0300</v>
          </cell>
          <cell r="D1096" t="str">
            <v>R06_0300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 t="str">
            <v>R06_0300</v>
          </cell>
        </row>
        <row r="1097">
          <cell r="A1097">
            <v>603310</v>
          </cell>
          <cell r="B1097" t="str">
            <v xml:space="preserve">FRAIS ACQUI/TITRES ACTIV PlAC </v>
          </cell>
          <cell r="C1097" t="str">
            <v>R06_0320</v>
          </cell>
          <cell r="D1097" t="str">
            <v>R06_0320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 t="str">
            <v>R06_0320</v>
          </cell>
        </row>
        <row r="1098">
          <cell r="A1098">
            <v>603320</v>
          </cell>
          <cell r="B1098" t="str">
            <v xml:space="preserve">ETAlEMENT PRIME/ TIT PlAC     </v>
          </cell>
          <cell r="C1098" t="str">
            <v>R06_0330</v>
          </cell>
          <cell r="D1098" t="str">
            <v>R06_0330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 t="str">
            <v>R06_0330</v>
          </cell>
        </row>
        <row r="1099">
          <cell r="A1099">
            <v>603340</v>
          </cell>
          <cell r="B1099" t="str">
            <v xml:space="preserve">FRAIS ACQUI/TITRES ACTIV PTF  </v>
          </cell>
          <cell r="C1099" t="str">
            <v>R06_0360</v>
          </cell>
          <cell r="D1099" t="str">
            <v>R06_0360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 t="str">
            <v>R06_0360</v>
          </cell>
        </row>
        <row r="1100">
          <cell r="A1100">
            <v>603360</v>
          </cell>
          <cell r="B1100" t="str">
            <v xml:space="preserve">MNS-VAl CESS/TIT ACTIV PlAC   </v>
          </cell>
          <cell r="C1100" t="str">
            <v>R06_0340</v>
          </cell>
          <cell r="D1100" t="str">
            <v>R06_0340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 t="str">
            <v>R06_0340</v>
          </cell>
        </row>
        <row r="1101">
          <cell r="A1101">
            <v>603370</v>
          </cell>
          <cell r="B1101" t="str">
            <v xml:space="preserve">MNS-VAl CESS/TIT ACTIV PFT    </v>
          </cell>
          <cell r="C1101" t="str">
            <v>R06_0370</v>
          </cell>
          <cell r="D1101" t="str">
            <v>R06_0370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 t="str">
            <v>R06_0370</v>
          </cell>
        </row>
        <row r="1102">
          <cell r="A1102">
            <v>603410</v>
          </cell>
          <cell r="B1102" t="str">
            <v xml:space="preserve">FRAIS ACQUI/TIT ACTIV INVEST  </v>
          </cell>
          <cell r="C1102" t="str">
            <v>R06_0390</v>
          </cell>
          <cell r="D1102" t="str">
            <v>R06_0390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 t="str">
            <v>R06_0390</v>
          </cell>
        </row>
        <row r="1103">
          <cell r="A1103">
            <v>603420</v>
          </cell>
          <cell r="B1103" t="str">
            <v xml:space="preserve">ETAlEMENT PRIME/ TIT INVEST   </v>
          </cell>
          <cell r="C1103" t="str">
            <v>R06_0400</v>
          </cell>
          <cell r="D1103" t="str">
            <v>R06_0400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 t="str">
            <v>R06_0400</v>
          </cell>
        </row>
        <row r="1104">
          <cell r="A1104">
            <v>603500</v>
          </cell>
          <cell r="B1104" t="str">
            <v xml:space="preserve">CHRGES DIV/OPE/TIT            </v>
          </cell>
          <cell r="C1104" t="str">
            <v>R06_0450</v>
          </cell>
          <cell r="D1104" t="str">
            <v>R06_0450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 t="str">
            <v>R06_0450</v>
          </cell>
        </row>
        <row r="1105">
          <cell r="A1105">
            <v>603600</v>
          </cell>
          <cell r="B1105" t="str">
            <v xml:space="preserve">INTS &amp; CHARGES S/DETTES REPR. </v>
          </cell>
          <cell r="C1105" t="str">
            <v>R06_0420</v>
          </cell>
          <cell r="D1105" t="str">
            <v>R06_0420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 t="str">
            <v>R06_0420</v>
          </cell>
        </row>
        <row r="1106">
          <cell r="A1106">
            <v>603640</v>
          </cell>
          <cell r="B1106" t="str">
            <v>INTS DUS S/ OBLIGATION &amp; TITRE</v>
          </cell>
          <cell r="C1106" t="str">
            <v>R06_0430</v>
          </cell>
          <cell r="D1106" t="str">
            <v>R06_0430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 t="str">
            <v>R06_0430</v>
          </cell>
        </row>
        <row r="1107">
          <cell r="A1107">
            <v>603690</v>
          </cell>
          <cell r="B1107" t="str">
            <v>AUTRES CHARGES S/ DETTES REPR.</v>
          </cell>
          <cell r="C1107" t="str">
            <v>R06_0440</v>
          </cell>
          <cell r="D1107" t="str">
            <v>R06_0440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 t="str">
            <v>R06_0440</v>
          </cell>
        </row>
        <row r="1108">
          <cell r="A1108">
            <v>603800</v>
          </cell>
          <cell r="B1108" t="str">
            <v xml:space="preserve">CHARGES S/OPERATION DIVERSES  </v>
          </cell>
          <cell r="C1108" t="str">
            <v>R06_0410</v>
          </cell>
          <cell r="D1108" t="str">
            <v>R06_0410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 t="str">
            <v>R06_0410</v>
          </cell>
        </row>
        <row r="1109">
          <cell r="A1109">
            <v>603810</v>
          </cell>
          <cell r="B1109" t="str">
            <v>CHARGE SUR MONETIQUE TELEMATIQ</v>
          </cell>
          <cell r="C1109" t="str">
            <v>R06_0410</v>
          </cell>
          <cell r="D1109" t="str">
            <v>R06_0410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 t="str">
            <v>R06_0410</v>
          </cell>
        </row>
        <row r="1110">
          <cell r="A1110">
            <v>603820</v>
          </cell>
          <cell r="B1110" t="str">
            <v>CHARGES SUR OPERATIONS DIVERSE</v>
          </cell>
          <cell r="C1110" t="str">
            <v>R06_0410</v>
          </cell>
          <cell r="D1110" t="str">
            <v>R06_0410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 t="str">
            <v>R06_0410</v>
          </cell>
        </row>
        <row r="1111">
          <cell r="A1111">
            <v>603900</v>
          </cell>
          <cell r="B1111" t="str">
            <v>CIONS DUES S/TIT &amp; OP DIVERSES</v>
          </cell>
          <cell r="C1111" t="str">
            <v>R06_0460</v>
          </cell>
          <cell r="D1111" t="str">
            <v>R06_0460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 t="str">
            <v>R06_0460</v>
          </cell>
        </row>
        <row r="1112">
          <cell r="A1112">
            <v>604000</v>
          </cell>
          <cell r="B1112" t="str">
            <v>CHARGES SUR VALEURS IMMOBILISE</v>
          </cell>
          <cell r="C1112" t="str">
            <v>R06_0470</v>
          </cell>
          <cell r="D1112" t="str">
            <v>R06_0470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 t="str">
            <v>R06_0470</v>
          </cell>
        </row>
        <row r="1113">
          <cell r="A1113">
            <v>604100</v>
          </cell>
          <cell r="B1113" t="str">
            <v xml:space="preserve">CHARGES S/IMMOBILISAT FINANC. </v>
          </cell>
          <cell r="C1113" t="str">
            <v>R06_0480</v>
          </cell>
          <cell r="D1113" t="str">
            <v>R06_0480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 t="str">
            <v>R06_0480</v>
          </cell>
        </row>
        <row r="1114">
          <cell r="A1114">
            <v>604110</v>
          </cell>
          <cell r="B1114" t="str">
            <v xml:space="preserve">FRAIS D ACQUISITION           </v>
          </cell>
          <cell r="C1114" t="str">
            <v>R06_0480</v>
          </cell>
          <cell r="D1114" t="str">
            <v>R06_0480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 t="str">
            <v>R06_0480</v>
          </cell>
        </row>
        <row r="1115">
          <cell r="A1115">
            <v>604120</v>
          </cell>
          <cell r="B1115" t="str">
            <v>ETALEMENT DE PRIME /IMM FINANC</v>
          </cell>
          <cell r="C1115" t="str">
            <v>R06_0480</v>
          </cell>
          <cell r="D1115" t="str">
            <v>R06_0480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 t="str">
            <v>R06_0480</v>
          </cell>
        </row>
        <row r="1116">
          <cell r="A1116">
            <v>604600</v>
          </cell>
          <cell r="B1116" t="str">
            <v>CHARGES S/OP.CRT BAIL &amp; LOCAT.</v>
          </cell>
          <cell r="C1116" t="str">
            <v>R06_0490</v>
          </cell>
          <cell r="D1116" t="str">
            <v>R06_0490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 t="str">
            <v>R06_0490</v>
          </cell>
        </row>
        <row r="1117">
          <cell r="A1117">
            <v>604610</v>
          </cell>
          <cell r="B1117" t="str">
            <v xml:space="preserve">DOTATIONS AUX AMORTISSEMENTS  </v>
          </cell>
          <cell r="C1117" t="str">
            <v>R06_0500</v>
          </cell>
          <cell r="D1117" t="str">
            <v>R06_0500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 t="str">
            <v>R06_0500</v>
          </cell>
        </row>
        <row r="1118">
          <cell r="A1118">
            <v>604611</v>
          </cell>
          <cell r="B1118" t="str">
            <v xml:space="preserve">DOTAT AMORTISSEMENT CDT BAIL  </v>
          </cell>
          <cell r="C1118" t="str">
            <v>R06_0500</v>
          </cell>
          <cell r="D1118" t="str">
            <v>R06_0500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 t="str">
            <v>R06_0500</v>
          </cell>
        </row>
        <row r="1119">
          <cell r="A1119">
            <v>604612</v>
          </cell>
          <cell r="B1119" t="str">
            <v>DOTATION AUX PROVISIONS C BAIL</v>
          </cell>
          <cell r="C1119" t="str">
            <v>R06_0500</v>
          </cell>
          <cell r="D1119" t="str">
            <v>R06_0500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 t="str">
            <v>R06_0500</v>
          </cell>
        </row>
        <row r="1120">
          <cell r="A1120">
            <v>604613</v>
          </cell>
          <cell r="B1120" t="str">
            <v xml:space="preserve">MOINS VALUE DE CESSION C BAIL </v>
          </cell>
          <cell r="C1120" t="str">
            <v>R06_0500</v>
          </cell>
          <cell r="D1120" t="str">
            <v>R06_0500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 t="str">
            <v>R06_0500</v>
          </cell>
        </row>
        <row r="1121">
          <cell r="A1121">
            <v>604619</v>
          </cell>
          <cell r="B1121" t="str">
            <v xml:space="preserve">AUTRES CHARGES CREDIT BAIL    </v>
          </cell>
          <cell r="C1121" t="str">
            <v>R06_0500</v>
          </cell>
          <cell r="D1121" t="str">
            <v>R06_0500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 t="str">
            <v>R06_0500</v>
          </cell>
        </row>
        <row r="1122">
          <cell r="A1122">
            <v>604620</v>
          </cell>
          <cell r="B1122" t="str">
            <v xml:space="preserve">DOTAT AU DEP/OP DE LOC SIMPLE </v>
          </cell>
          <cell r="C1122" t="str">
            <v>R06_0510</v>
          </cell>
          <cell r="D1122" t="str">
            <v>R06_0510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 t="str">
            <v>R06_0510</v>
          </cell>
        </row>
        <row r="1123">
          <cell r="A1123">
            <v>604621</v>
          </cell>
          <cell r="B1123" t="str">
            <v xml:space="preserve">DOTAT AMORT LOCATION OP ACHAT </v>
          </cell>
          <cell r="C1123" t="str">
            <v>R06_0510</v>
          </cell>
          <cell r="D1123" t="str">
            <v>R06_0510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 t="str">
            <v>R06_0510</v>
          </cell>
        </row>
        <row r="1124">
          <cell r="A1124">
            <v>604622</v>
          </cell>
          <cell r="B1124" t="str">
            <v xml:space="preserve">DOTATION AUX PROVIS OP ACHAT  </v>
          </cell>
          <cell r="C1124" t="str">
            <v>R06_0510</v>
          </cell>
          <cell r="D1124" t="str">
            <v>R06_0510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 t="str">
            <v>R06_0510</v>
          </cell>
        </row>
        <row r="1125">
          <cell r="A1125">
            <v>604623</v>
          </cell>
          <cell r="B1125" t="str">
            <v xml:space="preserve">MOINS VALUE CESS LOC OP ACHAT </v>
          </cell>
          <cell r="C1125" t="str">
            <v>R06_0510</v>
          </cell>
          <cell r="D1125" t="str">
            <v>R06_0510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 t="str">
            <v>R06_0510</v>
          </cell>
        </row>
        <row r="1126">
          <cell r="A1126">
            <v>604629</v>
          </cell>
          <cell r="B1126" t="str">
            <v xml:space="preserve">AUTRES CHARGES LOCAT OP ACHAT </v>
          </cell>
          <cell r="C1126" t="str">
            <v>R06_0510</v>
          </cell>
          <cell r="D1126" t="str">
            <v>R06_0510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 t="str">
            <v>R06_0510</v>
          </cell>
        </row>
        <row r="1127">
          <cell r="A1127">
            <v>604630</v>
          </cell>
          <cell r="B1127" t="str">
            <v>MV CESS/OPERAT DE LOCAT SIMPLE</v>
          </cell>
          <cell r="C1127" t="str">
            <v>R06_0520</v>
          </cell>
          <cell r="D1127" t="str">
            <v>R06_0520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 t="str">
            <v>R06_0520</v>
          </cell>
        </row>
        <row r="1128">
          <cell r="A1128">
            <v>604631</v>
          </cell>
          <cell r="B1128" t="str">
            <v xml:space="preserve">DOTATION AMORT. LOCAT SIMPLE  </v>
          </cell>
          <cell r="C1128" t="str">
            <v>R06_0520</v>
          </cell>
          <cell r="D1128" t="str">
            <v>R06_0520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 t="str">
            <v>R06_0520</v>
          </cell>
        </row>
        <row r="1129">
          <cell r="A1129">
            <v>604632</v>
          </cell>
          <cell r="B1129" t="str">
            <v xml:space="preserve">DOTATION PROVIS LOCAT SIMPLE  </v>
          </cell>
          <cell r="C1129" t="str">
            <v>R06_0520</v>
          </cell>
          <cell r="D1129" t="str">
            <v>R06_0520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 t="str">
            <v>R06_0520</v>
          </cell>
        </row>
        <row r="1130">
          <cell r="A1130">
            <v>604633</v>
          </cell>
          <cell r="B1130" t="str">
            <v>MOINS VALUE CESSION LOC SIMPLE</v>
          </cell>
          <cell r="C1130" t="str">
            <v>R06_0520</v>
          </cell>
          <cell r="D1130" t="str">
            <v>R06_0520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 t="str">
            <v>R06_0520</v>
          </cell>
        </row>
        <row r="1131">
          <cell r="A1131">
            <v>604639</v>
          </cell>
          <cell r="B1131" t="str">
            <v xml:space="preserve">AUTRES CHARGES LOCAT SIMPLE   </v>
          </cell>
          <cell r="C1131" t="str">
            <v>R06_0520</v>
          </cell>
          <cell r="D1131" t="str">
            <v>R06_0520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 t="str">
            <v>R06_0520</v>
          </cell>
        </row>
        <row r="1132">
          <cell r="A1132">
            <v>604640</v>
          </cell>
          <cell r="B1132" t="str">
            <v>CHARGES S/ IMMOBIL. NON LOUEES</v>
          </cell>
          <cell r="C1132" t="str">
            <v>R06_0490</v>
          </cell>
          <cell r="D1132" t="str">
            <v>R06_0490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 t="str">
            <v>R06_0490</v>
          </cell>
        </row>
        <row r="1133">
          <cell r="A1133">
            <v>604641</v>
          </cell>
          <cell r="B1133" t="str">
            <v xml:space="preserve">DOTAT AMORTISSEMT IMM N/LOUEE </v>
          </cell>
          <cell r="C1133" t="str">
            <v>R06_0490</v>
          </cell>
          <cell r="D1133" t="str">
            <v>R06_0490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 t="str">
            <v>R06_0490</v>
          </cell>
        </row>
        <row r="1134">
          <cell r="A1134">
            <v>604642</v>
          </cell>
          <cell r="B1134" t="str">
            <v xml:space="preserve">DOTAT PROVISIONS IMM N/LOUEES </v>
          </cell>
          <cell r="C1134" t="str">
            <v>R06_0490</v>
          </cell>
          <cell r="D1134" t="str">
            <v>R06_0490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 t="str">
            <v>R06_0490</v>
          </cell>
        </row>
        <row r="1135">
          <cell r="A1135">
            <v>604643</v>
          </cell>
          <cell r="B1135" t="str">
            <v xml:space="preserve">MOINS VALUE CESS IMM N/LOUEES </v>
          </cell>
          <cell r="C1135" t="str">
            <v>R06_0490</v>
          </cell>
          <cell r="D1135" t="str">
            <v>R06_0490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 t="str">
            <v>R06_0490</v>
          </cell>
        </row>
        <row r="1136">
          <cell r="A1136">
            <v>604649</v>
          </cell>
          <cell r="B1136" t="str">
            <v xml:space="preserve">AUTRES CHARGES IMM NON LOUEES </v>
          </cell>
          <cell r="C1136" t="str">
            <v>R06_0490</v>
          </cell>
          <cell r="D1136" t="str">
            <v>R06_0490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 t="str">
            <v>R06_0490</v>
          </cell>
        </row>
        <row r="1137">
          <cell r="A1137">
            <v>604690</v>
          </cell>
          <cell r="B1137" t="str">
            <v xml:space="preserve">AUT CHRGES/OPE DE lOCA SIMPlE </v>
          </cell>
          <cell r="C1137" t="str">
            <v>R06_0530</v>
          </cell>
          <cell r="D1137" t="str">
            <v>R06_0530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 t="str">
            <v>R06_0530</v>
          </cell>
        </row>
        <row r="1138">
          <cell r="A1138">
            <v>604700</v>
          </cell>
          <cell r="B1138" t="str">
            <v xml:space="preserve">CHARGES S/ OPERATI LOC. VENTE </v>
          </cell>
          <cell r="C1138" t="str">
            <v>R06_0540</v>
          </cell>
          <cell r="D1138" t="str">
            <v>R06_0540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 t="str">
            <v>R06_0540</v>
          </cell>
        </row>
        <row r="1139">
          <cell r="A1139">
            <v>604710</v>
          </cell>
          <cell r="B1139" t="str">
            <v xml:space="preserve">DOTATIONS AUX AMORTISSEMENTS  </v>
          </cell>
          <cell r="C1139" t="str">
            <v>R06_0550</v>
          </cell>
          <cell r="D1139" t="str">
            <v>R06_0550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 t="str">
            <v>R06_0550</v>
          </cell>
        </row>
        <row r="1140">
          <cell r="A1140">
            <v>604712</v>
          </cell>
          <cell r="B1140" t="str">
            <v xml:space="preserve">DOTAT PROV IMM COURS OP LOCAT </v>
          </cell>
          <cell r="C1140" t="str">
            <v>R06_0550</v>
          </cell>
          <cell r="D1140" t="str">
            <v>R06_0550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 t="str">
            <v>R06_0550</v>
          </cell>
        </row>
        <row r="1141">
          <cell r="A1141">
            <v>604713</v>
          </cell>
          <cell r="B1141" t="str">
            <v xml:space="preserve">MOINS VALUE CESS S/IMM COURS  </v>
          </cell>
          <cell r="C1141" t="str">
            <v>R06_0550</v>
          </cell>
          <cell r="D1141" t="str">
            <v>R06_0550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 t="str">
            <v>R06_0550</v>
          </cell>
        </row>
        <row r="1142">
          <cell r="A1142">
            <v>604719</v>
          </cell>
          <cell r="B1142" t="str">
            <v>AUTRES CHARGES S/IMM COURS OP.</v>
          </cell>
          <cell r="C1142" t="str">
            <v>R06_0550</v>
          </cell>
          <cell r="D1142" t="str">
            <v>R06_0550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 t="str">
            <v>R06_0550</v>
          </cell>
        </row>
        <row r="1143">
          <cell r="A1143">
            <v>604720</v>
          </cell>
          <cell r="B1143" t="str">
            <v xml:space="preserve">DOTATIONS AUX DEPRECIATIONS   </v>
          </cell>
          <cell r="C1143" t="str">
            <v>R06_0560</v>
          </cell>
          <cell r="D1143" t="str">
            <v>R06_0560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 t="str">
            <v>R06_0560</v>
          </cell>
        </row>
        <row r="1144">
          <cell r="A1144">
            <v>604721</v>
          </cell>
          <cell r="B1144" t="str">
            <v xml:space="preserve">DOTAT AMORT. OP. LOCAT VENTE  </v>
          </cell>
          <cell r="C1144" t="str">
            <v>R06_0560</v>
          </cell>
          <cell r="D1144" t="str">
            <v>R06_0560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 t="str">
            <v>R06_0560</v>
          </cell>
        </row>
        <row r="1145">
          <cell r="A1145">
            <v>604722</v>
          </cell>
          <cell r="B1145" t="str">
            <v xml:space="preserve">DOTAT PROV. OP. LOCAT VENTE   </v>
          </cell>
          <cell r="C1145" t="str">
            <v>R06_0560</v>
          </cell>
          <cell r="D1145" t="str">
            <v>R06_0560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 t="str">
            <v>R06_0560</v>
          </cell>
        </row>
        <row r="1146">
          <cell r="A1146">
            <v>604723</v>
          </cell>
          <cell r="B1146" t="str">
            <v xml:space="preserve">MOINS VALUE CESS OP LOC VENTE </v>
          </cell>
          <cell r="C1146" t="str">
            <v>R06_0560</v>
          </cell>
          <cell r="D1146" t="str">
            <v>R06_0560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 t="str">
            <v>R06_0560</v>
          </cell>
        </row>
        <row r="1147">
          <cell r="A1147">
            <v>604729</v>
          </cell>
          <cell r="B1147" t="str">
            <v xml:space="preserve">AUTRES CHARGES S/OP LOC VENTE </v>
          </cell>
          <cell r="C1147" t="str">
            <v>R06_0560</v>
          </cell>
          <cell r="D1147" t="str">
            <v>R06_0560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 t="str">
            <v>R06_0560</v>
          </cell>
        </row>
        <row r="1148">
          <cell r="A1148">
            <v>604730</v>
          </cell>
          <cell r="B1148" t="str">
            <v xml:space="preserve">MOINS-VALUES DE CESSION       </v>
          </cell>
          <cell r="C1148" t="str">
            <v>R06_0570</v>
          </cell>
          <cell r="D1148" t="str">
            <v>R06_0570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 t="str">
            <v>R06_0570</v>
          </cell>
        </row>
        <row r="1149">
          <cell r="A1149">
            <v>604731</v>
          </cell>
          <cell r="B1149" t="str">
            <v xml:space="preserve">DOTAT AMORT OP LOCAT SIMPLE   </v>
          </cell>
          <cell r="C1149" t="str">
            <v>R06_0570</v>
          </cell>
          <cell r="D1149" t="str">
            <v>R06_0570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 t="str">
            <v>R06_0570</v>
          </cell>
        </row>
        <row r="1150">
          <cell r="A1150">
            <v>604732</v>
          </cell>
          <cell r="B1150" t="str">
            <v xml:space="preserve">DOTAT PROV OP LOCAT SIMPLE    </v>
          </cell>
          <cell r="C1150" t="str">
            <v>R06_0570</v>
          </cell>
          <cell r="D1150" t="str">
            <v>R06_0570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 t="str">
            <v>R06_0570</v>
          </cell>
        </row>
        <row r="1151">
          <cell r="A1151">
            <v>604733</v>
          </cell>
          <cell r="B1151" t="str">
            <v xml:space="preserve">MOINS VALUE CESS OP LOC SIMPL </v>
          </cell>
          <cell r="C1151" t="str">
            <v>R06_0570</v>
          </cell>
          <cell r="D1151" t="str">
            <v>R06_0570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 t="str">
            <v>R06_0570</v>
          </cell>
        </row>
        <row r="1152">
          <cell r="A1152">
            <v>604739</v>
          </cell>
          <cell r="B1152" t="str">
            <v>AUTRES CHARGES S/OP LOC SIMPLE</v>
          </cell>
          <cell r="C1152" t="str">
            <v>R06_0570</v>
          </cell>
          <cell r="D1152" t="str">
            <v>R06_0570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 t="str">
            <v>R06_0570</v>
          </cell>
        </row>
        <row r="1153">
          <cell r="A1153">
            <v>604740</v>
          </cell>
          <cell r="B1153" t="str">
            <v>CHARGES S/ IMMOBILISAT. NON LO</v>
          </cell>
          <cell r="C1153" t="str">
            <v>R06_0540</v>
          </cell>
          <cell r="D1153" t="str">
            <v>R06_0540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 t="str">
            <v>R06_0540</v>
          </cell>
        </row>
        <row r="1154">
          <cell r="A1154">
            <v>604741</v>
          </cell>
          <cell r="B1154" t="str">
            <v xml:space="preserve">DOTAT AMORT IMM NON LOUEES    </v>
          </cell>
          <cell r="C1154" t="str">
            <v>R06_0540</v>
          </cell>
          <cell r="D1154" t="str">
            <v>R06_0540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 t="str">
            <v>R06_0540</v>
          </cell>
        </row>
        <row r="1155">
          <cell r="A1155">
            <v>604742</v>
          </cell>
          <cell r="B1155" t="str">
            <v xml:space="preserve">DOTAT PROV IMM NON LOUEES     </v>
          </cell>
          <cell r="C1155" t="str">
            <v>R06_0540</v>
          </cell>
          <cell r="D1155" t="str">
            <v>R06_0540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 t="str">
            <v>R06_0540</v>
          </cell>
        </row>
        <row r="1156">
          <cell r="A1156">
            <v>604743</v>
          </cell>
          <cell r="B1156" t="str">
            <v>MOINS VALUE CESSION IMM N/LOUE</v>
          </cell>
          <cell r="C1156" t="str">
            <v>R06_0540</v>
          </cell>
          <cell r="D1156" t="str">
            <v>R06_0540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 t="str">
            <v>R06_0540</v>
          </cell>
        </row>
        <row r="1157">
          <cell r="A1157">
            <v>604749</v>
          </cell>
          <cell r="B1157" t="str">
            <v>AUTRES CHARGES S/IMM NON LOUES</v>
          </cell>
          <cell r="C1157" t="str">
            <v>R06_0540</v>
          </cell>
          <cell r="D1157" t="str">
            <v>R06_0540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 t="str">
            <v>R06_0540</v>
          </cell>
        </row>
        <row r="1158">
          <cell r="A1158">
            <v>604790</v>
          </cell>
          <cell r="B1158" t="str">
            <v xml:space="preserve">AUTRES CHARGES                </v>
          </cell>
          <cell r="C1158" t="str">
            <v>R06_0580</v>
          </cell>
          <cell r="D1158" t="str">
            <v>R06_0580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 t="str">
            <v>R06_0580</v>
          </cell>
        </row>
        <row r="1159">
          <cell r="A1159">
            <v>605000</v>
          </cell>
          <cell r="B1159" t="str">
            <v>CHARGES S/FONDS PROPR &amp; ASSIM.</v>
          </cell>
          <cell r="C1159" t="str">
            <v>R06_0590</v>
          </cell>
          <cell r="D1159" t="str">
            <v>R06_0590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 t="str">
            <v>R06_0590</v>
          </cell>
        </row>
        <row r="1160">
          <cell r="A1160">
            <v>605300</v>
          </cell>
          <cell r="B1160" t="str">
            <v>CHARGES S/CPTS BLOQUES ACTIONN</v>
          </cell>
          <cell r="C1160" t="str">
            <v>R06_0600</v>
          </cell>
          <cell r="D1160" t="str">
            <v>R06_0600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 t="str">
            <v>R06_0600</v>
          </cell>
        </row>
        <row r="1161">
          <cell r="A1161">
            <v>605310</v>
          </cell>
          <cell r="B1161" t="str">
            <v>CHARGES S/CPTS BLOQUES ACTIONN</v>
          </cell>
          <cell r="C1161" t="str">
            <v>R06_0610</v>
          </cell>
          <cell r="D1161" t="str">
            <v>R06_0610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 t="str">
            <v>R06_0610</v>
          </cell>
        </row>
        <row r="1162">
          <cell r="A1162">
            <v>605320</v>
          </cell>
          <cell r="B1162" t="str">
            <v xml:space="preserve">CHARGES S/ EMPRUNTS ET TITRES </v>
          </cell>
          <cell r="C1162" t="str">
            <v>R06_0620</v>
          </cell>
          <cell r="D1162" t="str">
            <v>R06_0620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 t="str">
            <v>R06_0620</v>
          </cell>
        </row>
        <row r="1163">
          <cell r="A1163">
            <v>605321</v>
          </cell>
          <cell r="B1163" t="str">
            <v xml:space="preserve">CHARGES S/ EMPRUNTS ET TITRES </v>
          </cell>
          <cell r="C1163" t="str">
            <v>R06_0630</v>
          </cell>
          <cell r="D1163" t="str">
            <v>R06_0630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 t="str">
            <v>R06_0630</v>
          </cell>
        </row>
        <row r="1164">
          <cell r="A1164">
            <v>605322</v>
          </cell>
          <cell r="B1164" t="str">
            <v xml:space="preserve">CHARGES S/ EMPRUNTS ET TITRES </v>
          </cell>
          <cell r="C1164" t="str">
            <v>R06_0640</v>
          </cell>
          <cell r="D1164" t="str">
            <v>R06_0640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 t="str">
            <v>R06_0640</v>
          </cell>
        </row>
        <row r="1165">
          <cell r="A1165">
            <v>606000</v>
          </cell>
          <cell r="B1165" t="str">
            <v>CHARGES SUR OPERATION DE CHANG</v>
          </cell>
          <cell r="C1165" t="str">
            <v>R06_0650</v>
          </cell>
          <cell r="D1165" t="str">
            <v>R06_0650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 t="str">
            <v>R06_0650</v>
          </cell>
        </row>
        <row r="1166">
          <cell r="A1166">
            <v>606100</v>
          </cell>
          <cell r="B1166" t="str">
            <v>CHARGES SUR OPERATION / CHANGE</v>
          </cell>
          <cell r="C1166" t="str">
            <v>R06_0660</v>
          </cell>
          <cell r="D1166" t="str">
            <v>R06_0660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 t="str">
            <v>R06_0660</v>
          </cell>
        </row>
        <row r="1167">
          <cell r="A1167">
            <v>606900</v>
          </cell>
          <cell r="B1167" t="str">
            <v xml:space="preserve">CIONS DUES S/OPERAT DE CHANGE </v>
          </cell>
          <cell r="C1167" t="str">
            <v>R06_0670</v>
          </cell>
          <cell r="D1167" t="str">
            <v>R06_0670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 t="str">
            <v>R06_0670</v>
          </cell>
        </row>
        <row r="1168">
          <cell r="A1168">
            <v>607000</v>
          </cell>
          <cell r="B1168" t="str">
            <v xml:space="preserve">CHARGES S/OPERAT HORS BILAN   </v>
          </cell>
          <cell r="C1168" t="str">
            <v>R06_0690</v>
          </cell>
          <cell r="D1168" t="str">
            <v>R06_0690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 t="str">
            <v>R06_0690</v>
          </cell>
        </row>
        <row r="1169">
          <cell r="A1169">
            <v>607100</v>
          </cell>
          <cell r="B1169" t="str">
            <v>CHARGES S/ENGAGEMENT DE FINANC</v>
          </cell>
          <cell r="C1169" t="str">
            <v>R06_0690</v>
          </cell>
          <cell r="D1169" t="str">
            <v>R06_0690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 t="str">
            <v>R06_0690</v>
          </cell>
        </row>
        <row r="1170">
          <cell r="A1170">
            <v>607120</v>
          </cell>
          <cell r="B1170" t="str">
            <v>CHARGES S/ ENGT DE FINANC.RECU</v>
          </cell>
          <cell r="C1170" t="str">
            <v>R06_0690</v>
          </cell>
          <cell r="D1170" t="str">
            <v>R06_0690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 t="str">
            <v>R06_0690</v>
          </cell>
        </row>
        <row r="1171">
          <cell r="A1171">
            <v>607140</v>
          </cell>
          <cell r="B1171" t="str">
            <v xml:space="preserve">CHRGES/ENGTS FIN RECU/ClTS    </v>
          </cell>
          <cell r="C1171" t="str">
            <v>R06_0690</v>
          </cell>
          <cell r="D1171" t="str">
            <v>R06_0690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 t="str">
            <v>R06_0690</v>
          </cell>
        </row>
        <row r="1172">
          <cell r="A1172">
            <v>607200</v>
          </cell>
          <cell r="B1172" t="str">
            <v>CHARGES S/ ENGT /GARANTIE RECU</v>
          </cell>
          <cell r="C1172" t="str">
            <v>R06_0700</v>
          </cell>
          <cell r="D1172" t="str">
            <v>R06_0700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 t="str">
            <v>R06_0700</v>
          </cell>
        </row>
        <row r="1173">
          <cell r="A1173">
            <v>607220</v>
          </cell>
          <cell r="B1173" t="str">
            <v>CHARGE S/ENGT DE GARANTIE RECU</v>
          </cell>
          <cell r="C1173" t="str">
            <v>R06_0700</v>
          </cell>
          <cell r="D1173" t="str">
            <v>R06_0700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 t="str">
            <v>R06_0700</v>
          </cell>
        </row>
        <row r="1174">
          <cell r="A1174">
            <v>607240</v>
          </cell>
          <cell r="B1174" t="str">
            <v>CHARGE S/ENGT DE GARANTIE RECU</v>
          </cell>
          <cell r="C1174" t="str">
            <v>R06_0700</v>
          </cell>
          <cell r="D1174" t="str">
            <v>R06_0700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 t="str">
            <v>R06_0700</v>
          </cell>
        </row>
        <row r="1175">
          <cell r="A1175">
            <v>607242</v>
          </cell>
          <cell r="B1175" t="str">
            <v>CHARGES ENGTS GARANTIE RECUS S</v>
          </cell>
          <cell r="C1175" t="str">
            <v>R06_0700</v>
          </cell>
          <cell r="D1175" t="str">
            <v>R06_0700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 t="str">
            <v>R06_0700</v>
          </cell>
        </row>
        <row r="1176">
          <cell r="A1176">
            <v>607243</v>
          </cell>
          <cell r="B1176" t="str">
            <v>CHARGES ENGTS GARANTIE RECUS E</v>
          </cell>
          <cell r="C1176" t="str">
            <v>R06_0700</v>
          </cell>
          <cell r="D1176" t="str">
            <v>R06_0700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 t="str">
            <v>R06_0700</v>
          </cell>
        </row>
        <row r="1177">
          <cell r="A1177">
            <v>607244</v>
          </cell>
          <cell r="B1177" t="str">
            <v>CHARGES ENGTS GARANTIE RECUS P</v>
          </cell>
          <cell r="C1177" t="str">
            <v>R06_0700</v>
          </cell>
          <cell r="D1177" t="str">
            <v>R06_0700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 t="str">
            <v>R06_0700</v>
          </cell>
        </row>
        <row r="1178">
          <cell r="A1178">
            <v>607245</v>
          </cell>
          <cell r="B1178" t="str">
            <v>CHARGES ENGTS GARANTIE RECUS A</v>
          </cell>
          <cell r="C1178" t="str">
            <v>R06_0700</v>
          </cell>
          <cell r="D1178" t="str">
            <v>R06_0700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 t="str">
            <v>R06_0700</v>
          </cell>
        </row>
        <row r="1179">
          <cell r="A1179">
            <v>607246</v>
          </cell>
          <cell r="B1179" t="str">
            <v>CHARGES ENGTS GARANTIE RECUS P</v>
          </cell>
          <cell r="C1179" t="str">
            <v>R06_0700</v>
          </cell>
          <cell r="D1179" t="str">
            <v>R06_0700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 t="str">
            <v>R06_0700</v>
          </cell>
        </row>
        <row r="1180">
          <cell r="A1180">
            <v>607247</v>
          </cell>
          <cell r="B1180" t="str">
            <v>CHARGES ENGTS GARANTIE RECUS D</v>
          </cell>
          <cell r="C1180" t="str">
            <v>R06_0700</v>
          </cell>
          <cell r="D1180" t="str">
            <v>R06_0700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 t="str">
            <v>R06_0700</v>
          </cell>
        </row>
        <row r="1181">
          <cell r="A1181">
            <v>607300</v>
          </cell>
          <cell r="B1181" t="str">
            <v>CHARGES SUR ENGAGEMENT S/TITRE</v>
          </cell>
          <cell r="C1181" t="str">
            <v>R06_0710</v>
          </cell>
          <cell r="D1181" t="str">
            <v>R06_0710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 t="str">
            <v>R06_0710</v>
          </cell>
        </row>
        <row r="1182">
          <cell r="A1182">
            <v>607500</v>
          </cell>
          <cell r="B1182" t="str">
            <v>CHARGES SUR AUTRES ENGAGEMENTS</v>
          </cell>
          <cell r="C1182" t="str">
            <v>R06_0720</v>
          </cell>
          <cell r="D1182" t="str">
            <v>R06_0720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 t="str">
            <v>R06_0720</v>
          </cell>
        </row>
        <row r="1183">
          <cell r="A1183">
            <v>608000</v>
          </cell>
          <cell r="B1183" t="str">
            <v xml:space="preserve">CHARGES S/PRESTAT SCES FINANC </v>
          </cell>
          <cell r="C1183" t="str">
            <v>R06_0730</v>
          </cell>
          <cell r="D1183" t="str">
            <v>R06_0730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 t="str">
            <v>R06_0730</v>
          </cell>
        </row>
        <row r="1184">
          <cell r="A1184">
            <v>608100</v>
          </cell>
          <cell r="B1184" t="str">
            <v xml:space="preserve">CHARGES S/MOYENS DE PAIEMENT  </v>
          </cell>
          <cell r="C1184" t="str">
            <v>R06_0730</v>
          </cell>
          <cell r="D1184" t="str">
            <v>R06_0730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 t="str">
            <v>R06_0730</v>
          </cell>
        </row>
        <row r="1185">
          <cell r="A1185">
            <v>608900</v>
          </cell>
          <cell r="B1185" t="str">
            <v xml:space="preserve">AUTRES CHARGES S/PRESTAT DE   </v>
          </cell>
          <cell r="C1185" t="str">
            <v>R06_0730</v>
          </cell>
          <cell r="D1185" t="str">
            <v>R06_0730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 t="str">
            <v>R06_0730</v>
          </cell>
        </row>
        <row r="1186">
          <cell r="A1186">
            <v>609000</v>
          </cell>
          <cell r="B1186" t="str">
            <v xml:space="preserve">AUTRE CHARGE EXPLOITAT BANCRE </v>
          </cell>
          <cell r="C1186" t="str">
            <v>R06_0740</v>
          </cell>
          <cell r="D1186" t="str">
            <v>R06_0740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 t="str">
            <v>R06_0740</v>
          </cell>
        </row>
        <row r="1187">
          <cell r="A1187">
            <v>609100</v>
          </cell>
          <cell r="B1187" t="str">
            <v>MOINS VALUE S/CESSION ELEMENTS</v>
          </cell>
          <cell r="C1187" t="str">
            <v>R06_0740</v>
          </cell>
          <cell r="D1187" t="str">
            <v>R06_0740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 t="str">
            <v>R06_0740</v>
          </cell>
        </row>
        <row r="1188">
          <cell r="A1188">
            <v>609200</v>
          </cell>
          <cell r="B1188" t="str">
            <v>QP/OP D'EXPL BANC FAITE EN COM</v>
          </cell>
          <cell r="C1188" t="str">
            <v>R06_0750</v>
          </cell>
          <cell r="D1188" t="str">
            <v>R06_0750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 t="str">
            <v>R06_0750</v>
          </cell>
        </row>
        <row r="1189">
          <cell r="A1189">
            <v>609300</v>
          </cell>
          <cell r="B1189" t="str">
            <v xml:space="preserve">PRODUITS RETROCEDES           </v>
          </cell>
          <cell r="C1189" t="str">
            <v>R06_0760</v>
          </cell>
          <cell r="D1189" t="str">
            <v>R06_0760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 t="str">
            <v>R06_0760</v>
          </cell>
        </row>
        <row r="1190">
          <cell r="A1190">
            <v>609800</v>
          </cell>
          <cell r="B1190" t="str">
            <v>TRANSFERTS DE PRODUITS D EXPLO</v>
          </cell>
          <cell r="C1190" t="str">
            <v>R06_0740</v>
          </cell>
          <cell r="D1190" t="str">
            <v>R06_0740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 t="str">
            <v>R06_0740</v>
          </cell>
        </row>
        <row r="1191">
          <cell r="A1191">
            <v>609900</v>
          </cell>
          <cell r="B1191" t="str">
            <v xml:space="preserve">CHARGES DIVERSES EXPLOITATION </v>
          </cell>
          <cell r="C1191" t="str">
            <v>R06_0770</v>
          </cell>
          <cell r="D1191" t="str">
            <v>R06_0770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 t="str">
            <v>R06_0770</v>
          </cell>
        </row>
        <row r="1192">
          <cell r="A1192">
            <v>609910</v>
          </cell>
          <cell r="B1192" t="str">
            <v xml:space="preserve">CHARGES DIVERSES D'EXPLOITAT  </v>
          </cell>
          <cell r="C1192" t="str">
            <v>R06_0770</v>
          </cell>
          <cell r="D1192" t="str">
            <v>R06_0770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 t="str">
            <v>R06_0770</v>
          </cell>
        </row>
        <row r="1193">
          <cell r="A1193">
            <v>609920</v>
          </cell>
          <cell r="B1193" t="str">
            <v xml:space="preserve">CHARGES DIVERSES EXPLOITATION </v>
          </cell>
          <cell r="C1193" t="str">
            <v>R06_0770</v>
          </cell>
          <cell r="D1193" t="str">
            <v>R06_0770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 t="str">
            <v>R06_0770</v>
          </cell>
        </row>
        <row r="1194">
          <cell r="A1194">
            <v>610000</v>
          </cell>
          <cell r="B1194" t="str">
            <v>ACHATS ET VARIATIONS DE STOCKS</v>
          </cell>
          <cell r="C1194" t="str">
            <v>R06_0820</v>
          </cell>
          <cell r="D1194" t="str">
            <v>R06_0820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 t="str">
            <v>R06_0820</v>
          </cell>
        </row>
        <row r="1195">
          <cell r="A1195">
            <v>611000</v>
          </cell>
          <cell r="B1195" t="str">
            <v xml:space="preserve">ACHATS                        </v>
          </cell>
          <cell r="C1195" t="str">
            <v>R06_0820</v>
          </cell>
          <cell r="D1195" t="str">
            <v>R06_0820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 t="str">
            <v>R06_0820</v>
          </cell>
        </row>
        <row r="1196">
          <cell r="A1196">
            <v>611100</v>
          </cell>
          <cell r="B1196" t="str">
            <v xml:space="preserve">EAU GAZ ET ELECTRICITE        </v>
          </cell>
          <cell r="C1196" t="str">
            <v>R06_0820</v>
          </cell>
          <cell r="D1196" t="str">
            <v>R06_0820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 t="str">
            <v>R06_0820</v>
          </cell>
        </row>
        <row r="1197">
          <cell r="A1197">
            <v>611200</v>
          </cell>
          <cell r="B1197" t="str">
            <v xml:space="preserve">ENERGIE                       </v>
          </cell>
          <cell r="C1197" t="str">
            <v>R06_0820</v>
          </cell>
          <cell r="D1197" t="str">
            <v>R06_0820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 t="str">
            <v>R06_0820</v>
          </cell>
        </row>
        <row r="1198">
          <cell r="A1198">
            <v>611300</v>
          </cell>
          <cell r="B1198" t="str">
            <v xml:space="preserve">AUTRES ENERGIES               </v>
          </cell>
          <cell r="C1198" t="str">
            <v>R06_0820</v>
          </cell>
          <cell r="D1198" t="str">
            <v>R06_0820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 t="str">
            <v>R06_0820</v>
          </cell>
        </row>
        <row r="1199">
          <cell r="A1199">
            <v>611400</v>
          </cell>
          <cell r="B1199" t="str">
            <v xml:space="preserve">AUTRES FOURNITURES NON-STOCK. </v>
          </cell>
          <cell r="C1199" t="str">
            <v>R06_0820</v>
          </cell>
          <cell r="D1199" t="str">
            <v>R06_0820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 t="str">
            <v>R06_0820</v>
          </cell>
        </row>
        <row r="1200">
          <cell r="A1200">
            <v>611600</v>
          </cell>
          <cell r="B1200" t="str">
            <v>ACHATS NON STOCKES DE MATIERES</v>
          </cell>
          <cell r="C1200" t="str">
            <v>R06_0820</v>
          </cell>
          <cell r="D1200" t="str">
            <v>R06_0820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 t="str">
            <v>R06_0820</v>
          </cell>
        </row>
        <row r="1201">
          <cell r="A1201">
            <v>611700</v>
          </cell>
          <cell r="B1201" t="str">
            <v xml:space="preserve">ACHATS DE MARCHANDISES        </v>
          </cell>
          <cell r="C1201" t="str">
            <v>R06_0820</v>
          </cell>
          <cell r="D1201" t="str">
            <v>R06_0820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 t="str">
            <v>R06_0820</v>
          </cell>
        </row>
        <row r="1202">
          <cell r="A1202">
            <v>611800</v>
          </cell>
          <cell r="B1202" t="str">
            <v xml:space="preserve">FRAIS ACCESSOIRES D ACHAT     </v>
          </cell>
          <cell r="C1202" t="str">
            <v>R06_0820</v>
          </cell>
          <cell r="D1202" t="str">
            <v>R06_0820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 t="str">
            <v>R06_0820</v>
          </cell>
        </row>
        <row r="1203">
          <cell r="A1203">
            <v>611900</v>
          </cell>
          <cell r="B1203" t="str">
            <v>RABAIS,RISTOURNE,REM.OBTENUS S</v>
          </cell>
          <cell r="C1203" t="str">
            <v>R06_0820</v>
          </cell>
          <cell r="D1203" t="str">
            <v>R06_0820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 t="str">
            <v>R06_0820</v>
          </cell>
        </row>
        <row r="1204">
          <cell r="A1204">
            <v>620000</v>
          </cell>
          <cell r="B1204" t="str">
            <v xml:space="preserve">AUTRE CHARGE EXTERNE &amp; CHARGE </v>
          </cell>
          <cell r="C1204" t="str">
            <v>R06_0820</v>
          </cell>
          <cell r="D1204" t="str">
            <v>R06_0820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 t="str">
            <v>R06_0820</v>
          </cell>
        </row>
        <row r="1205">
          <cell r="A1205">
            <v>621000</v>
          </cell>
          <cell r="B1205" t="str">
            <v xml:space="preserve">SERVICES EXTERIEURS           </v>
          </cell>
          <cell r="C1205" t="str">
            <v>R06_0820</v>
          </cell>
          <cell r="D1205" t="str">
            <v>R06_0820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 t="str">
            <v>R06_0820</v>
          </cell>
        </row>
        <row r="1206">
          <cell r="A1206">
            <v>621100</v>
          </cell>
          <cell r="B1206" t="str">
            <v xml:space="preserve">REDEVANCE DE CREDIT BAIL      </v>
          </cell>
          <cell r="C1206" t="str">
            <v>R06_0820</v>
          </cell>
          <cell r="D1206" t="str">
            <v>R06_0820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 t="str">
            <v>R06_0820</v>
          </cell>
        </row>
        <row r="1207">
          <cell r="A1207">
            <v>621200</v>
          </cell>
          <cell r="B1207" t="str">
            <v xml:space="preserve">LOYERS                        </v>
          </cell>
          <cell r="C1207" t="str">
            <v>R06_0820</v>
          </cell>
          <cell r="D1207" t="str">
            <v>R06_0820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 t="str">
            <v>R06_0820</v>
          </cell>
        </row>
        <row r="1208">
          <cell r="A1208">
            <v>621210</v>
          </cell>
          <cell r="B1208" t="str">
            <v xml:space="preserve">LOY PAYES SUR BIENS IMMEUBLES </v>
          </cell>
          <cell r="C1208" t="str">
            <v>R06_0820</v>
          </cell>
          <cell r="D1208" t="str">
            <v>R06_0820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 t="str">
            <v>R06_0820</v>
          </cell>
        </row>
        <row r="1209">
          <cell r="A1209">
            <v>621211</v>
          </cell>
          <cell r="B1209" t="str">
            <v xml:space="preserve">LOYERS PAYES SUR BIENS IMM.   </v>
          </cell>
          <cell r="C1209" t="str">
            <v>R06_0820</v>
          </cell>
          <cell r="D1209" t="str">
            <v>R06_0820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 t="str">
            <v>R06_0820</v>
          </cell>
        </row>
        <row r="1210">
          <cell r="A1210">
            <v>621212</v>
          </cell>
          <cell r="B1210" t="str">
            <v>LOYER PAYE S/BIENS IMM H.EXPL.</v>
          </cell>
          <cell r="C1210" t="str">
            <v>R06_0820</v>
          </cell>
          <cell r="D1210" t="str">
            <v>R06_0820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 t="str">
            <v>R06_0820</v>
          </cell>
        </row>
        <row r="1211">
          <cell r="A1211">
            <v>621220</v>
          </cell>
          <cell r="B1211" t="str">
            <v>LOYERS PAYES SUR BIENS MEUBLES</v>
          </cell>
          <cell r="C1211" t="str">
            <v>R06_0820</v>
          </cell>
          <cell r="D1211" t="str">
            <v>R06_0820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 t="str">
            <v>R06_0820</v>
          </cell>
        </row>
        <row r="1212">
          <cell r="A1212">
            <v>621221</v>
          </cell>
          <cell r="B1212" t="str">
            <v xml:space="preserve">LOYER PAYE S/BIEN MEUBLE EXPL </v>
          </cell>
          <cell r="C1212" t="str">
            <v>R06_0820</v>
          </cell>
          <cell r="D1212" t="str">
            <v>R06_0820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 t="str">
            <v>R06_0820</v>
          </cell>
        </row>
        <row r="1213">
          <cell r="A1213">
            <v>621222</v>
          </cell>
          <cell r="B1213" t="str">
            <v xml:space="preserve">LOC DE MAT INF EXPL           </v>
          </cell>
          <cell r="C1213" t="str">
            <v>R06_0820</v>
          </cell>
          <cell r="D1213" t="str">
            <v>R06_0820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 t="str">
            <v>R06_0820</v>
          </cell>
        </row>
        <row r="1214">
          <cell r="A1214">
            <v>621223</v>
          </cell>
          <cell r="B1214" t="str">
            <v xml:space="preserve">LOYERS PAY SUR BIENS M H EXPL </v>
          </cell>
          <cell r="C1214" t="str">
            <v>R06_0820</v>
          </cell>
          <cell r="D1214" t="str">
            <v>R06_0820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 t="str">
            <v>R06_0820</v>
          </cell>
        </row>
        <row r="1215">
          <cell r="A1215">
            <v>621224</v>
          </cell>
          <cell r="B1215" t="str">
            <v xml:space="preserve">LOYER PAYE S/BIENS MEUBLE H.  </v>
          </cell>
          <cell r="C1215" t="str">
            <v>R06_0820</v>
          </cell>
          <cell r="D1215" t="str">
            <v>R06_0820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 t="str">
            <v>R06_0820</v>
          </cell>
        </row>
        <row r="1216">
          <cell r="A1216">
            <v>621225</v>
          </cell>
          <cell r="B1216" t="str">
            <v xml:space="preserve">LOCATION DE MATERIEL          </v>
          </cell>
          <cell r="C1216" t="str">
            <v>R06_0820</v>
          </cell>
          <cell r="D1216" t="str">
            <v>R06_0820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 t="str">
            <v>R06_0820</v>
          </cell>
        </row>
        <row r="1217">
          <cell r="A1217">
            <v>621230</v>
          </cell>
          <cell r="B1217" t="str">
            <v xml:space="preserve">LOC DE VEHICULES              </v>
          </cell>
          <cell r="C1217" t="str">
            <v>R06_0820</v>
          </cell>
          <cell r="D1217" t="str">
            <v>R06_0820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 t="str">
            <v>R06_0820</v>
          </cell>
        </row>
        <row r="1218">
          <cell r="A1218">
            <v>621300</v>
          </cell>
          <cell r="B1218" t="str">
            <v>CHARGES LOCATIVES ET DE COPROP</v>
          </cell>
          <cell r="C1218" t="str">
            <v>R06_0820</v>
          </cell>
          <cell r="D1218" t="str">
            <v>R06_0820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 t="str">
            <v>R06_0820</v>
          </cell>
        </row>
        <row r="1219">
          <cell r="A1219">
            <v>621310</v>
          </cell>
          <cell r="B1219" t="str">
            <v xml:space="preserve">CHARGE LOCATIVE &amp; COPROP.EXPL </v>
          </cell>
          <cell r="C1219" t="str">
            <v>R06_0820</v>
          </cell>
          <cell r="D1219" t="str">
            <v>R06_0820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 t="str">
            <v>R06_0820</v>
          </cell>
        </row>
        <row r="1220">
          <cell r="A1220">
            <v>621320</v>
          </cell>
          <cell r="B1220" t="str">
            <v>CHARGE LOCATIVE &amp; COPROP. HORS</v>
          </cell>
          <cell r="C1220" t="str">
            <v>R06_0820</v>
          </cell>
          <cell r="D1220" t="str">
            <v>R06_0820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 t="str">
            <v>R06_0820</v>
          </cell>
        </row>
        <row r="1221">
          <cell r="A1221">
            <v>621400</v>
          </cell>
          <cell r="B1221" t="str">
            <v xml:space="preserve">ENTRETIEN ET REPARATION       </v>
          </cell>
          <cell r="C1221" t="str">
            <v>R06_0820</v>
          </cell>
          <cell r="D1221" t="str">
            <v>R06_0820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 t="str">
            <v>R06_0820</v>
          </cell>
        </row>
        <row r="1222">
          <cell r="A1222">
            <v>621410</v>
          </cell>
          <cell r="B1222" t="str">
            <v xml:space="preserve">PETITS TRX IMM ENT NET LOCAUX </v>
          </cell>
          <cell r="C1222" t="str">
            <v>R06_0820</v>
          </cell>
          <cell r="D1222" t="str">
            <v>R06_0820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 t="str">
            <v>R06_0820</v>
          </cell>
        </row>
        <row r="1223">
          <cell r="A1223">
            <v>621411</v>
          </cell>
          <cell r="B1223" t="str">
            <v xml:space="preserve">PETITS TRX IMM ENT NET LOCAUX </v>
          </cell>
          <cell r="C1223" t="str">
            <v>R06_0820</v>
          </cell>
          <cell r="D1223" t="str">
            <v>R06_0820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 t="str">
            <v>R06_0820</v>
          </cell>
        </row>
        <row r="1224">
          <cell r="A1224">
            <v>621412</v>
          </cell>
          <cell r="B1224" t="str">
            <v xml:space="preserve">PETITS TRX IMM ENT NET LOCAUX </v>
          </cell>
          <cell r="C1224" t="str">
            <v>R06_0820</v>
          </cell>
          <cell r="D1224" t="str">
            <v>R06_0820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 t="str">
            <v>R06_0820</v>
          </cell>
        </row>
        <row r="1225">
          <cell r="A1225">
            <v>621420</v>
          </cell>
          <cell r="B1225" t="str">
            <v>ENTRET DES MAT DE SEC ET ALARM</v>
          </cell>
          <cell r="C1225" t="str">
            <v>R06_0820</v>
          </cell>
          <cell r="D1225" t="str">
            <v>R06_0820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 t="str">
            <v>R06_0820</v>
          </cell>
        </row>
        <row r="1226">
          <cell r="A1226">
            <v>621430</v>
          </cell>
          <cell r="B1226" t="str">
            <v xml:space="preserve">ENT REP DES VEHICULES         </v>
          </cell>
          <cell r="C1226" t="str">
            <v>R06_0820</v>
          </cell>
          <cell r="D1226" t="str">
            <v>R06_0820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 t="str">
            <v>R06_0820</v>
          </cell>
        </row>
        <row r="1227">
          <cell r="A1227">
            <v>621440</v>
          </cell>
          <cell r="B1227" t="str">
            <v xml:space="preserve">ENT REP DES EQUIP MAT ET MOB  </v>
          </cell>
          <cell r="C1227" t="str">
            <v>R06_0820</v>
          </cell>
          <cell r="D1227" t="str">
            <v>R06_0820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 t="str">
            <v>R06_0820</v>
          </cell>
        </row>
        <row r="1228">
          <cell r="A1228">
            <v>621500</v>
          </cell>
          <cell r="B1228" t="str">
            <v xml:space="preserve">PRIMES D ASSURANCE            </v>
          </cell>
          <cell r="C1228" t="str">
            <v>R06_0820</v>
          </cell>
          <cell r="D1228" t="str">
            <v>R06_0820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 t="str">
            <v>R06_0820</v>
          </cell>
        </row>
        <row r="1229">
          <cell r="A1229">
            <v>621600</v>
          </cell>
          <cell r="B1229" t="str">
            <v xml:space="preserve">ETUDES ET RECHERCHES          </v>
          </cell>
          <cell r="C1229" t="str">
            <v>R06_0820</v>
          </cell>
          <cell r="D1229" t="str">
            <v>R06_0820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 t="str">
            <v>R06_0820</v>
          </cell>
        </row>
        <row r="1230">
          <cell r="A1230">
            <v>621700</v>
          </cell>
          <cell r="B1230" t="str">
            <v>COTIS. FONDS DE GAR DES DEPOTS</v>
          </cell>
          <cell r="C1230" t="str">
            <v>R06_0800</v>
          </cell>
          <cell r="D1230" t="str">
            <v>R06_0800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 t="str">
            <v>R06_0800</v>
          </cell>
        </row>
        <row r="1231">
          <cell r="A1231">
            <v>621800</v>
          </cell>
          <cell r="B1231" t="str">
            <v xml:space="preserve">DIVERS SERVICES EXTERIEURS    </v>
          </cell>
          <cell r="C1231" t="str">
            <v>R06_0820</v>
          </cell>
          <cell r="D1231" t="str">
            <v>R06_0820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 t="str">
            <v>R06_0820</v>
          </cell>
        </row>
        <row r="1232">
          <cell r="A1232">
            <v>621810</v>
          </cell>
          <cell r="B1232" t="str">
            <v xml:space="preserve">CHARGES DIVERSES DE PERSONNEL </v>
          </cell>
          <cell r="C1232" t="str">
            <v>R06_0820</v>
          </cell>
          <cell r="D1232" t="str">
            <v>R06_0820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 t="str">
            <v>R06_0820</v>
          </cell>
        </row>
        <row r="1233">
          <cell r="A1233">
            <v>621811</v>
          </cell>
          <cell r="B1233" t="str">
            <v xml:space="preserve">FRAIS MED ET DE PHARMACIE     </v>
          </cell>
          <cell r="C1233" t="str">
            <v>R06_0820</v>
          </cell>
          <cell r="D1233" t="str">
            <v>R06_0820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 t="str">
            <v>R06_0820</v>
          </cell>
        </row>
        <row r="1234">
          <cell r="A1234">
            <v>621812</v>
          </cell>
          <cell r="B1234" t="str">
            <v xml:space="preserve">EQUIP HABILLEMENT             </v>
          </cell>
          <cell r="C1234" t="str">
            <v>R06_0820</v>
          </cell>
          <cell r="D1234" t="str">
            <v>R06_0820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 t="str">
            <v>R06_0820</v>
          </cell>
        </row>
        <row r="1235">
          <cell r="A1235">
            <v>621813</v>
          </cell>
          <cell r="B1235" t="str">
            <v xml:space="preserve">FRAIS DE SCOLARITE            </v>
          </cell>
          <cell r="C1235" t="str">
            <v>R06_0820</v>
          </cell>
          <cell r="D1235" t="str">
            <v>R06_0820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 t="str">
            <v>R06_0820</v>
          </cell>
        </row>
        <row r="1236">
          <cell r="A1236">
            <v>621814</v>
          </cell>
          <cell r="B1236" t="str">
            <v xml:space="preserve">FRAIS DE FORMATION            </v>
          </cell>
          <cell r="C1236" t="str">
            <v>R06_0820</v>
          </cell>
          <cell r="D1236" t="str">
            <v>R06_0820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 t="str">
            <v>R06_0820</v>
          </cell>
        </row>
        <row r="1237">
          <cell r="A1237">
            <v>621820</v>
          </cell>
          <cell r="B1237" t="str">
            <v xml:space="preserve">FRAIS DE  GARDIENNAGE         </v>
          </cell>
          <cell r="C1237" t="str">
            <v>R06_0820</v>
          </cell>
          <cell r="D1237" t="str">
            <v>R06_0820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 t="str">
            <v>R06_0820</v>
          </cell>
        </row>
        <row r="1238">
          <cell r="A1238">
            <v>621830</v>
          </cell>
          <cell r="B1238" t="str">
            <v xml:space="preserve">EAU GAZ ET ELECTRICITE        </v>
          </cell>
          <cell r="C1238" t="str">
            <v>R06_0820</v>
          </cell>
          <cell r="D1238" t="str">
            <v>R06_0820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 t="str">
            <v>R06_0820</v>
          </cell>
        </row>
        <row r="1239">
          <cell r="A1239">
            <v>621840</v>
          </cell>
          <cell r="B1239" t="str">
            <v xml:space="preserve">CARBURANT VEHICULE            </v>
          </cell>
          <cell r="C1239" t="str">
            <v>R06_0820</v>
          </cell>
          <cell r="D1239" t="str">
            <v>R06_0820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 t="str">
            <v>R06_0820</v>
          </cell>
        </row>
        <row r="1240">
          <cell r="A1240">
            <v>621850</v>
          </cell>
          <cell r="B1240" t="str">
            <v>FOURNITURE DE BUREAU ET PET MA</v>
          </cell>
          <cell r="C1240" t="str">
            <v>R06_0820</v>
          </cell>
          <cell r="D1240" t="str">
            <v>R06_0820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 t="str">
            <v>R06_0820</v>
          </cell>
        </row>
        <row r="1241">
          <cell r="A1241">
            <v>621851</v>
          </cell>
          <cell r="B1241" t="str">
            <v xml:space="preserve">FOURNITURES                   </v>
          </cell>
          <cell r="C1241" t="str">
            <v>R06_0820</v>
          </cell>
          <cell r="D1241" t="str">
            <v>R06_0820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 t="str">
            <v>R06_0820</v>
          </cell>
        </row>
        <row r="1242">
          <cell r="A1242">
            <v>621852</v>
          </cell>
          <cell r="B1242" t="str">
            <v xml:space="preserve">PETITS MAT ET MACHINES        </v>
          </cell>
          <cell r="C1242" t="str">
            <v>R06_0820</v>
          </cell>
          <cell r="D1242" t="str">
            <v>R06_0820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 t="str">
            <v>R06_0820</v>
          </cell>
        </row>
        <row r="1243">
          <cell r="A1243">
            <v>621860</v>
          </cell>
          <cell r="B1243" t="str">
            <v xml:space="preserve">DOCUMENT COLLOQUES SEMINAIRES </v>
          </cell>
          <cell r="C1243" t="str">
            <v>R06_0820</v>
          </cell>
          <cell r="D1243" t="str">
            <v>R06_0820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 t="str">
            <v>R06_0820</v>
          </cell>
        </row>
        <row r="1244">
          <cell r="A1244">
            <v>621861</v>
          </cell>
          <cell r="B1244" t="str">
            <v xml:space="preserve">DOCUMENTATION                 </v>
          </cell>
          <cell r="C1244" t="str">
            <v>R06_0820</v>
          </cell>
          <cell r="D1244" t="str">
            <v>R06_0820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 t="str">
            <v>R06_0820</v>
          </cell>
        </row>
        <row r="1245">
          <cell r="A1245">
            <v>621862</v>
          </cell>
          <cell r="B1245" t="str">
            <v>COLLOQUES SEMINAIRE CONFERENCE</v>
          </cell>
          <cell r="C1245" t="str">
            <v>R06_0820</v>
          </cell>
          <cell r="D1245" t="str">
            <v>R06_0820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 t="str">
            <v>R06_0820</v>
          </cell>
        </row>
        <row r="1246">
          <cell r="A1246">
            <v>621870</v>
          </cell>
          <cell r="B1246" t="str">
            <v xml:space="preserve">DIVERS AUTRES SERVICES EXTER. </v>
          </cell>
          <cell r="C1246" t="str">
            <v>R06_0820</v>
          </cell>
          <cell r="D1246" t="str">
            <v>R06_0820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 t="str">
            <v>R06_0820</v>
          </cell>
        </row>
        <row r="1247">
          <cell r="A1247">
            <v>621871</v>
          </cell>
          <cell r="B1247" t="str">
            <v xml:space="preserve">FOURNITURES DE BUREAU         </v>
          </cell>
          <cell r="C1247" t="str">
            <v>R06_0820</v>
          </cell>
          <cell r="D1247" t="str">
            <v>R06_0820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 t="str">
            <v>R06_0820</v>
          </cell>
        </row>
        <row r="1248">
          <cell r="A1248">
            <v>621872</v>
          </cell>
          <cell r="B1248" t="str">
            <v xml:space="preserve">PETITS MATERIELS ET MACHINES  </v>
          </cell>
          <cell r="C1248" t="str">
            <v>R06_0820</v>
          </cell>
          <cell r="D1248" t="str">
            <v>R06_0820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 t="str">
            <v>R06_0820</v>
          </cell>
        </row>
        <row r="1249">
          <cell r="A1249">
            <v>621880</v>
          </cell>
          <cell r="B1249" t="str">
            <v xml:space="preserve">FRAIS DE SCOLARITE            </v>
          </cell>
          <cell r="C1249" t="str">
            <v>R06_0820</v>
          </cell>
          <cell r="D1249" t="str">
            <v>R06_0820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 t="str">
            <v>R06_0820</v>
          </cell>
        </row>
        <row r="1250">
          <cell r="A1250">
            <v>621890</v>
          </cell>
          <cell r="B1250" t="str">
            <v xml:space="preserve">FRAIS DE FORMATION            </v>
          </cell>
          <cell r="C1250" t="str">
            <v>R06_0820</v>
          </cell>
          <cell r="D1250" t="str">
            <v>R06_0820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 t="str">
            <v>R06_0820</v>
          </cell>
        </row>
        <row r="1251">
          <cell r="A1251">
            <v>621900</v>
          </cell>
          <cell r="B1251" t="str">
            <v>SVCE EXT FOURNIS/STE DU GROUPE</v>
          </cell>
          <cell r="C1251" t="str">
            <v>R06_0810</v>
          </cell>
          <cell r="D1251" t="str">
            <v>R06_0810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 t="str">
            <v>R06_0810</v>
          </cell>
        </row>
        <row r="1252">
          <cell r="A1252">
            <v>622000</v>
          </cell>
          <cell r="B1252" t="str">
            <v xml:space="preserve">AUTRES SERVICES EXTERIEURS    </v>
          </cell>
          <cell r="C1252" t="str">
            <v>R06_0820</v>
          </cell>
          <cell r="D1252" t="str">
            <v>R06_0820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 t="str">
            <v>R06_0820</v>
          </cell>
        </row>
        <row r="1253">
          <cell r="A1253">
            <v>622100</v>
          </cell>
          <cell r="B1253" t="str">
            <v>PERSONNEL EXTERIEUR A LA SGBS.</v>
          </cell>
          <cell r="C1253" t="str">
            <v>R06_0820</v>
          </cell>
          <cell r="D1253" t="str">
            <v>R06_0820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 t="str">
            <v>R06_0820</v>
          </cell>
        </row>
        <row r="1254">
          <cell r="A1254">
            <v>622200</v>
          </cell>
          <cell r="B1254" t="str">
            <v xml:space="preserve">RENUMERAT D'INTERMEDIAIRES &amp;  </v>
          </cell>
          <cell r="C1254" t="str">
            <v>R06_0820</v>
          </cell>
          <cell r="D1254" t="str">
            <v>R06_0820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 t="str">
            <v>R06_0820</v>
          </cell>
        </row>
        <row r="1255">
          <cell r="A1255">
            <v>622210</v>
          </cell>
          <cell r="B1255" t="str">
            <v>REMUNERATIONS D'INTERMEDIAIRES</v>
          </cell>
          <cell r="C1255" t="str">
            <v>R06_0820</v>
          </cell>
          <cell r="D1255" t="str">
            <v>R06_0820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 t="str">
            <v>R06_0820</v>
          </cell>
        </row>
        <row r="1256">
          <cell r="A1256">
            <v>622220</v>
          </cell>
          <cell r="B1256" t="str">
            <v xml:space="preserve">HONORAIRES                    </v>
          </cell>
          <cell r="C1256" t="str">
            <v>R06_0820</v>
          </cell>
          <cell r="D1256" t="str">
            <v>R06_0820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 t="str">
            <v>R06_0820</v>
          </cell>
        </row>
        <row r="1257">
          <cell r="A1257">
            <v>622230</v>
          </cell>
          <cell r="B1257" t="str">
            <v xml:space="preserve">HONORAIRES CTX.               </v>
          </cell>
          <cell r="C1257" t="str">
            <v>R06_0820</v>
          </cell>
          <cell r="D1257" t="str">
            <v>R06_0820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 t="str">
            <v>R06_0820</v>
          </cell>
        </row>
        <row r="1258">
          <cell r="A1258">
            <v>622300</v>
          </cell>
          <cell r="B1258" t="str">
            <v xml:space="preserve">PUBLICITES PUBLICATIONS ET    </v>
          </cell>
          <cell r="C1258" t="str">
            <v>R06_0820</v>
          </cell>
          <cell r="D1258" t="str">
            <v>R06_0820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 t="str">
            <v>R06_0820</v>
          </cell>
        </row>
        <row r="1259">
          <cell r="A1259">
            <v>622310</v>
          </cell>
          <cell r="B1259" t="str">
            <v xml:space="preserve">PUBLICITES PUBLICATIONS       </v>
          </cell>
          <cell r="C1259" t="str">
            <v>R06_0820</v>
          </cell>
          <cell r="D1259" t="str">
            <v>R06_0820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 t="str">
            <v>R06_0820</v>
          </cell>
        </row>
        <row r="1260">
          <cell r="A1260">
            <v>622320</v>
          </cell>
          <cell r="B1260" t="str">
            <v xml:space="preserve">RELATIONS PUBLIQUES           </v>
          </cell>
          <cell r="C1260" t="str">
            <v>R06_0820</v>
          </cell>
          <cell r="D1260" t="str">
            <v>R06_0820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 t="str">
            <v>R06_0820</v>
          </cell>
        </row>
        <row r="1261">
          <cell r="A1261">
            <v>622400</v>
          </cell>
          <cell r="B1261" t="str">
            <v xml:space="preserve">TRANSPORTS DE BIENS &amp; VALEURS </v>
          </cell>
          <cell r="C1261" t="str">
            <v>R06_0820</v>
          </cell>
          <cell r="D1261" t="str">
            <v>R06_0820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 t="str">
            <v>R06_0820</v>
          </cell>
        </row>
        <row r="1262">
          <cell r="A1262">
            <v>622500</v>
          </cell>
          <cell r="B1262" t="str">
            <v>TRANSPORTS COLLECTIFS DE PERSO</v>
          </cell>
          <cell r="C1262" t="str">
            <v>R06_0820</v>
          </cell>
          <cell r="D1262" t="str">
            <v>R06_0820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 t="str">
            <v>R06_0820</v>
          </cell>
        </row>
        <row r="1263">
          <cell r="A1263">
            <v>622600</v>
          </cell>
          <cell r="B1263" t="str">
            <v xml:space="preserve">DEPLACEMENT MISSION &amp; RECEPT. </v>
          </cell>
          <cell r="C1263" t="str">
            <v>R06_0820</v>
          </cell>
          <cell r="D1263" t="str">
            <v>R06_0820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 t="str">
            <v>R06_0820</v>
          </cell>
        </row>
        <row r="1264">
          <cell r="A1264">
            <v>622610</v>
          </cell>
          <cell r="B1264" t="str">
            <v xml:space="preserve">DEPLACEMENT MISSION &amp; RECEPT. </v>
          </cell>
          <cell r="C1264" t="str">
            <v>R06_0820</v>
          </cell>
          <cell r="D1264" t="str">
            <v>R06_0820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 t="str">
            <v>R06_0820</v>
          </cell>
        </row>
        <row r="1265">
          <cell r="A1265">
            <v>622620</v>
          </cell>
          <cell r="B1265" t="str">
            <v xml:space="preserve">DEPLACEMENT MISSION &amp; RECEPT. </v>
          </cell>
          <cell r="C1265" t="str">
            <v>R06_0820</v>
          </cell>
          <cell r="D1265" t="str">
            <v>R06_0820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 t="str">
            <v>R06_0820</v>
          </cell>
        </row>
        <row r="1266">
          <cell r="A1266">
            <v>622630</v>
          </cell>
          <cell r="B1266" t="str">
            <v xml:space="preserve">COMMUNICAT&amp; RELAT PUBLIQUES   </v>
          </cell>
          <cell r="C1266" t="str">
            <v>R06_0820</v>
          </cell>
          <cell r="D1266" t="str">
            <v>R06_0820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 t="str">
            <v>R06_0820</v>
          </cell>
        </row>
        <row r="1267">
          <cell r="A1267">
            <v>622700</v>
          </cell>
          <cell r="B1267" t="str">
            <v>FRAIS POSTAUX &amp; FRAIS TELECOMM</v>
          </cell>
          <cell r="C1267" t="str">
            <v>R06_0820</v>
          </cell>
          <cell r="D1267" t="str">
            <v>R06_0820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 t="str">
            <v>R06_0820</v>
          </cell>
        </row>
        <row r="1268">
          <cell r="A1268">
            <v>622710</v>
          </cell>
          <cell r="B1268" t="str">
            <v>FRAIS POSTAUX &amp; AFFRANCHISSEMT</v>
          </cell>
          <cell r="C1268" t="str">
            <v>R06_0820</v>
          </cell>
          <cell r="D1268" t="str">
            <v>R06_0820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 t="str">
            <v>R06_0820</v>
          </cell>
        </row>
        <row r="1269">
          <cell r="A1269">
            <v>622720</v>
          </cell>
          <cell r="B1269" t="str">
            <v xml:space="preserve">TELECOMMUNICATIONS            </v>
          </cell>
          <cell r="C1269" t="str">
            <v>R06_0820</v>
          </cell>
          <cell r="D1269" t="str">
            <v>R06_0820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 t="str">
            <v>R06_0820</v>
          </cell>
        </row>
        <row r="1270">
          <cell r="A1270">
            <v>622730</v>
          </cell>
          <cell r="B1270" t="str">
            <v>AUTRES FRAIS POSTAUX &amp; TELECOM</v>
          </cell>
          <cell r="C1270" t="str">
            <v>R06_0820</v>
          </cell>
          <cell r="D1270" t="str">
            <v>R06_0820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 t="str">
            <v>R06_0820</v>
          </cell>
        </row>
        <row r="1271">
          <cell r="A1271">
            <v>622800</v>
          </cell>
          <cell r="B1271" t="str">
            <v xml:space="preserve">DIVERS AUTRES SCES EXTERIEURS </v>
          </cell>
          <cell r="C1271" t="str">
            <v>R06_0820</v>
          </cell>
          <cell r="D1271" t="str">
            <v>R06_0820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 t="str">
            <v>R06_0820</v>
          </cell>
        </row>
        <row r="1272">
          <cell r="A1272">
            <v>622900</v>
          </cell>
          <cell r="B1272" t="str">
            <v>AUT SVCES EXT FOURNIS/STE GRPE</v>
          </cell>
          <cell r="C1272" t="str">
            <v>R06_0810</v>
          </cell>
          <cell r="D1272" t="str">
            <v>R06_0810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 t="str">
            <v>R06_0810</v>
          </cell>
        </row>
        <row r="1273">
          <cell r="A1273">
            <v>623000</v>
          </cell>
          <cell r="B1273" t="str">
            <v>CHARGES DIVERSES D EXPLOITATIO</v>
          </cell>
          <cell r="C1273" t="str">
            <v>R06_0830</v>
          </cell>
          <cell r="D1273" t="str">
            <v>R06_0830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 t="str">
            <v>R06_0830</v>
          </cell>
        </row>
        <row r="1274">
          <cell r="A1274">
            <v>623100</v>
          </cell>
          <cell r="B1274" t="str">
            <v xml:space="preserve">CONCE BREVET LICENCE PROC.    </v>
          </cell>
          <cell r="C1274" t="str">
            <v>R06_0840</v>
          </cell>
          <cell r="D1274" t="str">
            <v>R06_0840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 t="str">
            <v>R06_0840</v>
          </cell>
        </row>
        <row r="1275">
          <cell r="A1275">
            <v>623200</v>
          </cell>
          <cell r="B1275" t="str">
            <v>INDEMN DE FONCTION&amp;CHARGES ASS</v>
          </cell>
          <cell r="C1275" t="str">
            <v>R06_0850</v>
          </cell>
          <cell r="D1275" t="str">
            <v>R06_0850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 t="str">
            <v>R06_0850</v>
          </cell>
        </row>
        <row r="1276">
          <cell r="A1276">
            <v>623300</v>
          </cell>
          <cell r="B1276" t="str">
            <v>QUOTE PART S/OP D'EXPLOITATION</v>
          </cell>
          <cell r="C1276" t="str">
            <v>R06_0860</v>
          </cell>
          <cell r="D1276" t="str">
            <v>R06_0860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 t="str">
            <v>R06_0860</v>
          </cell>
        </row>
        <row r="1277">
          <cell r="A1277">
            <v>623400</v>
          </cell>
          <cell r="B1277" t="str">
            <v xml:space="preserve">QUOTE PART DES FRAIS DU SIEGE </v>
          </cell>
          <cell r="C1277" t="str">
            <v>R06_0870</v>
          </cell>
          <cell r="D1277" t="str">
            <v>R06_0870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 t="str">
            <v>R06_0870</v>
          </cell>
        </row>
        <row r="1278">
          <cell r="A1278">
            <v>623410</v>
          </cell>
          <cell r="B1278" t="str">
            <v xml:space="preserve">FRAIS ASSISTANCE TECHNIQUE    </v>
          </cell>
          <cell r="C1278" t="str">
            <v>R06_0870</v>
          </cell>
          <cell r="D1278" t="str">
            <v>R06_0870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 t="str">
            <v>R06_0870</v>
          </cell>
        </row>
        <row r="1279">
          <cell r="A1279">
            <v>623500</v>
          </cell>
          <cell r="B1279" t="str">
            <v>MOINS VALUE DE CESSION SUR IMM</v>
          </cell>
          <cell r="C1279" t="str">
            <v>R06_0880</v>
          </cell>
          <cell r="D1279" t="str">
            <v>R06_0880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 t="str">
            <v>R06_0880</v>
          </cell>
        </row>
        <row r="1280">
          <cell r="A1280">
            <v>623510</v>
          </cell>
          <cell r="B1280" t="str">
            <v>MOINS VAL.DE CESSION S/IMM COR</v>
          </cell>
          <cell r="C1280" t="str">
            <v>R06_0900</v>
          </cell>
          <cell r="D1280" t="str">
            <v>R06_0900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 t="str">
            <v>R06_0900</v>
          </cell>
        </row>
        <row r="1281">
          <cell r="A1281">
            <v>623520</v>
          </cell>
          <cell r="B1281" t="str">
            <v xml:space="preserve">MOINS VAL DE CESSION S/ IMMOB </v>
          </cell>
          <cell r="C1281" t="str">
            <v>R06_0880</v>
          </cell>
          <cell r="D1281" t="str">
            <v>R06_0880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 t="str">
            <v>R06_0880</v>
          </cell>
        </row>
        <row r="1282">
          <cell r="A1282">
            <v>623600</v>
          </cell>
          <cell r="B1282" t="str">
            <v xml:space="preserve">A REMPLIR                     </v>
          </cell>
          <cell r="C1282" t="str">
            <v>R06_0910</v>
          </cell>
          <cell r="D1282" t="str">
            <v>R06_0910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 t="str">
            <v>R06_0910</v>
          </cell>
        </row>
        <row r="1283">
          <cell r="A1283">
            <v>623800</v>
          </cell>
          <cell r="B1283" t="str">
            <v xml:space="preserve">TRANSFERT /PRODUITS EXPLOITAT </v>
          </cell>
          <cell r="C1283" t="str">
            <v>R06_0900</v>
          </cell>
          <cell r="D1283" t="str">
            <v>R06_0900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 t="str">
            <v>R06_0900</v>
          </cell>
        </row>
        <row r="1284">
          <cell r="A1284">
            <v>623810</v>
          </cell>
          <cell r="B1284" t="str">
            <v xml:space="preserve">PRODUITS RETROCEDES           </v>
          </cell>
          <cell r="C1284" t="str">
            <v>R06_0830</v>
          </cell>
          <cell r="D1284" t="str">
            <v>R06_0830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 t="str">
            <v>R06_0830</v>
          </cell>
        </row>
        <row r="1285">
          <cell r="A1285">
            <v>623890</v>
          </cell>
          <cell r="B1285" t="str">
            <v xml:space="preserve">AUTRES TRANSFERTS DE PRODUITS </v>
          </cell>
          <cell r="C1285" t="str">
            <v>R06_0830</v>
          </cell>
          <cell r="D1285" t="str">
            <v>R06_0830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 t="str">
            <v>R06_0830</v>
          </cell>
        </row>
        <row r="1286">
          <cell r="A1286">
            <v>623900</v>
          </cell>
          <cell r="B1286" t="str">
            <v xml:space="preserve">AUTRE CHARGE DIVERSE EXPLOITA </v>
          </cell>
          <cell r="C1286" t="str">
            <v>R06_0920</v>
          </cell>
          <cell r="D1286" t="str">
            <v>R06_0920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 t="str">
            <v>R06_0920</v>
          </cell>
        </row>
        <row r="1287">
          <cell r="A1287">
            <v>630000</v>
          </cell>
          <cell r="B1287" t="str">
            <v>IMPOTS TAXES ET VERSEMENTS ASS</v>
          </cell>
          <cell r="C1287" t="str">
            <v>R06_0930</v>
          </cell>
          <cell r="D1287" t="str">
            <v>R06_0930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 t="str">
            <v>R06_0930</v>
          </cell>
        </row>
        <row r="1288">
          <cell r="A1288">
            <v>631000</v>
          </cell>
          <cell r="B1288" t="str">
            <v>IMPOTS TAXES ET VERSEMENTS ASS</v>
          </cell>
          <cell r="C1288" t="str">
            <v>R06_0940</v>
          </cell>
          <cell r="D1288" t="str">
            <v>R06_0940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 t="str">
            <v>R06_0940</v>
          </cell>
        </row>
        <row r="1289">
          <cell r="A1289">
            <v>631100</v>
          </cell>
          <cell r="B1289" t="str">
            <v xml:space="preserve">IMPOT &amp; TAXE VERSE A L'ADMIN. </v>
          </cell>
          <cell r="C1289" t="str">
            <v>R06_0940</v>
          </cell>
          <cell r="D1289" t="str">
            <v>R06_0940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 t="str">
            <v>R06_0940</v>
          </cell>
        </row>
        <row r="1290">
          <cell r="A1290">
            <v>631200</v>
          </cell>
          <cell r="B1290" t="str">
            <v xml:space="preserve">IMPOT &amp; TAXE VERSES AUX ORG.  </v>
          </cell>
          <cell r="C1290" t="str">
            <v>R06_0940</v>
          </cell>
          <cell r="D1290" t="str">
            <v>R06_0940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 t="str">
            <v>R06_0940</v>
          </cell>
        </row>
        <row r="1291">
          <cell r="A1291">
            <v>632000</v>
          </cell>
          <cell r="B1291" t="str">
            <v>AUTRES IMPOTS &amp; TAXES PRELEVES</v>
          </cell>
          <cell r="C1291" t="str">
            <v>R06_0950</v>
          </cell>
          <cell r="D1291" t="str">
            <v>R06_0950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 t="str">
            <v>R06_0950</v>
          </cell>
        </row>
        <row r="1292">
          <cell r="A1292">
            <v>632100</v>
          </cell>
          <cell r="B1292" t="str">
            <v xml:space="preserve">IMPOTS DIRECTS                </v>
          </cell>
          <cell r="C1292" t="str">
            <v>R06_0950</v>
          </cell>
          <cell r="D1292" t="str">
            <v>R06_0950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 t="str">
            <v>R06_0950</v>
          </cell>
        </row>
        <row r="1293">
          <cell r="A1293">
            <v>632200</v>
          </cell>
          <cell r="B1293" t="str">
            <v>TAXE / CHIFFRE D'AFFAIRE NON R</v>
          </cell>
          <cell r="C1293" t="str">
            <v>R06_0950</v>
          </cell>
          <cell r="D1293" t="str">
            <v>R06_0950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 t="str">
            <v>R06_0950</v>
          </cell>
        </row>
        <row r="1294">
          <cell r="A1294">
            <v>632300</v>
          </cell>
          <cell r="B1294" t="str">
            <v xml:space="preserve">IMPOTS INDIRECTS              </v>
          </cell>
          <cell r="C1294" t="str">
            <v>R06_0950</v>
          </cell>
          <cell r="D1294" t="str">
            <v>R06_0950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 t="str">
            <v>R06_0950</v>
          </cell>
        </row>
        <row r="1295">
          <cell r="A1295">
            <v>632400</v>
          </cell>
          <cell r="B1295" t="str">
            <v>DROIT D'ENREGISTREMEN &amp; TIMBRE</v>
          </cell>
          <cell r="C1295" t="str">
            <v>R06_0950</v>
          </cell>
          <cell r="D1295" t="str">
            <v>R06_0950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 t="str">
            <v>R06_0950</v>
          </cell>
        </row>
        <row r="1296">
          <cell r="A1296">
            <v>632900</v>
          </cell>
          <cell r="B1296" t="str">
            <v xml:space="preserve">IMPOTS ET TAXES DIVERS        </v>
          </cell>
          <cell r="C1296" t="str">
            <v>R06_0950</v>
          </cell>
          <cell r="D1296" t="str">
            <v>R06_0950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 t="str">
            <v>R06_0950</v>
          </cell>
        </row>
        <row r="1297">
          <cell r="A1297">
            <v>633000</v>
          </cell>
          <cell r="B1297" t="str">
            <v>AUT.IMPTS.TX &amp; PRLVT ASSIM VER</v>
          </cell>
          <cell r="C1297" t="str">
            <v>R06_0950</v>
          </cell>
          <cell r="D1297" t="str">
            <v>R06_0950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 t="str">
            <v>R06_0950</v>
          </cell>
        </row>
        <row r="1298">
          <cell r="A1298">
            <v>640000</v>
          </cell>
          <cell r="B1298" t="str">
            <v xml:space="preserve">CHARGES DE PERSONNEL          </v>
          </cell>
          <cell r="C1298" t="str">
            <v>R06_0960</v>
          </cell>
          <cell r="D1298" t="str">
            <v>R06_0960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 t="str">
            <v>R06_0960</v>
          </cell>
        </row>
        <row r="1299">
          <cell r="A1299">
            <v>641000</v>
          </cell>
          <cell r="B1299" t="str">
            <v xml:space="preserve">SALAIRES ET TRAITEMENTS       </v>
          </cell>
          <cell r="C1299" t="str">
            <v>R06_0970</v>
          </cell>
          <cell r="D1299" t="str">
            <v>R06_0970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 t="str">
            <v>R06_0970</v>
          </cell>
        </row>
        <row r="1300">
          <cell r="A1300">
            <v>641001</v>
          </cell>
          <cell r="B1300" t="str">
            <v>SALAIRES ET TRAITEMENTS IMPOSA</v>
          </cell>
          <cell r="C1300" t="str">
            <v>R06_0970</v>
          </cell>
          <cell r="D1300" t="str">
            <v>R06_0970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 t="str">
            <v>R06_0970</v>
          </cell>
        </row>
        <row r="1301">
          <cell r="A1301">
            <v>641002</v>
          </cell>
          <cell r="B1301" t="str">
            <v>SALAIRES ET TRAITEMENTS NON IM</v>
          </cell>
          <cell r="C1301" t="str">
            <v>R06_0970</v>
          </cell>
          <cell r="D1301" t="str">
            <v>R06_0970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 t="str">
            <v>R06_0970</v>
          </cell>
        </row>
        <row r="1302">
          <cell r="A1302">
            <v>641100</v>
          </cell>
          <cell r="B1302" t="str">
            <v>SALAIRES TRAITEMENTS IMPOSABLE</v>
          </cell>
          <cell r="C1302" t="str">
            <v>R06_0970</v>
          </cell>
          <cell r="D1302" t="str">
            <v>R06_0970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 t="str">
            <v>R06_0970</v>
          </cell>
        </row>
        <row r="1303">
          <cell r="A1303">
            <v>641200</v>
          </cell>
          <cell r="B1303" t="str">
            <v>SALAIRES ET TRAITEMENTS NON IM</v>
          </cell>
          <cell r="C1303" t="str">
            <v>R06_0970</v>
          </cell>
          <cell r="D1303" t="str">
            <v>R06_0970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 t="str">
            <v>R06_0970</v>
          </cell>
        </row>
        <row r="1304">
          <cell r="A1304">
            <v>642000</v>
          </cell>
          <cell r="B1304" t="str">
            <v xml:space="preserve">CHARGES SOCIALES              </v>
          </cell>
          <cell r="C1304" t="str">
            <v>R06_0980</v>
          </cell>
          <cell r="D1304" t="str">
            <v>R06_0980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 t="str">
            <v>R06_0980</v>
          </cell>
        </row>
        <row r="1305">
          <cell r="A1305">
            <v>642100</v>
          </cell>
          <cell r="B1305" t="str">
            <v xml:space="preserve">PREVOYANCE RETRAITE           </v>
          </cell>
          <cell r="C1305" t="str">
            <v>R06_0980</v>
          </cell>
          <cell r="D1305" t="str">
            <v>R06_0980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 t="str">
            <v>R06_0980</v>
          </cell>
        </row>
        <row r="1306">
          <cell r="A1306">
            <v>642200</v>
          </cell>
          <cell r="B1306" t="str">
            <v xml:space="preserve">SECURITE SOCIALE              </v>
          </cell>
          <cell r="C1306" t="str">
            <v>R06_0980</v>
          </cell>
          <cell r="D1306" t="str">
            <v>R06_0980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 t="str">
            <v>R06_0980</v>
          </cell>
        </row>
        <row r="1307">
          <cell r="A1307">
            <v>642300</v>
          </cell>
          <cell r="B1307" t="str">
            <v xml:space="preserve">PREVOYANCE MALADIE            </v>
          </cell>
          <cell r="C1307" t="str">
            <v>R06_0980</v>
          </cell>
          <cell r="D1307" t="str">
            <v>R06_0980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 t="str">
            <v>R06_0980</v>
          </cell>
        </row>
        <row r="1308">
          <cell r="A1308">
            <v>642400</v>
          </cell>
          <cell r="B1308" t="str">
            <v xml:space="preserve">DIVERSES AUTRES CH SOCIALES   </v>
          </cell>
          <cell r="C1308" t="str">
            <v>R06_0980</v>
          </cell>
          <cell r="D1308" t="str">
            <v>R06_0980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 t="str">
            <v>R06_0980</v>
          </cell>
        </row>
        <row r="1309">
          <cell r="A1309">
            <v>643100</v>
          </cell>
          <cell r="B1309" t="str">
            <v>VERS. ORGAN. REPRES. PERSONNEl</v>
          </cell>
          <cell r="C1309" t="str">
            <v>R06_0980</v>
          </cell>
          <cell r="D1309" t="str">
            <v>R06_0980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 t="str">
            <v>R06_0980</v>
          </cell>
        </row>
        <row r="1310">
          <cell r="A1310">
            <v>643200</v>
          </cell>
          <cell r="B1310" t="str">
            <v xml:space="preserve">VERS. COMITE HYG. SANTE-SECU  </v>
          </cell>
          <cell r="C1310" t="str">
            <v>R06_0980</v>
          </cell>
          <cell r="D1310" t="str">
            <v>R06_0980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 t="str">
            <v>R06_0980</v>
          </cell>
        </row>
        <row r="1311">
          <cell r="A1311">
            <v>643300</v>
          </cell>
          <cell r="B1311" t="str">
            <v xml:space="preserve">VERS. AUTRES Ã…Â“UVRES SOCIAlES </v>
          </cell>
          <cell r="C1311" t="str">
            <v>R06_0980</v>
          </cell>
          <cell r="D1311" t="str">
            <v>R06_0980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 t="str">
            <v>R06_0980</v>
          </cell>
        </row>
        <row r="1312">
          <cell r="A1312">
            <v>643400</v>
          </cell>
          <cell r="B1312" t="str">
            <v xml:space="preserve">MEDECINE DU TRAVAIl ET PHARMA </v>
          </cell>
          <cell r="C1312" t="str">
            <v>R06_0980</v>
          </cell>
          <cell r="D1312" t="str">
            <v>R06_0980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 t="str">
            <v>R06_0980</v>
          </cell>
        </row>
        <row r="1313">
          <cell r="A1313">
            <v>644000</v>
          </cell>
          <cell r="B1313" t="str">
            <v xml:space="preserve">REMUN.TRANSF.PERSONNEl EXT.   </v>
          </cell>
          <cell r="C1313" t="str">
            <v>R06_0990</v>
          </cell>
          <cell r="D1313" t="str">
            <v>R06_0990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 t="str">
            <v>R06_0990</v>
          </cell>
        </row>
        <row r="1314">
          <cell r="A1314">
            <v>660000</v>
          </cell>
          <cell r="B1314" t="str">
            <v xml:space="preserve">DOTAT AMORT. PROV. &amp; PERTES   </v>
          </cell>
          <cell r="C1314" t="str">
            <v>R06_1000</v>
          </cell>
          <cell r="D1314" t="str">
            <v>R06_1000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 t="str">
            <v>R06_1000</v>
          </cell>
        </row>
        <row r="1315">
          <cell r="A1315">
            <v>661000</v>
          </cell>
          <cell r="B1315" t="str">
            <v>DOTAT. AMORTISSEMENTS IMMOBILI</v>
          </cell>
          <cell r="C1315" t="str">
            <v>R06_1010</v>
          </cell>
          <cell r="D1315" t="str">
            <v>R06_1010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 t="str">
            <v>R06_1010</v>
          </cell>
        </row>
        <row r="1316">
          <cell r="A1316">
            <v>661100</v>
          </cell>
          <cell r="B1316" t="str">
            <v xml:space="preserve">DOTAT AMORT. DES IMM. EXPLOIT </v>
          </cell>
          <cell r="C1316" t="str">
            <v>R06_1010</v>
          </cell>
          <cell r="D1316" t="str">
            <v>R06_1010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 t="str">
            <v>R06_1010</v>
          </cell>
        </row>
        <row r="1317">
          <cell r="A1317">
            <v>661110</v>
          </cell>
          <cell r="B1317" t="str">
            <v>DOTAT. AMORT IMMOB INCORP EXPL</v>
          </cell>
          <cell r="C1317" t="str">
            <v>R06_1010</v>
          </cell>
          <cell r="D1317" t="str">
            <v>R06_1010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 t="str">
            <v>R06_1010</v>
          </cell>
        </row>
        <row r="1318">
          <cell r="A1318">
            <v>661120</v>
          </cell>
          <cell r="B1318" t="str">
            <v>DOTAT. AMORT IMMOB CORP EXPLOI</v>
          </cell>
          <cell r="C1318" t="str">
            <v>R06_1010</v>
          </cell>
          <cell r="D1318" t="str">
            <v>R06_1010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 t="str">
            <v>R06_1010</v>
          </cell>
        </row>
        <row r="1319">
          <cell r="A1319">
            <v>661121</v>
          </cell>
          <cell r="B1319" t="str">
            <v xml:space="preserve">DOTAT.AMORT MOB&amp;MAT HORS EXP  </v>
          </cell>
          <cell r="C1319" t="str">
            <v>R06_1010</v>
          </cell>
          <cell r="D1319" t="str">
            <v>R06_1010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 t="str">
            <v>R06_1010</v>
          </cell>
        </row>
        <row r="1320">
          <cell r="A1320">
            <v>661200</v>
          </cell>
          <cell r="B1320" t="str">
            <v>DOTAT. AMORT.DES IMMOB HORS EX</v>
          </cell>
          <cell r="C1320" t="str">
            <v>R06_1010</v>
          </cell>
          <cell r="D1320" t="str">
            <v>R06_1010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 t="str">
            <v>R06_1010</v>
          </cell>
        </row>
        <row r="1321">
          <cell r="A1321">
            <v>661210</v>
          </cell>
          <cell r="B1321" t="str">
            <v>DOTAT. AMORT.DES IMMOB.INCORP.</v>
          </cell>
          <cell r="C1321" t="str">
            <v>R06_1010</v>
          </cell>
          <cell r="D1321" t="str">
            <v>R06_1010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 t="str">
            <v>R06_1010</v>
          </cell>
        </row>
        <row r="1322">
          <cell r="A1322">
            <v>661220</v>
          </cell>
          <cell r="B1322" t="str">
            <v>DOTAT. AMORT DES IMMOB CORPOR.</v>
          </cell>
          <cell r="C1322" t="str">
            <v>R06_1010</v>
          </cell>
          <cell r="D1322" t="str">
            <v>R06_1010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 t="str">
            <v>R06_1010</v>
          </cell>
        </row>
        <row r="1323">
          <cell r="A1323">
            <v>663000</v>
          </cell>
          <cell r="B1323" t="str">
            <v>DOTAT. PROVISIONS DEPRECIAT.IM</v>
          </cell>
          <cell r="C1323" t="str">
            <v>R06_1020</v>
          </cell>
          <cell r="D1323" t="str">
            <v>R06_1020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 t="str">
            <v>R06_1020</v>
          </cell>
        </row>
        <row r="1324">
          <cell r="A1324">
            <v>663100</v>
          </cell>
          <cell r="B1324" t="str">
            <v xml:space="preserve">DOTAT. PROV P/DEPRECIAT.IMMOB </v>
          </cell>
          <cell r="C1324" t="str">
            <v>R06_1020</v>
          </cell>
          <cell r="D1324" t="str">
            <v>R06_1020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 t="str">
            <v>R06_1020</v>
          </cell>
        </row>
        <row r="1325">
          <cell r="A1325">
            <v>663110</v>
          </cell>
          <cell r="B1325" t="str">
            <v xml:space="preserve">DOTAT.PROV.P/DEPRECIAT IMM.   </v>
          </cell>
          <cell r="C1325" t="str">
            <v>R06_1020</v>
          </cell>
          <cell r="D1325" t="str">
            <v>R06_1020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 t="str">
            <v>R06_1020</v>
          </cell>
        </row>
        <row r="1326">
          <cell r="A1326">
            <v>663120</v>
          </cell>
          <cell r="B1326" t="str">
            <v>DOTAT.PROV P/DEPRECIATION IMM.</v>
          </cell>
          <cell r="C1326" t="str">
            <v>R06_1020</v>
          </cell>
          <cell r="D1326" t="str">
            <v>R06_1020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 t="str">
            <v>R06_1020</v>
          </cell>
        </row>
        <row r="1327">
          <cell r="A1327">
            <v>663200</v>
          </cell>
          <cell r="B1327" t="str">
            <v xml:space="preserve">DOTAT. PROV P/DEPRECIA IMM.   </v>
          </cell>
          <cell r="C1327" t="str">
            <v>R06_1020</v>
          </cell>
          <cell r="D1327" t="str">
            <v>R06_1020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 t="str">
            <v>R06_1020</v>
          </cell>
        </row>
        <row r="1328">
          <cell r="A1328">
            <v>663210</v>
          </cell>
          <cell r="B1328" t="str">
            <v>DOTAT. PROV POUR DEPRECIAT. IM</v>
          </cell>
          <cell r="C1328" t="str">
            <v>R06_1020</v>
          </cell>
          <cell r="D1328" t="str">
            <v>R06_1020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 t="str">
            <v>R06_1020</v>
          </cell>
        </row>
        <row r="1329">
          <cell r="A1329">
            <v>663220</v>
          </cell>
          <cell r="B1329" t="str">
            <v xml:space="preserve">DOTAT.PROV P/DEPRECIAT. IMMO. </v>
          </cell>
          <cell r="C1329" t="str">
            <v>R06_1020</v>
          </cell>
          <cell r="D1329" t="str">
            <v>R06_1020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 t="str">
            <v>R06_1020</v>
          </cell>
        </row>
        <row r="1330">
          <cell r="A1330">
            <v>663300</v>
          </cell>
          <cell r="B1330" t="str">
            <v xml:space="preserve">DOTAT. AUX PROV P/DEPRECIAT   </v>
          </cell>
          <cell r="C1330" t="str">
            <v>R06_1020</v>
          </cell>
          <cell r="D1330" t="str">
            <v>R06_1020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 t="str">
            <v>R06_1020</v>
          </cell>
        </row>
        <row r="1331">
          <cell r="A1331">
            <v>663310</v>
          </cell>
          <cell r="B1331" t="str">
            <v xml:space="preserve">DOTAT. PROV.P/DEPRECIAT. IMMO </v>
          </cell>
          <cell r="C1331" t="str">
            <v>R06_1020</v>
          </cell>
          <cell r="D1331" t="str">
            <v>R06_1020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 t="str">
            <v>R06_1020</v>
          </cell>
        </row>
        <row r="1332">
          <cell r="A1332">
            <v>663320</v>
          </cell>
          <cell r="B1332" t="str">
            <v xml:space="preserve">DOTAT. PROV P/ DEPRECIAT IMM. </v>
          </cell>
          <cell r="C1332" t="str">
            <v>R06_1020</v>
          </cell>
          <cell r="D1332" t="str">
            <v>R06_1020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 t="str">
            <v>R06_1020</v>
          </cell>
        </row>
        <row r="1333">
          <cell r="A1333">
            <v>670000</v>
          </cell>
          <cell r="B1333" t="str">
            <v>CHARGES EXPT &amp; PERTE S/EXERCIC</v>
          </cell>
          <cell r="C1333" t="str">
            <v>R06_1030</v>
          </cell>
          <cell r="D1333" t="str">
            <v>R06_1030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 t="str">
            <v>R06_1030</v>
          </cell>
        </row>
        <row r="1334">
          <cell r="A1334">
            <v>671000</v>
          </cell>
          <cell r="B1334" t="str">
            <v xml:space="preserve">CHARGES EXEPTIONNELLES        </v>
          </cell>
          <cell r="C1334" t="str">
            <v>R06_1040</v>
          </cell>
          <cell r="D1334" t="str">
            <v>R06_1040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 t="str">
            <v>R06_1040</v>
          </cell>
        </row>
        <row r="1335">
          <cell r="A1335">
            <v>671100</v>
          </cell>
          <cell r="B1335" t="str">
            <v>OPE TRESO &amp; OPE ETS CRED ASSIM</v>
          </cell>
          <cell r="C1335" t="str">
            <v>R06_1050</v>
          </cell>
          <cell r="D1335" t="str">
            <v>R06_1050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 t="str">
            <v>R06_1050</v>
          </cell>
        </row>
        <row r="1336">
          <cell r="A1336">
            <v>671110</v>
          </cell>
          <cell r="B1336" t="str">
            <v xml:space="preserve">DOT DEPRE/CREAN RESTRUCT      </v>
          </cell>
          <cell r="C1336" t="str">
            <v>R06_1050</v>
          </cell>
          <cell r="D1336" t="str">
            <v>R06_1050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 t="str">
            <v>R06_1050</v>
          </cell>
        </row>
        <row r="1337">
          <cell r="A1337">
            <v>671120</v>
          </cell>
          <cell r="B1337" t="str">
            <v xml:space="preserve">DOT DEPRE/CREANDOUT-lITIG     </v>
          </cell>
          <cell r="C1337" t="str">
            <v>R06_1050</v>
          </cell>
          <cell r="D1337" t="str">
            <v>R06_1050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 t="str">
            <v>R06_1050</v>
          </cell>
        </row>
        <row r="1338">
          <cell r="A1338">
            <v>671130</v>
          </cell>
          <cell r="B1338" t="str">
            <v xml:space="preserve">DOT DEPRE/INT CREANDOUT-lITIG </v>
          </cell>
          <cell r="C1338" t="str">
            <v>R06_1050</v>
          </cell>
          <cell r="D1338" t="str">
            <v>R06_1050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 t="str">
            <v>R06_1050</v>
          </cell>
        </row>
        <row r="1339">
          <cell r="A1339">
            <v>671140</v>
          </cell>
          <cell r="B1339" t="str">
            <v xml:space="preserve">AUTRES DOT AUX DEPRECIATIONS  </v>
          </cell>
          <cell r="C1339" t="str">
            <v>R06_1050</v>
          </cell>
          <cell r="D1339" t="str">
            <v>R06_1050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 t="str">
            <v>R06_1050</v>
          </cell>
        </row>
        <row r="1340">
          <cell r="A1340">
            <v>671210</v>
          </cell>
          <cell r="B1340" t="str">
            <v xml:space="preserve">DOT DEPRE/CREAN RESTRUCT      </v>
          </cell>
          <cell r="C1340" t="str">
            <v>R06_1060</v>
          </cell>
          <cell r="D1340" t="str">
            <v>R06_1060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 t="str">
            <v>R06_1060</v>
          </cell>
        </row>
        <row r="1341">
          <cell r="A1341">
            <v>671220</v>
          </cell>
          <cell r="B1341" t="str">
            <v xml:space="preserve">DOT DEPRE/CREANDOUT-lITIG     </v>
          </cell>
          <cell r="C1341" t="str">
            <v>R06_1060</v>
          </cell>
          <cell r="D1341" t="str">
            <v>R06_1060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 t="str">
            <v>R06_1060</v>
          </cell>
        </row>
        <row r="1342">
          <cell r="A1342">
            <v>671230</v>
          </cell>
          <cell r="B1342" t="str">
            <v xml:space="preserve">DOT DEPRE/INT CREANDOUT-lITIG </v>
          </cell>
          <cell r="C1342" t="str">
            <v>R06_1060</v>
          </cell>
          <cell r="D1342" t="str">
            <v>R06_1060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 t="str">
            <v>R06_1060</v>
          </cell>
        </row>
        <row r="1343">
          <cell r="A1343">
            <v>671240</v>
          </cell>
          <cell r="B1343" t="str">
            <v xml:space="preserve">AUTRES DOT AUX DEPRECIATIONS  </v>
          </cell>
          <cell r="C1343" t="str">
            <v>R06_1060</v>
          </cell>
          <cell r="D1343" t="str">
            <v>R06_1060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 t="str">
            <v>R06_1060</v>
          </cell>
        </row>
        <row r="1344">
          <cell r="A1344">
            <v>671300</v>
          </cell>
          <cell r="B1344" t="str">
            <v xml:space="preserve">OPE/TIT&amp;OPE DIVERSES          </v>
          </cell>
          <cell r="C1344" t="str">
            <v>R06_1070</v>
          </cell>
          <cell r="D1344" t="str">
            <v>R06_1070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 t="str">
            <v>R06_1070</v>
          </cell>
        </row>
        <row r="1345">
          <cell r="A1345">
            <v>671500</v>
          </cell>
          <cell r="B1345" t="str">
            <v xml:space="preserve">AUTRES CREANCES DOUTEUSES     </v>
          </cell>
          <cell r="C1345" t="str">
            <v>R06_1080</v>
          </cell>
          <cell r="D1345" t="str">
            <v>R06_1080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 t="str">
            <v>R06_1080</v>
          </cell>
        </row>
        <row r="1346">
          <cell r="A1346">
            <v>672000</v>
          </cell>
          <cell r="B1346" t="str">
            <v>PERTES SUR EXERCICES ANTERIEUR</v>
          </cell>
          <cell r="C1346" t="str">
            <v>R06_1090</v>
          </cell>
          <cell r="D1346" t="str">
            <v>R06_1090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 t="str">
            <v>R06_1090</v>
          </cell>
        </row>
        <row r="1347">
          <cell r="A1347">
            <v>672100</v>
          </cell>
          <cell r="B1347" t="str">
            <v>PERTES D EXPLOITATION BANCAIRE</v>
          </cell>
          <cell r="C1347" t="str">
            <v>R06_1090</v>
          </cell>
          <cell r="D1347" t="str">
            <v>R06_1090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 t="str">
            <v>R06_1090</v>
          </cell>
        </row>
        <row r="1348">
          <cell r="A1348">
            <v>672110</v>
          </cell>
          <cell r="B1348" t="str">
            <v xml:space="preserve">DOT DEPRE/TIT PlACEMNT        </v>
          </cell>
          <cell r="C1348" t="str">
            <v>R06_1100</v>
          </cell>
          <cell r="D1348" t="str">
            <v>R06_1100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 t="str">
            <v>R06_1100</v>
          </cell>
        </row>
        <row r="1349">
          <cell r="A1349">
            <v>672120</v>
          </cell>
          <cell r="B1349" t="str">
            <v xml:space="preserve">DOT DEPRE/TIT ACTI PTF        </v>
          </cell>
          <cell r="C1349" t="str">
            <v>R06_1110</v>
          </cell>
          <cell r="D1349" t="str">
            <v>R06_1110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 t="str">
            <v>R06_1110</v>
          </cell>
        </row>
        <row r="1350">
          <cell r="A1350">
            <v>672200</v>
          </cell>
          <cell r="B1350" t="str">
            <v xml:space="preserve">DOT AUX DEPREC DES IMMOB FIN  </v>
          </cell>
          <cell r="C1350" t="str">
            <v>R06_1120</v>
          </cell>
          <cell r="D1350" t="str">
            <v>R06_1120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 t="str">
            <v>R06_1120</v>
          </cell>
        </row>
        <row r="1351">
          <cell r="A1351">
            <v>672300</v>
          </cell>
          <cell r="B1351" t="str">
            <v xml:space="preserve">PERTES EXEPTIONNELLES         </v>
          </cell>
          <cell r="C1351" t="str">
            <v>R06_1130</v>
          </cell>
          <cell r="D1351" t="str">
            <v>R06_1130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 t="str">
            <v>R06_1130</v>
          </cell>
        </row>
        <row r="1352">
          <cell r="A1352">
            <v>673000</v>
          </cell>
          <cell r="B1352" t="str">
            <v xml:space="preserve">DOT PROV  POUR RISQUE&amp;CHRGES  </v>
          </cell>
          <cell r="C1352" t="str">
            <v>R06_1140</v>
          </cell>
          <cell r="D1352" t="str">
            <v>R06_1140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 t="str">
            <v>R06_1140</v>
          </cell>
        </row>
        <row r="1353">
          <cell r="A1353">
            <v>673100</v>
          </cell>
          <cell r="B1353" t="str">
            <v xml:space="preserve">DOT PROV  POUR RISQUE&amp;CHRGES  </v>
          </cell>
          <cell r="C1353" t="str">
            <v>R06_1140</v>
          </cell>
          <cell r="D1353" t="str">
            <v>R06_1140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 t="str">
            <v>R06_1140</v>
          </cell>
        </row>
        <row r="1354">
          <cell r="A1354">
            <v>674100</v>
          </cell>
          <cell r="B1354" t="str">
            <v xml:space="preserve">PRTES/CREAN.IRRECOUV DEPRECIE </v>
          </cell>
          <cell r="C1354" t="str">
            <v>R06_1160</v>
          </cell>
          <cell r="D1354" t="str">
            <v>R06_1160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 t="str">
            <v>R06_1160</v>
          </cell>
        </row>
        <row r="1355">
          <cell r="A1355">
            <v>674110</v>
          </cell>
          <cell r="B1355" t="str">
            <v xml:space="preserve">PRTES/CREAN.IRRECOUV.DEPR/CB  </v>
          </cell>
          <cell r="C1355" t="str">
            <v>R06_1160</v>
          </cell>
          <cell r="D1355" t="str">
            <v>R06_1160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 t="str">
            <v>R06_1160</v>
          </cell>
        </row>
        <row r="1356">
          <cell r="A1356">
            <v>674200</v>
          </cell>
          <cell r="B1356" t="str">
            <v>PRTES/CREAN.IRRECOUV.NON-DEPRE</v>
          </cell>
          <cell r="C1356" t="str">
            <v>R06_1170</v>
          </cell>
          <cell r="D1356" t="str">
            <v>R06_1170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 t="str">
            <v>R06_1170</v>
          </cell>
        </row>
        <row r="1357">
          <cell r="A1357">
            <v>674210</v>
          </cell>
          <cell r="B1357" t="str">
            <v>PRTES/CREAN.IRRECOUV.NN-DEP/CB</v>
          </cell>
          <cell r="C1357" t="str">
            <v>R06_1170</v>
          </cell>
          <cell r="D1357" t="str">
            <v>R06_1170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 t="str">
            <v>R06_1170</v>
          </cell>
        </row>
        <row r="1358">
          <cell r="A1358">
            <v>681000</v>
          </cell>
          <cell r="B1358" t="str">
            <v xml:space="preserve">DOT PROVISIONS REGlEMENTES    </v>
          </cell>
          <cell r="C1358" t="str">
            <v>R06_1180</v>
          </cell>
          <cell r="D1358" t="str">
            <v>R06_1180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 t="str">
            <v>R06_1180</v>
          </cell>
        </row>
        <row r="1359">
          <cell r="A1359">
            <v>690000</v>
          </cell>
          <cell r="B1359" t="str">
            <v xml:space="preserve">IMPOTS SUR LE BENEFICE        </v>
          </cell>
          <cell r="C1359" t="str">
            <v>R06_1190</v>
          </cell>
          <cell r="D1359" t="str">
            <v>R06_1190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 t="str">
            <v>R06_1190</v>
          </cell>
        </row>
        <row r="1360">
          <cell r="A1360">
            <v>700000</v>
          </cell>
          <cell r="B1360" t="str">
            <v>PRODUITS D EXPLOITATION BANCAI</v>
          </cell>
          <cell r="C1360" t="str">
            <v>R07_0010</v>
          </cell>
          <cell r="D1360" t="str">
            <v>R07_0010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 t="str">
            <v>R07_0010</v>
          </cell>
        </row>
        <row r="1361">
          <cell r="A1361">
            <v>701000</v>
          </cell>
          <cell r="B1361" t="str">
            <v>PRODUITS S/ OP.DE TRESORERIE &amp;</v>
          </cell>
          <cell r="C1361" t="str">
            <v>R07_0030</v>
          </cell>
          <cell r="D1361" t="str">
            <v>R07_0030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 t="str">
            <v>R07_0030</v>
          </cell>
        </row>
        <row r="1362">
          <cell r="A1362">
            <v>701100</v>
          </cell>
          <cell r="B1362" t="str">
            <v>INTS S/CPTE ORD. SGBS CHEZ LES</v>
          </cell>
          <cell r="C1362" t="str">
            <v>R07_0050</v>
          </cell>
          <cell r="D1362" t="str">
            <v>R07_0050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 t="str">
            <v>R07_0050</v>
          </cell>
        </row>
        <row r="1363">
          <cell r="A1363">
            <v>701140</v>
          </cell>
          <cell r="B1363" t="str">
            <v>INTS S/CPTE ORD. SGBS CHEZ LES</v>
          </cell>
          <cell r="C1363" t="str">
            <v>R07_0050</v>
          </cell>
          <cell r="D1363" t="str">
            <v>R07_0050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 t="str">
            <v>R07_0050</v>
          </cell>
        </row>
        <row r="1364">
          <cell r="A1364">
            <v>701141</v>
          </cell>
          <cell r="B1364" t="str">
            <v>INT S/CPTE ORD. SGBS CHEZ BQUE</v>
          </cell>
          <cell r="C1364" t="str">
            <v>R07_0050</v>
          </cell>
          <cell r="D1364" t="str">
            <v>R07_0050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 t="str">
            <v>R07_0050</v>
          </cell>
        </row>
        <row r="1365">
          <cell r="A1365">
            <v>701142</v>
          </cell>
          <cell r="B1365" t="str">
            <v>INT S/CPTE ORD. SGBS CHEZ BQUE</v>
          </cell>
          <cell r="C1365" t="str">
            <v>R07_0050</v>
          </cell>
          <cell r="D1365" t="str">
            <v>R07_0050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 t="str">
            <v>R07_0050</v>
          </cell>
        </row>
        <row r="1366">
          <cell r="A1366">
            <v>701150</v>
          </cell>
          <cell r="B1366" t="str">
            <v xml:space="preserve">INT S/CPTE ORD. SGBS CHEZ LES </v>
          </cell>
          <cell r="C1366" t="str">
            <v>R07_0050</v>
          </cell>
          <cell r="D1366" t="str">
            <v>R07_0050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 t="str">
            <v>R07_0050</v>
          </cell>
        </row>
        <row r="1367">
          <cell r="A1367">
            <v>701160</v>
          </cell>
          <cell r="B1367" t="str">
            <v>INT/CPT ORD.SYST FIN DECENTRAl</v>
          </cell>
          <cell r="C1367" t="str">
            <v>R07_0050</v>
          </cell>
          <cell r="D1367" t="str">
            <v>R07_0050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 t="str">
            <v>R07_0050</v>
          </cell>
        </row>
        <row r="1368">
          <cell r="A1368">
            <v>701170</v>
          </cell>
          <cell r="B1368" t="str">
            <v>INTS S/CPTE ORD. SGBS CHEZ LES</v>
          </cell>
          <cell r="C1368" t="str">
            <v>R07_0050</v>
          </cell>
          <cell r="D1368" t="str">
            <v>R07_0050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 t="str">
            <v>R07_0050</v>
          </cell>
        </row>
        <row r="1369">
          <cell r="A1369">
            <v>701180</v>
          </cell>
          <cell r="B1369" t="str">
            <v>INT/CPT ORD.INSTFIN INTER/ETRN</v>
          </cell>
          <cell r="C1369" t="str">
            <v>R07_0050</v>
          </cell>
          <cell r="D1369" t="str">
            <v>R07_0050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 t="str">
            <v>R07_0050</v>
          </cell>
        </row>
        <row r="1370">
          <cell r="A1370">
            <v>701200</v>
          </cell>
          <cell r="B1370" t="str">
            <v xml:space="preserve">INTS S/AUTRES CPTE DEPOT CHEZ </v>
          </cell>
          <cell r="C1370" t="str">
            <v>R07_0060</v>
          </cell>
          <cell r="D1370" t="str">
            <v>R07_0060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 t="str">
            <v>R07_0060</v>
          </cell>
        </row>
        <row r="1371">
          <cell r="A1371">
            <v>701210</v>
          </cell>
          <cell r="B1371" t="str">
            <v>INT S/DEPOT TITRE DU MARCHE M.</v>
          </cell>
          <cell r="C1371" t="str">
            <v>R07_0060</v>
          </cell>
          <cell r="D1371" t="str">
            <v>R07_0060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 t="str">
            <v>R07_0060</v>
          </cell>
        </row>
        <row r="1372">
          <cell r="A1372">
            <v>701211</v>
          </cell>
          <cell r="B1372" t="str">
            <v xml:space="preserve">INT.S/DEPOT TITRE ADJ PERIOD. </v>
          </cell>
          <cell r="C1372" t="str">
            <v>R07_0060</v>
          </cell>
          <cell r="D1372" t="str">
            <v>R07_0060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 t="str">
            <v>R07_0060</v>
          </cell>
        </row>
        <row r="1373">
          <cell r="A1373">
            <v>701212</v>
          </cell>
          <cell r="B1373" t="str">
            <v>INTS S/DEPOT TIT ADJ EXCEPT DU</v>
          </cell>
          <cell r="C1373" t="str">
            <v>R07_0060</v>
          </cell>
          <cell r="D1373" t="str">
            <v>R07_0060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 t="str">
            <v>R07_0060</v>
          </cell>
        </row>
        <row r="1374">
          <cell r="A1374">
            <v>701213</v>
          </cell>
          <cell r="B1374" t="str">
            <v xml:space="preserve">INTS S/DEPOT TIT DES REPRISES </v>
          </cell>
          <cell r="C1374" t="str">
            <v>R07_0060</v>
          </cell>
          <cell r="D1374" t="str">
            <v>R07_0060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 t="str">
            <v>R07_0060</v>
          </cell>
        </row>
        <row r="1375">
          <cell r="A1375">
            <v>701240</v>
          </cell>
          <cell r="B1375" t="str">
            <v>INT. S/AVOIRS BLOQUES REMUNERE</v>
          </cell>
          <cell r="C1375" t="str">
            <v>R07_0060</v>
          </cell>
          <cell r="D1375" t="str">
            <v>R07_0060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 t="str">
            <v>R07_0060</v>
          </cell>
        </row>
        <row r="1376">
          <cell r="A1376">
            <v>701260</v>
          </cell>
          <cell r="B1376" t="str">
            <v>INT. S/DEPOT A TERME CONSTITUE</v>
          </cell>
          <cell r="C1376" t="str">
            <v>R07_0060</v>
          </cell>
          <cell r="D1376" t="str">
            <v>R07_0060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 t="str">
            <v>R07_0060</v>
          </cell>
        </row>
        <row r="1377">
          <cell r="A1377">
            <v>701270</v>
          </cell>
          <cell r="B1377" t="str">
            <v>INT. S/DEPOT GARANT. CONSTITUE</v>
          </cell>
          <cell r="C1377" t="str">
            <v>R07_0060</v>
          </cell>
          <cell r="D1377" t="str">
            <v>R07_0060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 t="str">
            <v>R07_0060</v>
          </cell>
        </row>
        <row r="1378">
          <cell r="A1378">
            <v>701300</v>
          </cell>
          <cell r="B1378" t="str">
            <v xml:space="preserve">INT S/PRETS DES ETS DE CREDIT </v>
          </cell>
          <cell r="C1378" t="str">
            <v>R07_0070</v>
          </cell>
          <cell r="D1378" t="str">
            <v>R07_0070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 t="str">
            <v>R07_0070</v>
          </cell>
        </row>
        <row r="1379">
          <cell r="A1379">
            <v>701310</v>
          </cell>
          <cell r="B1379" t="str">
            <v xml:space="preserve">INT. S/PRETS AU JOUR LE JOUR  </v>
          </cell>
          <cell r="C1379" t="str">
            <v>R07_0070</v>
          </cell>
          <cell r="D1379" t="str">
            <v>R07_0070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 t="str">
            <v>R07_0070</v>
          </cell>
        </row>
        <row r="1380">
          <cell r="A1380">
            <v>701320</v>
          </cell>
          <cell r="B1380" t="str">
            <v xml:space="preserve">INT S/VALEUR RECU EN PENS J/J </v>
          </cell>
          <cell r="C1380" t="str">
            <v>R07_0070</v>
          </cell>
          <cell r="D1380" t="str">
            <v>R07_0070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 t="str">
            <v>R07_0070</v>
          </cell>
        </row>
        <row r="1381">
          <cell r="A1381">
            <v>701330</v>
          </cell>
          <cell r="B1381" t="str">
            <v xml:space="preserve">INTERETS SUR PRETS A TERME    </v>
          </cell>
          <cell r="C1381" t="str">
            <v>R07_0070</v>
          </cell>
          <cell r="D1381" t="str">
            <v>R07_0070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 t="str">
            <v>R07_0070</v>
          </cell>
        </row>
        <row r="1382">
          <cell r="A1382">
            <v>701340</v>
          </cell>
          <cell r="B1382" t="str">
            <v xml:space="preserve">INT S/VALEURS RECU PENS TERME </v>
          </cell>
          <cell r="C1382" t="str">
            <v>R07_0070</v>
          </cell>
          <cell r="D1382" t="str">
            <v>R07_0070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 t="str">
            <v>R07_0070</v>
          </cell>
        </row>
        <row r="1383">
          <cell r="A1383">
            <v>701350</v>
          </cell>
          <cell r="B1383" t="str">
            <v>INT/PRET DE LOCATION FINANCEMT</v>
          </cell>
          <cell r="C1383" t="str">
            <v>R07_0070</v>
          </cell>
          <cell r="D1383" t="str">
            <v>R07_0070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 t="str">
            <v>R07_0070</v>
          </cell>
        </row>
        <row r="1384">
          <cell r="A1384">
            <v>701360</v>
          </cell>
          <cell r="B1384" t="str">
            <v>INTERET/VALEURS ACHETEES FERME</v>
          </cell>
          <cell r="C1384" t="str">
            <v>R07_0070</v>
          </cell>
          <cell r="D1384" t="str">
            <v>R07_0070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 t="str">
            <v>R07_0070</v>
          </cell>
        </row>
        <row r="1385">
          <cell r="A1385">
            <v>701370</v>
          </cell>
          <cell r="B1385" t="str">
            <v>INT/OBLIGAT CAUTIONNEE ESCOMPT</v>
          </cell>
          <cell r="C1385" t="str">
            <v>R07_0070</v>
          </cell>
          <cell r="D1385" t="str">
            <v>R07_0070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 t="str">
            <v>R07_0070</v>
          </cell>
        </row>
        <row r="1386">
          <cell r="A1386">
            <v>701380</v>
          </cell>
          <cell r="B1386" t="str">
            <v xml:space="preserve">INT/CREAN PUBlIC ESCOMPTE     </v>
          </cell>
          <cell r="C1386" t="str">
            <v>R07_0070</v>
          </cell>
          <cell r="D1386" t="str">
            <v>R07_0070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 t="str">
            <v>R07_0070</v>
          </cell>
        </row>
        <row r="1387">
          <cell r="A1387">
            <v>701500</v>
          </cell>
          <cell r="B1387" t="str">
            <v xml:space="preserve">INT S/CPT ORD. ETS DE CREDIT  </v>
          </cell>
          <cell r="C1387" t="str">
            <v>R07_0050</v>
          </cell>
          <cell r="D1387" t="str">
            <v>R07_0050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 t="str">
            <v>R07_0050</v>
          </cell>
        </row>
        <row r="1388">
          <cell r="A1388">
            <v>701520</v>
          </cell>
          <cell r="B1388" t="str">
            <v>INT S/CPT ORD TRESOR PUBL CHEZ</v>
          </cell>
          <cell r="C1388" t="str">
            <v>R07_0050</v>
          </cell>
          <cell r="D1388" t="str">
            <v>R07_0050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 t="str">
            <v>R07_0050</v>
          </cell>
        </row>
        <row r="1389">
          <cell r="A1389">
            <v>701530</v>
          </cell>
          <cell r="B1389" t="str">
            <v>INT S/CPTE ORD. CCP CHEZ SGBS.</v>
          </cell>
          <cell r="C1389" t="str">
            <v>R07_0050</v>
          </cell>
          <cell r="D1389" t="str">
            <v>R07_0050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 t="str">
            <v>R07_0050</v>
          </cell>
        </row>
        <row r="1390">
          <cell r="A1390">
            <v>701540</v>
          </cell>
          <cell r="B1390" t="str">
            <v>INT S/CPTE ORD BQUES &amp; CORRESP</v>
          </cell>
          <cell r="C1390" t="str">
            <v>R07_0050</v>
          </cell>
          <cell r="D1390" t="str">
            <v>R07_0050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 t="str">
            <v>R07_0050</v>
          </cell>
        </row>
        <row r="1391">
          <cell r="A1391">
            <v>701541</v>
          </cell>
          <cell r="B1391" t="str">
            <v>INT S/CPTE ORD BQUES &amp; CORRESP</v>
          </cell>
          <cell r="C1391" t="str">
            <v>R07_0050</v>
          </cell>
          <cell r="D1391" t="str">
            <v>R07_0050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 t="str">
            <v>R07_0050</v>
          </cell>
        </row>
        <row r="1392">
          <cell r="A1392">
            <v>701542</v>
          </cell>
          <cell r="B1392" t="str">
            <v>INT S/CPTE ORD BQUES &amp; CORRESP</v>
          </cell>
          <cell r="C1392" t="str">
            <v>R07_0050</v>
          </cell>
          <cell r="D1392" t="str">
            <v>R07_0050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 t="str">
            <v>R07_0050</v>
          </cell>
        </row>
        <row r="1393">
          <cell r="A1393">
            <v>701550</v>
          </cell>
          <cell r="B1393" t="str">
            <v>INT S/CPTE ORD DES ETS FINANC.</v>
          </cell>
          <cell r="C1393" t="str">
            <v>R07_0050</v>
          </cell>
          <cell r="D1393" t="str">
            <v>R07_0050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 t="str">
            <v>R07_0050</v>
          </cell>
        </row>
        <row r="1394">
          <cell r="A1394">
            <v>701560</v>
          </cell>
          <cell r="B1394" t="str">
            <v>INT/CPT ORD.SYST FIN DECENTRAl</v>
          </cell>
          <cell r="C1394" t="str">
            <v>R07_0050</v>
          </cell>
          <cell r="D1394" t="str">
            <v>R07_0050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 t="str">
            <v>R07_0050</v>
          </cell>
        </row>
        <row r="1395">
          <cell r="A1395">
            <v>701570</v>
          </cell>
          <cell r="B1395" t="str">
            <v>INT S/CPTE ORD DES INSTITUTION</v>
          </cell>
          <cell r="C1395" t="str">
            <v>R07_0050</v>
          </cell>
          <cell r="D1395" t="str">
            <v>R07_0050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 t="str">
            <v>R07_0050</v>
          </cell>
        </row>
        <row r="1396">
          <cell r="A1396">
            <v>701580</v>
          </cell>
          <cell r="B1396" t="str">
            <v>INT/CPT ORD.INSTFIN INTER/ETRN</v>
          </cell>
          <cell r="C1396" t="str">
            <v>R07_0050</v>
          </cell>
          <cell r="D1396" t="str">
            <v>R07_0050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 t="str">
            <v>R07_0050</v>
          </cell>
        </row>
        <row r="1397">
          <cell r="A1397">
            <v>701700</v>
          </cell>
          <cell r="B1397" t="str">
            <v xml:space="preserve">INT S/C.D.L. S/ETS DE CREDIT  </v>
          </cell>
          <cell r="C1397" t="str">
            <v>R07_0120</v>
          </cell>
          <cell r="D1397" t="str">
            <v>R07_0120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 t="str">
            <v>R07_0120</v>
          </cell>
        </row>
        <row r="1398">
          <cell r="A1398">
            <v>701800</v>
          </cell>
          <cell r="B1398" t="str">
            <v xml:space="preserve">AUTRES INT S/OP TRESORERIE &amp;  </v>
          </cell>
          <cell r="C1398" t="str">
            <v>R07_0080</v>
          </cell>
          <cell r="D1398" t="str">
            <v>R07_0080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 t="str">
            <v>R07_0080</v>
          </cell>
        </row>
        <row r="1399">
          <cell r="A1399">
            <v>701820</v>
          </cell>
          <cell r="B1399" t="str">
            <v xml:space="preserve">REPORT/DEPORT                 </v>
          </cell>
          <cell r="C1399" t="str">
            <v>R07_0090</v>
          </cell>
          <cell r="D1399" t="str">
            <v>R07_0090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 t="str">
            <v>R07_0090</v>
          </cell>
        </row>
        <row r="1400">
          <cell r="A1400">
            <v>701830</v>
          </cell>
          <cell r="B1400" t="str">
            <v>GAINS/INST FIN A TERME DE COUV</v>
          </cell>
          <cell r="C1400" t="str">
            <v>R07_0110</v>
          </cell>
          <cell r="D1400" t="str">
            <v>R07_0110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 t="str">
            <v>R07_0110</v>
          </cell>
        </row>
        <row r="1401">
          <cell r="A1401">
            <v>701840</v>
          </cell>
          <cell r="B1401" t="str">
            <v xml:space="preserve">INDEMNITES DE REMERE          </v>
          </cell>
          <cell r="C1401" t="str">
            <v>R07_0100</v>
          </cell>
          <cell r="D1401" t="str">
            <v>R07_0100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 t="str">
            <v>R07_0100</v>
          </cell>
        </row>
        <row r="1402">
          <cell r="A1402">
            <v>701890</v>
          </cell>
          <cell r="B1402" t="str">
            <v xml:space="preserve">DIVERS INT S/OP TRESORERIE    </v>
          </cell>
          <cell r="C1402" t="str">
            <v>R07_0110</v>
          </cell>
          <cell r="D1402" t="str">
            <v>R07_0110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 t="str">
            <v>R07_0110</v>
          </cell>
        </row>
        <row r="1403">
          <cell r="A1403">
            <v>701900</v>
          </cell>
          <cell r="B1403" t="str">
            <v>CIONS S/OP TRESORERIE INTERBCR</v>
          </cell>
          <cell r="C1403" t="str">
            <v>R07_0130</v>
          </cell>
          <cell r="D1403" t="str">
            <v>R07_0130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 t="str">
            <v>R07_0130</v>
          </cell>
        </row>
        <row r="1404">
          <cell r="A1404">
            <v>701910</v>
          </cell>
          <cell r="B1404" t="str">
            <v xml:space="preserve">CIONS S/OPERAT D'ENCAISSEMENT </v>
          </cell>
          <cell r="C1404" t="str">
            <v>R07_0130</v>
          </cell>
          <cell r="D1404" t="str">
            <v>R07_0130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 t="str">
            <v>R07_0130</v>
          </cell>
        </row>
        <row r="1405">
          <cell r="A1405">
            <v>701920</v>
          </cell>
          <cell r="B1405" t="str">
            <v xml:space="preserve">CIONS S/OPERATIONS DIVERSES   </v>
          </cell>
          <cell r="C1405" t="str">
            <v>R07_0130</v>
          </cell>
          <cell r="D1405" t="str">
            <v>R07_0130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 t="str">
            <v>R07_0130</v>
          </cell>
        </row>
        <row r="1406">
          <cell r="A1406">
            <v>702000</v>
          </cell>
          <cell r="B1406" t="str">
            <v>PRODUITS SUR OPERATIONS AVEC L</v>
          </cell>
          <cell r="C1406" t="str">
            <v>R07_0140</v>
          </cell>
          <cell r="D1406" t="str">
            <v>R07_0140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 t="str">
            <v>R07_0140</v>
          </cell>
        </row>
        <row r="1407">
          <cell r="A1407">
            <v>702100</v>
          </cell>
          <cell r="B1407" t="str">
            <v>INTERETS ACQUIS SUR CREDIT A L</v>
          </cell>
          <cell r="C1407" t="str">
            <v>R07_0170</v>
          </cell>
          <cell r="D1407" t="str">
            <v>R07_0170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 t="str">
            <v>R07_0170</v>
          </cell>
        </row>
        <row r="1408">
          <cell r="A1408">
            <v>702110</v>
          </cell>
          <cell r="B1408" t="str">
            <v>INT S/PORTEFEUILLE EFFETS COMM</v>
          </cell>
          <cell r="C1408" t="str">
            <v>R07_0170</v>
          </cell>
          <cell r="D1408" t="str">
            <v>R07_0170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 t="str">
            <v>R07_0170</v>
          </cell>
        </row>
        <row r="1409">
          <cell r="A1409">
            <v>702111</v>
          </cell>
          <cell r="B1409" t="str">
            <v>INT S/PRTF EFFETS COMM CT CAMP</v>
          </cell>
          <cell r="C1409" t="str">
            <v>R07_0170</v>
          </cell>
          <cell r="D1409" t="str">
            <v>R07_0170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 t="str">
            <v>R07_0170</v>
          </cell>
        </row>
        <row r="1410">
          <cell r="A1410">
            <v>702112</v>
          </cell>
          <cell r="B1410" t="str">
            <v>INT S/PORTF EFFETS COMM CT ORD</v>
          </cell>
          <cell r="C1410" t="str">
            <v>R07_0170</v>
          </cell>
          <cell r="D1410" t="str">
            <v>R07_0170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 t="str">
            <v>R07_0170</v>
          </cell>
        </row>
        <row r="1411">
          <cell r="A1411">
            <v>702113</v>
          </cell>
          <cell r="B1411" t="str">
            <v>INT. ACQUIS / P.E.C. EEURS IND</v>
          </cell>
          <cell r="C1411" t="str">
            <v>R07_0170</v>
          </cell>
          <cell r="D1411" t="str">
            <v>R07_0170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 t="str">
            <v>R07_0170</v>
          </cell>
        </row>
        <row r="1412">
          <cell r="A1412">
            <v>702115</v>
          </cell>
          <cell r="B1412" t="str">
            <v xml:space="preserve">INT. ACQUIS / P.E.C. ADMIN.   </v>
          </cell>
          <cell r="C1412" t="str">
            <v>R07_0170</v>
          </cell>
          <cell r="D1412" t="str">
            <v>R07_0170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 t="str">
            <v>R07_0170</v>
          </cell>
        </row>
        <row r="1413">
          <cell r="A1413">
            <v>702116</v>
          </cell>
          <cell r="B1413" t="str">
            <v>INT. ACQUIS / P.E.C. PROF. LIB</v>
          </cell>
          <cell r="C1413" t="str">
            <v>R07_0170</v>
          </cell>
          <cell r="D1413" t="str">
            <v>R07_0170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 t="str">
            <v>R07_0170</v>
          </cell>
        </row>
        <row r="1414">
          <cell r="A1414">
            <v>702117</v>
          </cell>
          <cell r="B1414" t="str">
            <v xml:space="preserve">INT. ACQUIS / P.E.C. DIVERS   </v>
          </cell>
          <cell r="C1414" t="str">
            <v>R07_0170</v>
          </cell>
          <cell r="D1414" t="str">
            <v>R07_0170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 t="str">
            <v>R07_0170</v>
          </cell>
        </row>
        <row r="1415">
          <cell r="A1415">
            <v>702120</v>
          </cell>
          <cell r="B1415" t="str">
            <v xml:space="preserve">INT S/AUTRES CREDITS CT TERME </v>
          </cell>
          <cell r="C1415" t="str">
            <v>R07_0170</v>
          </cell>
          <cell r="D1415" t="str">
            <v>R07_0170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 t="str">
            <v>R07_0170</v>
          </cell>
        </row>
        <row r="1416">
          <cell r="A1416">
            <v>702121</v>
          </cell>
          <cell r="B1416" t="str">
            <v>INT S/AUTRES CREDIT COURT TERM</v>
          </cell>
          <cell r="C1416" t="str">
            <v>R07_0170</v>
          </cell>
          <cell r="D1416" t="str">
            <v>R07_0170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 t="str">
            <v>R07_0170</v>
          </cell>
        </row>
        <row r="1417">
          <cell r="A1417">
            <v>702122</v>
          </cell>
          <cell r="B1417" t="str">
            <v xml:space="preserve">INT S/AUTRES CREDIT CT TERME  </v>
          </cell>
          <cell r="C1417" t="str">
            <v>R07_0170</v>
          </cell>
          <cell r="D1417" t="str">
            <v>R07_0170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 t="str">
            <v>R07_0170</v>
          </cell>
        </row>
        <row r="1418">
          <cell r="A1418">
            <v>702123</v>
          </cell>
          <cell r="B1418" t="str">
            <v>INT S/AUTRES CREDIT COURT TERM</v>
          </cell>
          <cell r="C1418" t="str">
            <v>R07_0170</v>
          </cell>
          <cell r="D1418" t="str">
            <v>R07_0170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 t="str">
            <v>R07_0170</v>
          </cell>
        </row>
        <row r="1419">
          <cell r="A1419">
            <v>702124</v>
          </cell>
          <cell r="B1419" t="str">
            <v>INT S/AUT CREDT CT TERME ADMIN</v>
          </cell>
          <cell r="C1419" t="str">
            <v>R07_0170</v>
          </cell>
          <cell r="D1419" t="str">
            <v>R07_0170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 t="str">
            <v>R07_0170</v>
          </cell>
        </row>
        <row r="1420">
          <cell r="A1420">
            <v>702125</v>
          </cell>
          <cell r="B1420" t="str">
            <v>INT S/AUTRE CRDT CT TERME CLTL</v>
          </cell>
          <cell r="C1420" t="str">
            <v>R07_0170</v>
          </cell>
          <cell r="D1420" t="str">
            <v>R07_0170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 t="str">
            <v>R07_0170</v>
          </cell>
        </row>
        <row r="1421">
          <cell r="A1421">
            <v>702126</v>
          </cell>
          <cell r="B1421" t="str">
            <v xml:space="preserve">INT. ACQUIS / AVANCES CLIPRI  </v>
          </cell>
          <cell r="C1421" t="str">
            <v>R07_0170</v>
          </cell>
          <cell r="D1421" t="str">
            <v>R07_0170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 t="str">
            <v>R07_0170</v>
          </cell>
        </row>
        <row r="1422">
          <cell r="A1422">
            <v>702127</v>
          </cell>
          <cell r="B1422" t="str">
            <v xml:space="preserve">INT. ACQUIS / AVANCES CLIPRO  </v>
          </cell>
          <cell r="C1422" t="str">
            <v>R07_0170</v>
          </cell>
          <cell r="D1422" t="str">
            <v>R07_0170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 t="str">
            <v>R07_0170</v>
          </cell>
        </row>
        <row r="1423">
          <cell r="A1423">
            <v>702128</v>
          </cell>
          <cell r="B1423" t="str">
            <v xml:space="preserve">INT. ACQUIS / AVANCES CLICOM  </v>
          </cell>
          <cell r="C1423" t="str">
            <v>R07_0170</v>
          </cell>
          <cell r="D1423" t="str">
            <v>R07_0170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 t="str">
            <v>R07_0170</v>
          </cell>
        </row>
        <row r="1424">
          <cell r="A1424">
            <v>702130</v>
          </cell>
          <cell r="B1424" t="str">
            <v xml:space="preserve">INT SUR CREDIT MOYEN TERME    </v>
          </cell>
          <cell r="C1424" t="str">
            <v>R07_0170</v>
          </cell>
          <cell r="D1424" t="str">
            <v>R07_0170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 t="str">
            <v>R07_0170</v>
          </cell>
        </row>
        <row r="1425">
          <cell r="A1425">
            <v>702131</v>
          </cell>
          <cell r="B1425" t="str">
            <v xml:space="preserve">INT AQ CRD MOYEN TERME CLT PR </v>
          </cell>
          <cell r="C1425" t="str">
            <v>R07_0170</v>
          </cell>
          <cell r="D1425" t="str">
            <v>R07_0170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 t="str">
            <v>R07_0170</v>
          </cell>
        </row>
        <row r="1426">
          <cell r="A1426">
            <v>702132</v>
          </cell>
          <cell r="B1426" t="str">
            <v>INT S/CT MOYEN TERME CLT COMM.</v>
          </cell>
          <cell r="C1426" t="str">
            <v>R07_0170</v>
          </cell>
          <cell r="D1426" t="str">
            <v>R07_0170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 t="str">
            <v>R07_0170</v>
          </cell>
        </row>
        <row r="1427">
          <cell r="A1427">
            <v>702133</v>
          </cell>
          <cell r="B1427" t="str">
            <v>INT S/CT MOY TERME ORG.AS.CAPT</v>
          </cell>
          <cell r="C1427" t="str">
            <v>R07_0170</v>
          </cell>
          <cell r="D1427" t="str">
            <v>R07_0170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 t="str">
            <v>R07_0170</v>
          </cell>
        </row>
        <row r="1428">
          <cell r="A1428">
            <v>702134</v>
          </cell>
          <cell r="B1428" t="str">
            <v>INT S/CREDIT MOYEN TERME ADMIN</v>
          </cell>
          <cell r="C1428" t="str">
            <v>R07_0170</v>
          </cell>
          <cell r="D1428" t="str">
            <v>R07_0170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 t="str">
            <v>R07_0170</v>
          </cell>
        </row>
        <row r="1429">
          <cell r="A1429">
            <v>702135</v>
          </cell>
          <cell r="B1429" t="str">
            <v>INT S/CT MOY TERME CLT DIVERSE</v>
          </cell>
          <cell r="C1429" t="str">
            <v>R07_0170</v>
          </cell>
          <cell r="D1429" t="str">
            <v>R07_0170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 t="str">
            <v>R07_0170</v>
          </cell>
        </row>
        <row r="1430">
          <cell r="A1430">
            <v>702136</v>
          </cell>
          <cell r="B1430" t="str">
            <v xml:space="preserve">INT. ACQUIS / CREDITS A MOYEN </v>
          </cell>
          <cell r="C1430" t="str">
            <v>R07_0170</v>
          </cell>
          <cell r="D1430" t="str">
            <v>R07_0170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 t="str">
            <v>R07_0170</v>
          </cell>
        </row>
        <row r="1431">
          <cell r="A1431">
            <v>702137</v>
          </cell>
          <cell r="B1431" t="str">
            <v xml:space="preserve">INT. ACQUIS / CREDITS A MOYEN </v>
          </cell>
          <cell r="C1431" t="str">
            <v>R07_0170</v>
          </cell>
          <cell r="D1431" t="str">
            <v>R07_0170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 t="str">
            <v>R07_0170</v>
          </cell>
        </row>
        <row r="1432">
          <cell r="A1432">
            <v>702140</v>
          </cell>
          <cell r="B1432" t="str">
            <v>INTERET SUR CREDIT  LONG TERME</v>
          </cell>
          <cell r="C1432" t="str">
            <v>R07_0170</v>
          </cell>
          <cell r="D1432" t="str">
            <v>R07_0170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 t="str">
            <v>R07_0170</v>
          </cell>
        </row>
        <row r="1433">
          <cell r="A1433">
            <v>702141</v>
          </cell>
          <cell r="B1433" t="str">
            <v>INT AQ CRD A LONG TERME CLT PA</v>
          </cell>
          <cell r="C1433" t="str">
            <v>R07_0170</v>
          </cell>
          <cell r="D1433" t="str">
            <v>R07_0170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 t="str">
            <v>R07_0170</v>
          </cell>
        </row>
        <row r="1434">
          <cell r="A1434">
            <v>702142</v>
          </cell>
          <cell r="B1434" t="str">
            <v>INT. ACQUIS / CREDITS A LONG T</v>
          </cell>
          <cell r="C1434" t="str">
            <v>R07_0170</v>
          </cell>
          <cell r="D1434" t="str">
            <v>R07_0170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 t="str">
            <v>R07_0170</v>
          </cell>
        </row>
        <row r="1435">
          <cell r="A1435">
            <v>702143</v>
          </cell>
          <cell r="B1435" t="str">
            <v>INT. ACQUIS / CREDITS A LONG T</v>
          </cell>
          <cell r="C1435" t="str">
            <v>R07_0170</v>
          </cell>
          <cell r="D1435" t="str">
            <v>R07_0170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 t="str">
            <v>R07_0170</v>
          </cell>
        </row>
        <row r="1436">
          <cell r="A1436">
            <v>702144</v>
          </cell>
          <cell r="B1436" t="str">
            <v>INT. ACQUIS / CREDITS A LONG T</v>
          </cell>
          <cell r="C1436" t="str">
            <v>R07_0170</v>
          </cell>
          <cell r="D1436" t="str">
            <v>R07_0170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 t="str">
            <v>R07_0170</v>
          </cell>
        </row>
        <row r="1437">
          <cell r="A1437">
            <v>702145</v>
          </cell>
          <cell r="B1437" t="str">
            <v>INT. ACQUIS / CREDITS A LONG T</v>
          </cell>
          <cell r="C1437" t="str">
            <v>R07_0170</v>
          </cell>
          <cell r="D1437" t="str">
            <v>R07_0170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 t="str">
            <v>R07_0170</v>
          </cell>
        </row>
        <row r="1438">
          <cell r="A1438">
            <v>702146</v>
          </cell>
          <cell r="B1438" t="str">
            <v>INT. ACQUIS / CREDITS A LONG T</v>
          </cell>
          <cell r="C1438" t="str">
            <v>R07_0170</v>
          </cell>
          <cell r="D1438" t="str">
            <v>R07_0170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 t="str">
            <v>R07_0170</v>
          </cell>
        </row>
        <row r="1439">
          <cell r="A1439">
            <v>702147</v>
          </cell>
          <cell r="B1439" t="str">
            <v>INT. ACQUIS / CREDITS A LONG T</v>
          </cell>
          <cell r="C1439" t="str">
            <v>R07_0170</v>
          </cell>
          <cell r="D1439" t="str">
            <v>R07_0170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 t="str">
            <v>R07_0170</v>
          </cell>
        </row>
        <row r="1440">
          <cell r="A1440">
            <v>702150</v>
          </cell>
          <cell r="B1440" t="str">
            <v xml:space="preserve">INT/CREDIT DE LOCA-FIN.       </v>
          </cell>
          <cell r="C1440" t="str">
            <v>R07_0170</v>
          </cell>
          <cell r="D1440" t="str">
            <v>R07_0170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 t="str">
            <v>R07_0170</v>
          </cell>
        </row>
        <row r="1441">
          <cell r="A1441">
            <v>702200</v>
          </cell>
          <cell r="B1441" t="str">
            <v>INTERETS ACQUIS SUR AFFACTURAG</v>
          </cell>
          <cell r="C1441" t="str">
            <v>R07_0170</v>
          </cell>
          <cell r="D1441" t="str">
            <v>R07_0170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 t="str">
            <v>R07_0170</v>
          </cell>
        </row>
        <row r="1442">
          <cell r="A1442">
            <v>702500</v>
          </cell>
          <cell r="B1442" t="str">
            <v xml:space="preserve">INTERETS ACQUIS COMPTES DE LA </v>
          </cell>
          <cell r="C1442" t="str">
            <v>R07_0160</v>
          </cell>
          <cell r="D1442" t="str">
            <v>R07_0160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 t="str">
            <v>R07_0160</v>
          </cell>
        </row>
        <row r="1443">
          <cell r="A1443">
            <v>702510</v>
          </cell>
          <cell r="B1443" t="str">
            <v xml:space="preserve">INTERETS S/CT DEBITEURS CLTLE </v>
          </cell>
          <cell r="C1443" t="str">
            <v>R07_0160</v>
          </cell>
          <cell r="D1443" t="str">
            <v>R07_0160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 t="str">
            <v>R07_0160</v>
          </cell>
        </row>
        <row r="1444">
          <cell r="A1444">
            <v>702511</v>
          </cell>
          <cell r="B1444" t="str">
            <v xml:space="preserve">INT AQ CPTES DEB CLT PART     </v>
          </cell>
          <cell r="C1444" t="str">
            <v>R07_0160</v>
          </cell>
          <cell r="D1444" t="str">
            <v>R07_0160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 t="str">
            <v>R07_0160</v>
          </cell>
        </row>
        <row r="1445">
          <cell r="A1445">
            <v>702512</v>
          </cell>
          <cell r="B1445" t="str">
            <v>INT. ACQUIS / CPT DEBITEURS SO</v>
          </cell>
          <cell r="C1445" t="str">
            <v>R07_0160</v>
          </cell>
          <cell r="D1445" t="str">
            <v>R07_0160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 t="str">
            <v>R07_0160</v>
          </cell>
        </row>
        <row r="1446">
          <cell r="A1446">
            <v>702513</v>
          </cell>
          <cell r="B1446" t="str">
            <v>INT. ACQUIS / CPT DEBITEURS EE</v>
          </cell>
          <cell r="C1446" t="str">
            <v>R07_0160</v>
          </cell>
          <cell r="D1446" t="str">
            <v>R07_0160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 t="str">
            <v>R07_0160</v>
          </cell>
        </row>
        <row r="1447">
          <cell r="A1447">
            <v>702514</v>
          </cell>
          <cell r="B1447" t="str">
            <v>INT. ACQUIS / CPT DEBITEURS PA</v>
          </cell>
          <cell r="C1447" t="str">
            <v>R07_0160</v>
          </cell>
          <cell r="D1447" t="str">
            <v>R07_0160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 t="str">
            <v>R07_0160</v>
          </cell>
        </row>
        <row r="1448">
          <cell r="A1448">
            <v>702515</v>
          </cell>
          <cell r="B1448" t="str">
            <v>INT. ACQUIS / CPT DEBITEURS AD</v>
          </cell>
          <cell r="C1448" t="str">
            <v>R07_0160</v>
          </cell>
          <cell r="D1448" t="str">
            <v>R07_0160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 t="str">
            <v>R07_0160</v>
          </cell>
        </row>
        <row r="1449">
          <cell r="A1449">
            <v>702516</v>
          </cell>
          <cell r="B1449" t="str">
            <v>INT. ACQUIS / CPT DEBITEURS PR</v>
          </cell>
          <cell r="C1449" t="str">
            <v>R07_0160</v>
          </cell>
          <cell r="D1449" t="str">
            <v>R07_0160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 t="str">
            <v>R07_0160</v>
          </cell>
        </row>
        <row r="1450">
          <cell r="A1450">
            <v>702517</v>
          </cell>
          <cell r="B1450" t="str">
            <v>INT. ACQUIS / CPT DEBITEURS DI</v>
          </cell>
          <cell r="C1450" t="str">
            <v>R07_0160</v>
          </cell>
          <cell r="D1450" t="str">
            <v>R07_0160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 t="str">
            <v>R07_0160</v>
          </cell>
        </row>
        <row r="1451">
          <cell r="A1451">
            <v>702518</v>
          </cell>
          <cell r="B1451" t="str">
            <v xml:space="preserve">INT. ACQUIS/CPT DEBIT. CLIPRO </v>
          </cell>
          <cell r="C1451" t="str">
            <v>R07_0160</v>
          </cell>
          <cell r="D1451" t="str">
            <v>R07_0160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 t="str">
            <v>R07_0160</v>
          </cell>
        </row>
        <row r="1452">
          <cell r="A1452">
            <v>702519</v>
          </cell>
          <cell r="B1452" t="str">
            <v xml:space="preserve">INT. ACQUIS/AVANCES CLIPRI    </v>
          </cell>
          <cell r="C1452" t="str">
            <v>R07_0160</v>
          </cell>
          <cell r="D1452" t="str">
            <v>R07_0160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 t="str">
            <v>R07_0160</v>
          </cell>
        </row>
        <row r="1453">
          <cell r="A1453">
            <v>702520</v>
          </cell>
          <cell r="B1453" t="str">
            <v xml:space="preserve">INT. ACQUIS/AVANCES CLICOM    </v>
          </cell>
          <cell r="C1453" t="str">
            <v>R07_0160</v>
          </cell>
          <cell r="D1453" t="str">
            <v>R07_0160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 t="str">
            <v>R07_0160</v>
          </cell>
        </row>
        <row r="1454">
          <cell r="A1454">
            <v>702521</v>
          </cell>
          <cell r="B1454" t="str">
            <v xml:space="preserve">INT. ACQUIS/AVANCES CLIPRO    </v>
          </cell>
          <cell r="C1454" t="str">
            <v>R07_0160</v>
          </cell>
          <cell r="D1454" t="str">
            <v>R07_0160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 t="str">
            <v>R07_0160</v>
          </cell>
        </row>
        <row r="1455">
          <cell r="A1455">
            <v>702700</v>
          </cell>
          <cell r="B1455" t="str">
            <v>INTER. S/CREANCES DOUTEUSES OU</v>
          </cell>
          <cell r="C1455" t="str">
            <v>R07_0220</v>
          </cell>
          <cell r="D1455" t="str">
            <v>R07_0220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 t="str">
            <v>R07_0220</v>
          </cell>
        </row>
        <row r="1456">
          <cell r="A1456">
            <v>702710</v>
          </cell>
          <cell r="B1456" t="str">
            <v>INTERET SUR CDL PRECONTENTIEUX</v>
          </cell>
          <cell r="C1456" t="str">
            <v>R07_0220</v>
          </cell>
          <cell r="D1456" t="str">
            <v>R07_0220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 t="str">
            <v>R07_0220</v>
          </cell>
        </row>
        <row r="1457">
          <cell r="A1457">
            <v>702711</v>
          </cell>
          <cell r="B1457" t="str">
            <v>INT CR DT LGT PR CONT CLT PART</v>
          </cell>
          <cell r="C1457" t="str">
            <v>R07_0220</v>
          </cell>
          <cell r="D1457" t="str">
            <v>R07_0220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 t="str">
            <v>R07_0220</v>
          </cell>
        </row>
        <row r="1458">
          <cell r="A1458">
            <v>702712</v>
          </cell>
          <cell r="B1458" t="str">
            <v>INT. / C.D.L. PRE-CTX. SOCIETE</v>
          </cell>
          <cell r="C1458" t="str">
            <v>R07_0220</v>
          </cell>
          <cell r="D1458" t="str">
            <v>R07_0220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 t="str">
            <v>R07_0220</v>
          </cell>
        </row>
        <row r="1459">
          <cell r="A1459">
            <v>702713</v>
          </cell>
          <cell r="B1459" t="str">
            <v>INT. / C.D.L. PRE-CTX. EEURS I</v>
          </cell>
          <cell r="C1459" t="str">
            <v>R07_0220</v>
          </cell>
          <cell r="D1459" t="str">
            <v>R07_0220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 t="str">
            <v>R07_0220</v>
          </cell>
        </row>
        <row r="1460">
          <cell r="A1460">
            <v>702714</v>
          </cell>
          <cell r="B1460" t="str">
            <v>INT. / C.D.L. PRE-CTX. PARTICU</v>
          </cell>
          <cell r="C1460" t="str">
            <v>R07_0220</v>
          </cell>
          <cell r="D1460" t="str">
            <v>R07_0220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 t="str">
            <v>R07_0220</v>
          </cell>
        </row>
        <row r="1461">
          <cell r="A1461">
            <v>702715</v>
          </cell>
          <cell r="B1461" t="str">
            <v xml:space="preserve">INT. / C.D.L. PRE-CTX. ADMIN. </v>
          </cell>
          <cell r="C1461" t="str">
            <v>R07_0220</v>
          </cell>
          <cell r="D1461" t="str">
            <v>R07_0220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 t="str">
            <v>R07_0220</v>
          </cell>
        </row>
        <row r="1462">
          <cell r="A1462">
            <v>702716</v>
          </cell>
          <cell r="B1462" t="str">
            <v>INT. / C.D.L. PRE-CTX. PROF. L</v>
          </cell>
          <cell r="C1462" t="str">
            <v>R07_0220</v>
          </cell>
          <cell r="D1462" t="str">
            <v>R07_0220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 t="str">
            <v>R07_0220</v>
          </cell>
        </row>
        <row r="1463">
          <cell r="A1463">
            <v>702717</v>
          </cell>
          <cell r="B1463" t="str">
            <v xml:space="preserve">INT. / C.D.L. PRE-CTX. DIVERS </v>
          </cell>
          <cell r="C1463" t="str">
            <v>R07_0220</v>
          </cell>
          <cell r="D1463" t="str">
            <v>R07_0220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 t="str">
            <v>R07_0220</v>
          </cell>
        </row>
        <row r="1464">
          <cell r="A1464">
            <v>702720</v>
          </cell>
          <cell r="B1464" t="str">
            <v xml:space="preserve">INTERETS SUR CDL CONTENTIEUX  </v>
          </cell>
          <cell r="C1464" t="str">
            <v>R07_0220</v>
          </cell>
          <cell r="D1464" t="str">
            <v>R07_0220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 t="str">
            <v>R07_0220</v>
          </cell>
        </row>
        <row r="1465">
          <cell r="A1465">
            <v>702721</v>
          </cell>
          <cell r="B1465" t="str">
            <v xml:space="preserve">INT CRT DTS LGT CX CLT PART   </v>
          </cell>
          <cell r="C1465" t="str">
            <v>R07_0220</v>
          </cell>
          <cell r="D1465" t="str">
            <v>R07_0220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 t="str">
            <v>R07_0220</v>
          </cell>
        </row>
        <row r="1466">
          <cell r="A1466">
            <v>702722</v>
          </cell>
          <cell r="B1466" t="str">
            <v xml:space="preserve">INT. / C.D.L. CTX. SOCIETES   </v>
          </cell>
          <cell r="C1466" t="str">
            <v>R07_0220</v>
          </cell>
          <cell r="D1466" t="str">
            <v>R07_0220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 t="str">
            <v>R07_0220</v>
          </cell>
        </row>
        <row r="1467">
          <cell r="A1467">
            <v>702723</v>
          </cell>
          <cell r="B1467" t="str">
            <v>INT. / C.D.L. CTX. EEURS INDIV</v>
          </cell>
          <cell r="C1467" t="str">
            <v>R07_0220</v>
          </cell>
          <cell r="D1467" t="str">
            <v>R07_0220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 t="str">
            <v>R07_0220</v>
          </cell>
        </row>
        <row r="1468">
          <cell r="A1468">
            <v>702724</v>
          </cell>
          <cell r="B1468" t="str">
            <v>INT. / C.D.L. CTX. PARTICULIER</v>
          </cell>
          <cell r="C1468" t="str">
            <v>R07_0220</v>
          </cell>
          <cell r="D1468" t="str">
            <v>R07_0220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 t="str">
            <v>R07_0220</v>
          </cell>
        </row>
        <row r="1469">
          <cell r="A1469">
            <v>702725</v>
          </cell>
          <cell r="B1469" t="str">
            <v xml:space="preserve">INT. / C.D.L. CTX. ADMIN.     </v>
          </cell>
          <cell r="C1469" t="str">
            <v>R07_0220</v>
          </cell>
          <cell r="D1469" t="str">
            <v>R07_0220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 t="str">
            <v>R07_0220</v>
          </cell>
        </row>
        <row r="1470">
          <cell r="A1470">
            <v>702726</v>
          </cell>
          <cell r="B1470" t="str">
            <v>INT. / C.D.L. CTX. PROF. LIBER</v>
          </cell>
          <cell r="C1470" t="str">
            <v>R07_0220</v>
          </cell>
          <cell r="D1470" t="str">
            <v>R07_0220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 t="str">
            <v>R07_0220</v>
          </cell>
        </row>
        <row r="1471">
          <cell r="A1471">
            <v>702727</v>
          </cell>
          <cell r="B1471" t="str">
            <v xml:space="preserve">INT. / C.D.L. CTX. DIVERS     </v>
          </cell>
          <cell r="C1471" t="str">
            <v>R07_0220</v>
          </cell>
          <cell r="D1471" t="str">
            <v>R07_0220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 t="str">
            <v>R07_0220</v>
          </cell>
        </row>
        <row r="1472">
          <cell r="A1472">
            <v>702800</v>
          </cell>
          <cell r="B1472" t="str">
            <v xml:space="preserve">AUTRES INTERETS ACQUIS        </v>
          </cell>
          <cell r="C1472" t="str">
            <v>R07_0180</v>
          </cell>
          <cell r="D1472" t="str">
            <v>R07_0180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 t="str">
            <v>R07_0180</v>
          </cell>
        </row>
        <row r="1473">
          <cell r="A1473">
            <v>702802</v>
          </cell>
          <cell r="B1473" t="str">
            <v xml:space="preserve">AUTRES INT. ACQUIS / SOCIETES </v>
          </cell>
          <cell r="C1473" t="str">
            <v>R07_0180</v>
          </cell>
          <cell r="D1473" t="str">
            <v>R07_0180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 t="str">
            <v>R07_0180</v>
          </cell>
        </row>
        <row r="1474">
          <cell r="A1474">
            <v>702803</v>
          </cell>
          <cell r="B1474" t="str">
            <v>AUTRES INT. ACQUIS / EEURS IND</v>
          </cell>
          <cell r="C1474" t="str">
            <v>R07_0180</v>
          </cell>
          <cell r="D1474" t="str">
            <v>R07_0180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 t="str">
            <v>R07_0180</v>
          </cell>
        </row>
        <row r="1475">
          <cell r="A1475">
            <v>702804</v>
          </cell>
          <cell r="B1475" t="str">
            <v>AUTRES INT. ACQUIS / PARTICULI</v>
          </cell>
          <cell r="C1475" t="str">
            <v>R07_0180</v>
          </cell>
          <cell r="D1475" t="str">
            <v>R07_0180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 t="str">
            <v>R07_0180</v>
          </cell>
        </row>
        <row r="1476">
          <cell r="A1476">
            <v>702805</v>
          </cell>
          <cell r="B1476" t="str">
            <v xml:space="preserve">AUTRES INT. ACQUIS / ADMIN.   </v>
          </cell>
          <cell r="C1476" t="str">
            <v>R07_0180</v>
          </cell>
          <cell r="D1476" t="str">
            <v>R07_0180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 t="str">
            <v>R07_0180</v>
          </cell>
        </row>
        <row r="1477">
          <cell r="A1477">
            <v>702806</v>
          </cell>
          <cell r="B1477" t="str">
            <v>AUTRES INT. ACQUIS / PROF. LIB</v>
          </cell>
          <cell r="C1477" t="str">
            <v>R07_0180</v>
          </cell>
          <cell r="D1477" t="str">
            <v>R07_0180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 t="str">
            <v>R07_0180</v>
          </cell>
        </row>
        <row r="1478">
          <cell r="A1478">
            <v>702807</v>
          </cell>
          <cell r="B1478" t="str">
            <v xml:space="preserve">AUTRES INT. ACQUIS / DIVERS   </v>
          </cell>
          <cell r="C1478" t="str">
            <v>R07_0180</v>
          </cell>
          <cell r="D1478" t="str">
            <v>R07_0180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 t="str">
            <v>R07_0180</v>
          </cell>
        </row>
        <row r="1479">
          <cell r="A1479">
            <v>702820</v>
          </cell>
          <cell r="B1479" t="str">
            <v xml:space="preserve">REPORT/DEPORT                 </v>
          </cell>
          <cell r="C1479" t="str">
            <v>R07_0190</v>
          </cell>
          <cell r="D1479" t="str">
            <v>R07_0190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 t="str">
            <v>R07_0190</v>
          </cell>
        </row>
        <row r="1480">
          <cell r="A1480">
            <v>702830</v>
          </cell>
          <cell r="B1480" t="str">
            <v xml:space="preserve">REPORT SUR DEPORT             </v>
          </cell>
          <cell r="C1480" t="str">
            <v>R07_0210</v>
          </cell>
          <cell r="D1480" t="str">
            <v>R07_0210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 t="str">
            <v>R07_0210</v>
          </cell>
        </row>
        <row r="1481">
          <cell r="A1481">
            <v>702832</v>
          </cell>
          <cell r="B1481" t="str">
            <v xml:space="preserve">REPORT / DEPORT SOCIETES      </v>
          </cell>
          <cell r="C1481" t="str">
            <v>R07_0210</v>
          </cell>
          <cell r="D1481" t="str">
            <v>R07_0210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 t="str">
            <v>R07_0210</v>
          </cell>
        </row>
        <row r="1482">
          <cell r="A1482">
            <v>702833</v>
          </cell>
          <cell r="B1482" t="str">
            <v xml:space="preserve">REPORT / DEPORT EEURS INDIV.  </v>
          </cell>
          <cell r="C1482" t="str">
            <v>R07_0210</v>
          </cell>
          <cell r="D1482" t="str">
            <v>R07_0210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 t="str">
            <v>R07_0210</v>
          </cell>
        </row>
        <row r="1483">
          <cell r="A1483">
            <v>702834</v>
          </cell>
          <cell r="B1483" t="str">
            <v xml:space="preserve">REPORT / DEPORT PARTICULIERS  </v>
          </cell>
          <cell r="C1483" t="str">
            <v>R07_0210</v>
          </cell>
          <cell r="D1483" t="str">
            <v>R07_0210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 t="str">
            <v>R07_0210</v>
          </cell>
        </row>
        <row r="1484">
          <cell r="A1484">
            <v>702835</v>
          </cell>
          <cell r="B1484" t="str">
            <v xml:space="preserve">REPORT / DEPORT ADMIN.        </v>
          </cell>
          <cell r="C1484" t="str">
            <v>R07_0210</v>
          </cell>
          <cell r="D1484" t="str">
            <v>R07_0210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 t="str">
            <v>R07_0210</v>
          </cell>
        </row>
        <row r="1485">
          <cell r="A1485">
            <v>702836</v>
          </cell>
          <cell r="B1485" t="str">
            <v xml:space="preserve">REPORT / DEPORT PROF. LIBER.  </v>
          </cell>
          <cell r="C1485" t="str">
            <v>R07_0210</v>
          </cell>
          <cell r="D1485" t="str">
            <v>R07_0210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 t="str">
            <v>R07_0210</v>
          </cell>
        </row>
        <row r="1486">
          <cell r="A1486">
            <v>702837</v>
          </cell>
          <cell r="B1486" t="str">
            <v xml:space="preserve">REPORT / DEPORT DIVERS        </v>
          </cell>
          <cell r="C1486" t="str">
            <v>R07_0210</v>
          </cell>
          <cell r="D1486" t="str">
            <v>R07_0210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 t="str">
            <v>R07_0210</v>
          </cell>
        </row>
        <row r="1487">
          <cell r="A1487">
            <v>702840</v>
          </cell>
          <cell r="B1487" t="str">
            <v>INDMNITES DE REMERES ET ASSIM.</v>
          </cell>
          <cell r="C1487" t="str">
            <v>R07_0200</v>
          </cell>
          <cell r="D1487" t="str">
            <v>R07_0200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 t="str">
            <v>R07_0200</v>
          </cell>
        </row>
        <row r="1488">
          <cell r="A1488">
            <v>702890</v>
          </cell>
          <cell r="B1488" t="str">
            <v xml:space="preserve">DIVERS INTERETS ACQUIS        </v>
          </cell>
          <cell r="C1488" t="str">
            <v>R07_0210</v>
          </cell>
          <cell r="D1488" t="str">
            <v>R07_0210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 t="str">
            <v>R07_0210</v>
          </cell>
        </row>
        <row r="1489">
          <cell r="A1489">
            <v>702891</v>
          </cell>
          <cell r="B1489" t="str">
            <v xml:space="preserve">DIVERS INT AQ CLT DE PARTIC   </v>
          </cell>
          <cell r="C1489" t="str">
            <v>R07_0210</v>
          </cell>
          <cell r="D1489" t="str">
            <v>R07_0210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 t="str">
            <v>R07_0210</v>
          </cell>
        </row>
        <row r="1490">
          <cell r="A1490">
            <v>702892</v>
          </cell>
          <cell r="B1490" t="str">
            <v xml:space="preserve">DIVERS INT. ACQUIS / SOCIETES </v>
          </cell>
          <cell r="C1490" t="str">
            <v>R07_0210</v>
          </cell>
          <cell r="D1490" t="str">
            <v>R07_0210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 t="str">
            <v>R07_0210</v>
          </cell>
        </row>
        <row r="1491">
          <cell r="A1491">
            <v>702893</v>
          </cell>
          <cell r="B1491" t="str">
            <v>DIVERS INT. ACQUIS / EEURS IND</v>
          </cell>
          <cell r="C1491" t="str">
            <v>R07_0210</v>
          </cell>
          <cell r="D1491" t="str">
            <v>R07_0210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 t="str">
            <v>R07_0210</v>
          </cell>
        </row>
        <row r="1492">
          <cell r="A1492">
            <v>702894</v>
          </cell>
          <cell r="B1492" t="str">
            <v>DIVERS INT. ACQUIS / PARTICULI</v>
          </cell>
          <cell r="C1492" t="str">
            <v>R07_0210</v>
          </cell>
          <cell r="D1492" t="str">
            <v>R07_0210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 t="str">
            <v>R07_0210</v>
          </cell>
        </row>
        <row r="1493">
          <cell r="A1493">
            <v>702895</v>
          </cell>
          <cell r="B1493" t="str">
            <v xml:space="preserve">DIVERS INT. S/CLTLE DIVERSE   </v>
          </cell>
          <cell r="C1493" t="str">
            <v>R07_0210</v>
          </cell>
          <cell r="D1493" t="str">
            <v>R07_0210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 t="str">
            <v>R07_0210</v>
          </cell>
        </row>
        <row r="1494">
          <cell r="A1494">
            <v>702896</v>
          </cell>
          <cell r="B1494" t="str">
            <v>DIVERS INT. ACQUIS / PROF. LIB</v>
          </cell>
          <cell r="C1494" t="str">
            <v>R07_0210</v>
          </cell>
          <cell r="D1494" t="str">
            <v>R07_0210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 t="str">
            <v>R07_0210</v>
          </cell>
        </row>
        <row r="1495">
          <cell r="A1495">
            <v>702897</v>
          </cell>
          <cell r="B1495" t="str">
            <v xml:space="preserve">DIVERS INT. ACQUIS / DIVERS   </v>
          </cell>
          <cell r="C1495" t="str">
            <v>R07_0210</v>
          </cell>
          <cell r="D1495" t="str">
            <v>R07_0210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 t="str">
            <v>R07_0210</v>
          </cell>
        </row>
        <row r="1496">
          <cell r="A1496">
            <v>702900</v>
          </cell>
          <cell r="B1496" t="str">
            <v xml:space="preserve">COMMISSIONS                   </v>
          </cell>
          <cell r="C1496" t="str">
            <v>R07_0230</v>
          </cell>
          <cell r="D1496" t="str">
            <v>R07_0230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 t="str">
            <v>R07_0230</v>
          </cell>
        </row>
        <row r="1497">
          <cell r="A1497">
            <v>702910</v>
          </cell>
          <cell r="B1497" t="str">
            <v xml:space="preserve">CMM ACQ SUR OP D/ENC          </v>
          </cell>
          <cell r="C1497" t="str">
            <v>R07_0230</v>
          </cell>
          <cell r="D1497" t="str">
            <v>R07_0230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 t="str">
            <v>R07_0230</v>
          </cell>
        </row>
        <row r="1498">
          <cell r="A1498">
            <v>702920</v>
          </cell>
          <cell r="B1498" t="str">
            <v xml:space="preserve">COMM AQC OP DE VISA CAISSE    </v>
          </cell>
          <cell r="C1498" t="str">
            <v>R07_0230</v>
          </cell>
          <cell r="D1498" t="str">
            <v>R07_0230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 t="str">
            <v>R07_0230</v>
          </cell>
        </row>
        <row r="1499">
          <cell r="A1499">
            <v>702930</v>
          </cell>
          <cell r="B1499" t="str">
            <v xml:space="preserve">COMM AQC SUR OP AVEC L/ETR    </v>
          </cell>
          <cell r="C1499" t="str">
            <v>R07_0230</v>
          </cell>
          <cell r="D1499" t="str">
            <v>R07_0230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 t="str">
            <v>R07_0230</v>
          </cell>
        </row>
        <row r="1500">
          <cell r="A1500">
            <v>702940</v>
          </cell>
          <cell r="B1500" t="str">
            <v xml:space="preserve">COM AQ SUR GEST CPTES         </v>
          </cell>
          <cell r="C1500" t="str">
            <v>R07_0230</v>
          </cell>
          <cell r="D1500" t="str">
            <v>R07_0230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 t="str">
            <v>R07_0230</v>
          </cell>
        </row>
        <row r="1501">
          <cell r="A1501">
            <v>702941</v>
          </cell>
          <cell r="B1501" t="str">
            <v>COMM AQ SUR GEST DES CPTES PAR</v>
          </cell>
          <cell r="C1501" t="str">
            <v>R07_0230</v>
          </cell>
          <cell r="D1501" t="str">
            <v>R07_0230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 t="str">
            <v>R07_0230</v>
          </cell>
        </row>
        <row r="1502">
          <cell r="A1502">
            <v>702942</v>
          </cell>
          <cell r="B1502" t="str">
            <v>COMM AQC SUR GEST CPTES CLT CM</v>
          </cell>
          <cell r="C1502" t="str">
            <v>R07_0230</v>
          </cell>
          <cell r="D1502" t="str">
            <v>R07_0230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 t="str">
            <v>R07_0230</v>
          </cell>
        </row>
        <row r="1503">
          <cell r="A1503">
            <v>702943</v>
          </cell>
          <cell r="B1503" t="str">
            <v xml:space="preserve">COM AQC SUR GEST DES CPTES OR </v>
          </cell>
          <cell r="C1503" t="str">
            <v>R07_0230</v>
          </cell>
          <cell r="D1503" t="str">
            <v>R07_0230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 t="str">
            <v>R07_0230</v>
          </cell>
        </row>
        <row r="1504">
          <cell r="A1504">
            <v>702944</v>
          </cell>
          <cell r="B1504" t="str">
            <v xml:space="preserve">COMM AQC GEST CPTES D/ADM     </v>
          </cell>
          <cell r="C1504" t="str">
            <v>R07_0230</v>
          </cell>
          <cell r="D1504" t="str">
            <v>R07_0230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 t="str">
            <v>R07_0230</v>
          </cell>
        </row>
        <row r="1505">
          <cell r="A1505">
            <v>702945</v>
          </cell>
          <cell r="B1505" t="str">
            <v xml:space="preserve">COMM AQC GEST CP CLT DIVERSES </v>
          </cell>
          <cell r="C1505" t="str">
            <v>R07_0230</v>
          </cell>
          <cell r="D1505" t="str">
            <v>R07_0230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 t="str">
            <v>R07_0230</v>
          </cell>
        </row>
        <row r="1506">
          <cell r="A1506">
            <v>702950</v>
          </cell>
          <cell r="B1506" t="str">
            <v xml:space="preserve">COMM AQC SUR PRETS            </v>
          </cell>
          <cell r="C1506" t="str">
            <v>R07_0230</v>
          </cell>
          <cell r="D1506" t="str">
            <v>R07_0230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 t="str">
            <v>R07_0230</v>
          </cell>
        </row>
        <row r="1507">
          <cell r="A1507">
            <v>702951</v>
          </cell>
          <cell r="B1507" t="str">
            <v xml:space="preserve">COM AQC PRETS AUX PART        </v>
          </cell>
          <cell r="C1507" t="str">
            <v>R07_0230</v>
          </cell>
          <cell r="D1507" t="str">
            <v>R07_0230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 t="str">
            <v>R07_0230</v>
          </cell>
        </row>
        <row r="1508">
          <cell r="A1508">
            <v>702952</v>
          </cell>
          <cell r="B1508" t="str">
            <v xml:space="preserve">COM AQC PRETS CLT CMM         </v>
          </cell>
          <cell r="C1508" t="str">
            <v>R07_0230</v>
          </cell>
          <cell r="D1508" t="str">
            <v>R07_0230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  <cell r="I1508" t="str">
            <v>R07_0230</v>
          </cell>
        </row>
        <row r="1509">
          <cell r="A1509">
            <v>702953</v>
          </cell>
          <cell r="B1509" t="str">
            <v xml:space="preserve">COM AQC PRETS ORG D/ASS CPT   </v>
          </cell>
          <cell r="C1509" t="str">
            <v>R07_0230</v>
          </cell>
          <cell r="D1509" t="str">
            <v>R07_0230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 t="str">
            <v>R07_0230</v>
          </cell>
        </row>
        <row r="1510">
          <cell r="A1510">
            <v>702954</v>
          </cell>
          <cell r="B1510" t="str">
            <v xml:space="preserve">COM AQC PRETS AUX ADMNIST     </v>
          </cell>
          <cell r="C1510" t="str">
            <v>R07_0230</v>
          </cell>
          <cell r="D1510" t="str">
            <v>R07_0230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 t="str">
            <v>R07_0230</v>
          </cell>
        </row>
        <row r="1511">
          <cell r="A1511">
            <v>702955</v>
          </cell>
          <cell r="B1511" t="str">
            <v xml:space="preserve">COM AQC PRETS CLT DIVERSES    </v>
          </cell>
          <cell r="C1511" t="str">
            <v>R07_0230</v>
          </cell>
          <cell r="D1511" t="str">
            <v>R07_0230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 t="str">
            <v>R07_0230</v>
          </cell>
        </row>
        <row r="1512">
          <cell r="A1512">
            <v>702956</v>
          </cell>
          <cell r="B1512" t="str">
            <v xml:space="preserve">COM ACQUISES S/PRETS CLIPRO   </v>
          </cell>
          <cell r="C1512" t="str">
            <v>R07_0230</v>
          </cell>
          <cell r="D1512" t="str">
            <v>R07_0230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 t="str">
            <v>R07_0230</v>
          </cell>
        </row>
        <row r="1513">
          <cell r="A1513">
            <v>702960</v>
          </cell>
          <cell r="B1513" t="str">
            <v xml:space="preserve">COM AQC SUR DAT               </v>
          </cell>
          <cell r="C1513" t="str">
            <v>R07_0230</v>
          </cell>
          <cell r="D1513" t="str">
            <v>R07_0230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 t="str">
            <v>R07_0230</v>
          </cell>
        </row>
        <row r="1514">
          <cell r="A1514">
            <v>702961</v>
          </cell>
          <cell r="B1514" t="str">
            <v xml:space="preserve">COM AQC SUR DAT CLIPRI        </v>
          </cell>
          <cell r="C1514" t="str">
            <v>R07_0230</v>
          </cell>
          <cell r="D1514" t="str">
            <v>R07_0230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 t="str">
            <v>R07_0230</v>
          </cell>
        </row>
        <row r="1515">
          <cell r="A1515">
            <v>702962</v>
          </cell>
          <cell r="B1515" t="str">
            <v xml:space="preserve">COM AQC SUR DAT CLICOM        </v>
          </cell>
          <cell r="C1515" t="str">
            <v>R07_0230</v>
          </cell>
          <cell r="D1515" t="str">
            <v>R07_0230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 t="str">
            <v>R07_0230</v>
          </cell>
        </row>
        <row r="1516">
          <cell r="A1516">
            <v>702963</v>
          </cell>
          <cell r="B1516" t="str">
            <v xml:space="preserve">COM AQC SUR DAT OAC           </v>
          </cell>
          <cell r="C1516" t="str">
            <v>R07_0230</v>
          </cell>
          <cell r="D1516" t="str">
            <v>R07_0230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 t="str">
            <v>R07_0230</v>
          </cell>
        </row>
        <row r="1517">
          <cell r="A1517">
            <v>702964</v>
          </cell>
          <cell r="B1517" t="str">
            <v xml:space="preserve">COM AQC SUR DAT ADMINISTRAT   </v>
          </cell>
          <cell r="C1517" t="str">
            <v>R07_0230</v>
          </cell>
          <cell r="D1517" t="str">
            <v>R07_0230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 t="str">
            <v>R07_0230</v>
          </cell>
        </row>
        <row r="1518">
          <cell r="A1518">
            <v>702965</v>
          </cell>
          <cell r="B1518" t="str">
            <v xml:space="preserve">COM AQC SUR DAT CLIDIV        </v>
          </cell>
          <cell r="C1518" t="str">
            <v>R07_0230</v>
          </cell>
          <cell r="D1518" t="str">
            <v>R07_0230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 t="str">
            <v>R07_0230</v>
          </cell>
        </row>
        <row r="1519">
          <cell r="A1519">
            <v>702970</v>
          </cell>
          <cell r="B1519" t="str">
            <v>COMM AQ SUR GEST  CPTES CLIPRO</v>
          </cell>
          <cell r="C1519" t="str">
            <v>R07_0230</v>
          </cell>
          <cell r="D1519" t="str">
            <v>R07_0230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 t="str">
            <v>R07_0230</v>
          </cell>
        </row>
        <row r="1520">
          <cell r="A1520">
            <v>702992</v>
          </cell>
          <cell r="B1520" t="str">
            <v xml:space="preserve">CIONS ACQUISES / SOCIETES     </v>
          </cell>
          <cell r="C1520" t="str">
            <v>R07_0230</v>
          </cell>
          <cell r="D1520" t="str">
            <v>R07_0230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 t="str">
            <v>R07_0230</v>
          </cell>
        </row>
        <row r="1521">
          <cell r="A1521">
            <v>702993</v>
          </cell>
          <cell r="B1521" t="str">
            <v xml:space="preserve">CIONS ACQUISES / EEURS INDIV. </v>
          </cell>
          <cell r="C1521" t="str">
            <v>R07_0230</v>
          </cell>
          <cell r="D1521" t="str">
            <v>R07_0230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 t="str">
            <v>R07_0230</v>
          </cell>
        </row>
        <row r="1522">
          <cell r="A1522">
            <v>702994</v>
          </cell>
          <cell r="B1522" t="str">
            <v xml:space="preserve">CIONS ACQUISES / PARTICULIERS </v>
          </cell>
          <cell r="C1522" t="str">
            <v>R07_0230</v>
          </cell>
          <cell r="D1522" t="str">
            <v>R07_0230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 t="str">
            <v>R07_0230</v>
          </cell>
        </row>
        <row r="1523">
          <cell r="A1523">
            <v>702995</v>
          </cell>
          <cell r="B1523" t="str">
            <v xml:space="preserve">CIONS ACQUISES / ADMIN.       </v>
          </cell>
          <cell r="C1523" t="str">
            <v>R07_0230</v>
          </cell>
          <cell r="D1523" t="str">
            <v>R07_0230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 t="str">
            <v>R07_0230</v>
          </cell>
        </row>
        <row r="1524">
          <cell r="A1524">
            <v>702996</v>
          </cell>
          <cell r="B1524" t="str">
            <v xml:space="preserve">CIONS ACQUISES / PROF. LIBER. </v>
          </cell>
          <cell r="C1524" t="str">
            <v>R07_0230</v>
          </cell>
          <cell r="D1524" t="str">
            <v>R07_0230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 t="str">
            <v>R07_0230</v>
          </cell>
        </row>
        <row r="1525">
          <cell r="A1525">
            <v>702997</v>
          </cell>
          <cell r="B1525" t="str">
            <v xml:space="preserve">CIONS ACQUISES / DIVERS       </v>
          </cell>
          <cell r="C1525" t="str">
            <v>R07_0230</v>
          </cell>
          <cell r="D1525" t="str">
            <v>R07_0230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 t="str">
            <v>R07_0230</v>
          </cell>
        </row>
        <row r="1526">
          <cell r="A1526">
            <v>703000</v>
          </cell>
          <cell r="B1526" t="str">
            <v>PROD S/ OP.S/ TITRES &amp; SUR OPE</v>
          </cell>
          <cell r="C1526" t="str">
            <v>R07_0240</v>
          </cell>
          <cell r="D1526" t="str">
            <v>R07_0240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 t="str">
            <v>R07_0240</v>
          </cell>
        </row>
        <row r="1527">
          <cell r="A1527">
            <v>703100</v>
          </cell>
          <cell r="B1527" t="str">
            <v xml:space="preserve">INT/TIT REC EN PENSION LIVREE </v>
          </cell>
          <cell r="C1527" t="str">
            <v>R07_0250</v>
          </cell>
          <cell r="D1527" t="str">
            <v>R07_0250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 t="str">
            <v>R07_0250</v>
          </cell>
        </row>
        <row r="1528">
          <cell r="A1528">
            <v>703200</v>
          </cell>
          <cell r="B1528" t="str">
            <v xml:space="preserve">GAINS/TITRES DE TRANSACTION   </v>
          </cell>
          <cell r="C1528" t="str">
            <v>R07_0240</v>
          </cell>
          <cell r="D1528" t="str">
            <v>R07_0240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 t="str">
            <v>R07_0240</v>
          </cell>
        </row>
        <row r="1529">
          <cell r="A1529">
            <v>703310</v>
          </cell>
          <cell r="B1529" t="str">
            <v xml:space="preserve">INTERETS/TITRES DE PLACEMENTS </v>
          </cell>
          <cell r="C1529" t="str">
            <v>R07_0280</v>
          </cell>
          <cell r="D1529" t="str">
            <v>R07_0280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 t="str">
            <v>R07_0280</v>
          </cell>
        </row>
        <row r="1530">
          <cell r="A1530">
            <v>703320</v>
          </cell>
          <cell r="B1530" t="str">
            <v xml:space="preserve">ETAlEMENT DECOTE/TIT PlAC     </v>
          </cell>
          <cell r="C1530" t="str">
            <v>R07_0290</v>
          </cell>
          <cell r="D1530" t="str">
            <v>R07_0290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 t="str">
            <v>R07_0290</v>
          </cell>
        </row>
        <row r="1531">
          <cell r="A1531">
            <v>703330</v>
          </cell>
          <cell r="B1531" t="str">
            <v>DIVID&amp;PRDTS ASSI/TIT ACTI PlAC</v>
          </cell>
          <cell r="C1531" t="str">
            <v>R07_0300</v>
          </cell>
          <cell r="D1531" t="str">
            <v>R07_0300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 t="str">
            <v>R07_0300</v>
          </cell>
        </row>
        <row r="1532">
          <cell r="A1532">
            <v>703340</v>
          </cell>
          <cell r="B1532" t="str">
            <v xml:space="preserve">DIVID&amp;PRDTS ASSI/TIT ACTI PTF </v>
          </cell>
          <cell r="C1532" t="str">
            <v>R07_0330</v>
          </cell>
          <cell r="D1532" t="str">
            <v>R07_0330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 t="str">
            <v>R07_0330</v>
          </cell>
        </row>
        <row r="1533">
          <cell r="A1533">
            <v>703360</v>
          </cell>
          <cell r="B1533" t="str">
            <v xml:space="preserve">PlU-VAl.CESS/TIT PlAC.        </v>
          </cell>
          <cell r="C1533" t="str">
            <v>R07_0310</v>
          </cell>
          <cell r="D1533" t="str">
            <v>R07_0310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 t="str">
            <v>R07_0310</v>
          </cell>
        </row>
        <row r="1534">
          <cell r="A1534">
            <v>703370</v>
          </cell>
          <cell r="B1534" t="str">
            <v xml:space="preserve">PlU-VAl.CESS/TIT ACTIV PTF    </v>
          </cell>
          <cell r="C1534" t="str">
            <v>R07_0340</v>
          </cell>
          <cell r="D1534" t="str">
            <v>R07_0340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 t="str">
            <v>R07_0340</v>
          </cell>
        </row>
        <row r="1535">
          <cell r="A1535">
            <v>703410</v>
          </cell>
          <cell r="B1535" t="str">
            <v xml:space="preserve">INT/TITRES D'INVESTISSEMENT   </v>
          </cell>
          <cell r="C1535" t="str">
            <v>R07_0360</v>
          </cell>
          <cell r="D1535" t="str">
            <v>R07_0360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 t="str">
            <v>R07_0360</v>
          </cell>
        </row>
        <row r="1536">
          <cell r="A1536">
            <v>703420</v>
          </cell>
          <cell r="B1536" t="str">
            <v xml:space="preserve">ETAlEMENT DECOTE/TIT INVEST   </v>
          </cell>
          <cell r="C1536" t="str">
            <v>R07_0370</v>
          </cell>
          <cell r="D1536" t="str">
            <v>R07_0370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 t="str">
            <v>R07_0370</v>
          </cell>
        </row>
        <row r="1537">
          <cell r="A1537">
            <v>703500</v>
          </cell>
          <cell r="B1537" t="str">
            <v xml:space="preserve">PRODUIT DIV/OPERATION/TITRES  </v>
          </cell>
          <cell r="C1537" t="str">
            <v>R07_0380</v>
          </cell>
          <cell r="D1537" t="str">
            <v>R07_0380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 t="str">
            <v>R07_0380</v>
          </cell>
        </row>
        <row r="1538">
          <cell r="A1538">
            <v>703800</v>
          </cell>
          <cell r="B1538" t="str">
            <v>PRODUITS SUR OPERATIONS DIVERS</v>
          </cell>
          <cell r="C1538" t="str">
            <v>R07_0390</v>
          </cell>
          <cell r="D1538" t="str">
            <v>R07_0390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 t="str">
            <v>R07_0390</v>
          </cell>
        </row>
        <row r="1539">
          <cell r="A1539">
            <v>703802</v>
          </cell>
          <cell r="B1539" t="str">
            <v>PRDT /OPER DIVERSES / SOCIETES</v>
          </cell>
          <cell r="C1539" t="str">
            <v>R07_0390</v>
          </cell>
          <cell r="D1539" t="str">
            <v>R07_0390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 t="str">
            <v>R07_0390</v>
          </cell>
        </row>
        <row r="1540">
          <cell r="A1540">
            <v>703803</v>
          </cell>
          <cell r="B1540" t="str">
            <v>PRDT /OPER DIVERSES / EEURS IN</v>
          </cell>
          <cell r="C1540" t="str">
            <v>R07_0390</v>
          </cell>
          <cell r="D1540" t="str">
            <v>R07_0390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 t="str">
            <v>R07_0390</v>
          </cell>
        </row>
        <row r="1541">
          <cell r="A1541">
            <v>703804</v>
          </cell>
          <cell r="B1541" t="str">
            <v>PRDT /OPER DIVERSES / PARTICUL</v>
          </cell>
          <cell r="C1541" t="str">
            <v>R07_0390</v>
          </cell>
          <cell r="D1541" t="str">
            <v>R07_0390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 t="str">
            <v>R07_0390</v>
          </cell>
        </row>
        <row r="1542">
          <cell r="A1542">
            <v>703805</v>
          </cell>
          <cell r="B1542" t="str">
            <v xml:space="preserve">PRDT /OPER DIVERSES / ADMIN.  </v>
          </cell>
          <cell r="C1542" t="str">
            <v>R07_0390</v>
          </cell>
          <cell r="D1542" t="str">
            <v>R07_0390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 t="str">
            <v>R07_0390</v>
          </cell>
        </row>
        <row r="1543">
          <cell r="A1543">
            <v>703806</v>
          </cell>
          <cell r="B1543" t="str">
            <v>PRDT /OPER DIVERSES / PROF. LI</v>
          </cell>
          <cell r="C1543" t="str">
            <v>R07_0390</v>
          </cell>
          <cell r="D1543" t="str">
            <v>R07_0390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 t="str">
            <v>R07_0390</v>
          </cell>
        </row>
        <row r="1544">
          <cell r="A1544">
            <v>703807</v>
          </cell>
          <cell r="B1544" t="str">
            <v xml:space="preserve">PRDT /OPER DIVERSES / DIVERS  </v>
          </cell>
          <cell r="C1544" t="str">
            <v>R07_0390</v>
          </cell>
          <cell r="D1544" t="str">
            <v>R07_0390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 t="str">
            <v>R07_0390</v>
          </cell>
        </row>
        <row r="1545">
          <cell r="A1545">
            <v>703810</v>
          </cell>
          <cell r="B1545" t="str">
            <v xml:space="preserve">PRO SUR MONETIQUE TELEMATIQUE </v>
          </cell>
          <cell r="C1545" t="str">
            <v>R07_0390</v>
          </cell>
          <cell r="D1545" t="str">
            <v>R07_0390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 t="str">
            <v>R07_0390</v>
          </cell>
        </row>
        <row r="1546">
          <cell r="A1546">
            <v>703820</v>
          </cell>
          <cell r="B1546" t="str">
            <v>PRODUITS SUR OPERATIONS DIVERS</v>
          </cell>
          <cell r="C1546" t="str">
            <v>R07_0390</v>
          </cell>
          <cell r="D1546" t="str">
            <v>R07_0390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 t="str">
            <v>R07_0390</v>
          </cell>
        </row>
        <row r="1547">
          <cell r="A1547">
            <v>703900</v>
          </cell>
          <cell r="B1547" t="str">
            <v xml:space="preserve">COMMISSIONS ACQUISES          </v>
          </cell>
          <cell r="C1547" t="str">
            <v>R07_0400</v>
          </cell>
          <cell r="D1547" t="str">
            <v>R07_0400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 t="str">
            <v>R07_0400</v>
          </cell>
        </row>
        <row r="1548">
          <cell r="A1548">
            <v>703902</v>
          </cell>
          <cell r="B1548" t="str">
            <v>CIONS ACQUISES OPER TITRES DIV</v>
          </cell>
          <cell r="C1548" t="str">
            <v>R07_0400</v>
          </cell>
          <cell r="D1548" t="str">
            <v>R07_0400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 t="str">
            <v>R07_0400</v>
          </cell>
        </row>
        <row r="1549">
          <cell r="A1549">
            <v>703903</v>
          </cell>
          <cell r="B1549" t="str">
            <v>CIONS ACQUISES OPER TITRES DIV</v>
          </cell>
          <cell r="C1549" t="str">
            <v>R07_0400</v>
          </cell>
          <cell r="D1549" t="str">
            <v>R07_0400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 t="str">
            <v>R07_0400</v>
          </cell>
        </row>
        <row r="1550">
          <cell r="A1550">
            <v>703904</v>
          </cell>
          <cell r="B1550" t="str">
            <v>CIONS ACQUISES OPER TITRES DIV</v>
          </cell>
          <cell r="C1550" t="str">
            <v>R07_0400</v>
          </cell>
          <cell r="D1550" t="str">
            <v>R07_0400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 t="str">
            <v>R07_0400</v>
          </cell>
        </row>
        <row r="1551">
          <cell r="A1551">
            <v>703905</v>
          </cell>
          <cell r="B1551" t="str">
            <v>CIONS ACQUISES OPER TITRES DIV</v>
          </cell>
          <cell r="C1551" t="str">
            <v>R07_0400</v>
          </cell>
          <cell r="D1551" t="str">
            <v>R07_0400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 t="str">
            <v>R07_0400</v>
          </cell>
        </row>
        <row r="1552">
          <cell r="A1552">
            <v>703906</v>
          </cell>
          <cell r="B1552" t="str">
            <v>CIONS ACQUISES OPER TITRES DIV</v>
          </cell>
          <cell r="C1552" t="str">
            <v>R07_0400</v>
          </cell>
          <cell r="D1552" t="str">
            <v>R07_0400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 t="str">
            <v>R07_0400</v>
          </cell>
        </row>
        <row r="1553">
          <cell r="A1553">
            <v>703907</v>
          </cell>
          <cell r="B1553" t="str">
            <v>CIONS ACQUISES OPER TITRES DIV</v>
          </cell>
          <cell r="C1553" t="str">
            <v>R07_0400</v>
          </cell>
          <cell r="D1553" t="str">
            <v>R07_0400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 t="str">
            <v>R07_0400</v>
          </cell>
        </row>
        <row r="1554">
          <cell r="A1554">
            <v>704000</v>
          </cell>
          <cell r="B1554" t="str">
            <v>PRODUITS SUR VALEURS IMMOBILIS</v>
          </cell>
          <cell r="C1554" t="str">
            <v>R07_0410</v>
          </cell>
          <cell r="D1554" t="str">
            <v>R07_0410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 t="str">
            <v>R07_0410</v>
          </cell>
        </row>
        <row r="1555">
          <cell r="A1555">
            <v>704100</v>
          </cell>
          <cell r="B1555" t="str">
            <v xml:space="preserve">PRODUITS ET PROFITS SUR PRETS </v>
          </cell>
          <cell r="C1555" t="str">
            <v>R07_0420</v>
          </cell>
          <cell r="D1555" t="str">
            <v>R07_0420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 t="str">
            <v>R07_0420</v>
          </cell>
        </row>
        <row r="1556">
          <cell r="A1556">
            <v>704101</v>
          </cell>
          <cell r="B1556" t="str">
            <v xml:space="preserve">PRODUITS ET PROFITS SUR PRETS </v>
          </cell>
          <cell r="C1556" t="str">
            <v>R07_0420</v>
          </cell>
          <cell r="D1556" t="str">
            <v>R07_0420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 t="str">
            <v>R07_0420</v>
          </cell>
        </row>
        <row r="1557">
          <cell r="A1557">
            <v>704102</v>
          </cell>
          <cell r="B1557" t="str">
            <v xml:space="preserve">PRODUITS ET PROFITS SUR PRETS </v>
          </cell>
          <cell r="C1557" t="str">
            <v>R07_0420</v>
          </cell>
          <cell r="D1557" t="str">
            <v>R07_0420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 t="str">
            <v>R07_0420</v>
          </cell>
        </row>
        <row r="1558">
          <cell r="A1558">
            <v>704110</v>
          </cell>
          <cell r="B1558" t="str">
            <v>DIVIDENDES &amp; PROD ASSIM S/PART</v>
          </cell>
          <cell r="C1558" t="str">
            <v>R07_0440</v>
          </cell>
          <cell r="D1558" t="str">
            <v>R07_0440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 t="str">
            <v>R07_0440</v>
          </cell>
        </row>
        <row r="1559">
          <cell r="A1559">
            <v>704120</v>
          </cell>
          <cell r="B1559" t="str">
            <v>DIVIDENDES &amp; PROD ASSIM S/ TIT</v>
          </cell>
          <cell r="C1559" t="str">
            <v>R07_0450</v>
          </cell>
          <cell r="D1559" t="str">
            <v>R07_0450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 t="str">
            <v>R07_0450</v>
          </cell>
        </row>
        <row r="1560">
          <cell r="A1560">
            <v>704130</v>
          </cell>
          <cell r="B1560" t="str">
            <v xml:space="preserve">DIV.&amp; PROD ASSIM S/TITRES IMM </v>
          </cell>
          <cell r="C1560" t="str">
            <v>R07_0420</v>
          </cell>
          <cell r="D1560" t="str">
            <v>R07_0420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 t="str">
            <v>R07_0420</v>
          </cell>
        </row>
        <row r="1561">
          <cell r="A1561">
            <v>704140</v>
          </cell>
          <cell r="B1561" t="str">
            <v>PROD.&amp; PROFITS S/ TITRES D INV</v>
          </cell>
          <cell r="C1561" t="str">
            <v>R07_0460</v>
          </cell>
          <cell r="D1561" t="str">
            <v>R07_0460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 t="str">
            <v>R07_0460</v>
          </cell>
        </row>
        <row r="1562">
          <cell r="A1562">
            <v>704161</v>
          </cell>
          <cell r="B1562" t="str">
            <v xml:space="preserve">INT/PRTS SUBORDONNE A TERME   </v>
          </cell>
          <cell r="C1562" t="str">
            <v>R07_0480</v>
          </cell>
          <cell r="D1562" t="str">
            <v>R07_0480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 t="str">
            <v>R07_0480</v>
          </cell>
        </row>
        <row r="1563">
          <cell r="A1563">
            <v>704162</v>
          </cell>
          <cell r="B1563" t="str">
            <v xml:space="preserve">INT/PRTS SUBORD A DUREE DETER </v>
          </cell>
          <cell r="C1563" t="str">
            <v>R07_0490</v>
          </cell>
          <cell r="D1563" t="str">
            <v>R07_0490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 t="str">
            <v>R07_0490</v>
          </cell>
        </row>
        <row r="1564">
          <cell r="A1564">
            <v>704600</v>
          </cell>
          <cell r="B1564" t="str">
            <v>PROD S/OP.DE CRED BAIL &amp; LOCAT</v>
          </cell>
          <cell r="C1564" t="str">
            <v>R07_0590</v>
          </cell>
          <cell r="D1564" t="str">
            <v>R07_0590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 t="str">
            <v>R07_0590</v>
          </cell>
        </row>
        <row r="1565">
          <cell r="A1565">
            <v>704610</v>
          </cell>
          <cell r="B1565" t="str">
            <v xml:space="preserve">LOYERS - LOCATION SIMPLE      </v>
          </cell>
          <cell r="C1565" t="str">
            <v>R07_0600</v>
          </cell>
          <cell r="D1565" t="str">
            <v>R07_0600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 t="str">
            <v>R07_0600</v>
          </cell>
        </row>
        <row r="1566">
          <cell r="A1566">
            <v>704611</v>
          </cell>
          <cell r="B1566" t="str">
            <v xml:space="preserve">LOYERS                        </v>
          </cell>
          <cell r="C1566" t="str">
            <v>R07_0600</v>
          </cell>
          <cell r="D1566" t="str">
            <v>R07_0600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 t="str">
            <v>R07_0600</v>
          </cell>
        </row>
        <row r="1567">
          <cell r="A1567">
            <v>704612</v>
          </cell>
          <cell r="B1567" t="str">
            <v xml:space="preserve">REPRISES DE PROVISIONS        </v>
          </cell>
          <cell r="C1567" t="str">
            <v>R07_0600</v>
          </cell>
          <cell r="D1567" t="str">
            <v>R07_0600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 t="str">
            <v>R07_0600</v>
          </cell>
        </row>
        <row r="1568">
          <cell r="A1568">
            <v>704613</v>
          </cell>
          <cell r="B1568" t="str">
            <v xml:space="preserve">PLUS VALUES DE CESSION        </v>
          </cell>
          <cell r="C1568" t="str">
            <v>R07_0600</v>
          </cell>
          <cell r="D1568" t="str">
            <v>R07_0600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 t="str">
            <v>R07_0600</v>
          </cell>
        </row>
        <row r="1569">
          <cell r="A1569">
            <v>704619</v>
          </cell>
          <cell r="B1569" t="str">
            <v xml:space="preserve">AUTRES PRODUITS               </v>
          </cell>
          <cell r="C1569" t="str">
            <v>R07_0600</v>
          </cell>
          <cell r="D1569" t="str">
            <v>R07_0600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 t="str">
            <v>R07_0600</v>
          </cell>
        </row>
        <row r="1570">
          <cell r="A1570">
            <v>704620</v>
          </cell>
          <cell r="B1570" t="str">
            <v xml:space="preserve">REPRISES DE DEPRECIATIONS     </v>
          </cell>
          <cell r="C1570" t="str">
            <v>R07_0610</v>
          </cell>
          <cell r="D1570" t="str">
            <v>R07_0610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 t="str">
            <v>R07_0610</v>
          </cell>
        </row>
        <row r="1571">
          <cell r="A1571">
            <v>704621</v>
          </cell>
          <cell r="B1571" t="str">
            <v xml:space="preserve">LOYERS                        </v>
          </cell>
          <cell r="C1571" t="str">
            <v>R07_0610</v>
          </cell>
          <cell r="D1571" t="str">
            <v>R07_0610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 t="str">
            <v>R07_0610</v>
          </cell>
        </row>
        <row r="1572">
          <cell r="A1572">
            <v>704622</v>
          </cell>
          <cell r="B1572" t="str">
            <v xml:space="preserve">REPRISES DE PROVISIONS        </v>
          </cell>
          <cell r="C1572" t="str">
            <v>R07_0610</v>
          </cell>
          <cell r="D1572" t="str">
            <v>R07_0610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 t="str">
            <v>R07_0610</v>
          </cell>
        </row>
        <row r="1573">
          <cell r="A1573">
            <v>704623</v>
          </cell>
          <cell r="B1573" t="str">
            <v xml:space="preserve">PLUS VALUES DE CESSION        </v>
          </cell>
          <cell r="C1573" t="str">
            <v>R07_0610</v>
          </cell>
          <cell r="D1573" t="str">
            <v>R07_0610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 t="str">
            <v>R07_0610</v>
          </cell>
        </row>
        <row r="1574">
          <cell r="A1574">
            <v>704629</v>
          </cell>
          <cell r="B1574" t="str">
            <v xml:space="preserve">AUTRES PRODUITS               </v>
          </cell>
          <cell r="C1574" t="str">
            <v>R07_0610</v>
          </cell>
          <cell r="D1574" t="str">
            <v>R07_0610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 t="str">
            <v>R07_0610</v>
          </cell>
        </row>
        <row r="1575">
          <cell r="A1575">
            <v>704630</v>
          </cell>
          <cell r="B1575" t="str">
            <v xml:space="preserve">PLUS-VALUES DE CESSION        </v>
          </cell>
          <cell r="C1575" t="str">
            <v>R07_0620</v>
          </cell>
          <cell r="D1575" t="str">
            <v>R07_0620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 t="str">
            <v>R07_0620</v>
          </cell>
        </row>
        <row r="1576">
          <cell r="A1576">
            <v>704631</v>
          </cell>
          <cell r="B1576" t="str">
            <v xml:space="preserve">LOYERS                        </v>
          </cell>
          <cell r="C1576" t="str">
            <v>R07_0620</v>
          </cell>
          <cell r="D1576" t="str">
            <v>R07_0620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 t="str">
            <v>R07_0620</v>
          </cell>
        </row>
        <row r="1577">
          <cell r="A1577">
            <v>704632</v>
          </cell>
          <cell r="B1577" t="str">
            <v xml:space="preserve">REPRISES DE PROVISIONS        </v>
          </cell>
          <cell r="C1577" t="str">
            <v>R07_0620</v>
          </cell>
          <cell r="D1577" t="str">
            <v>R07_0620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 t="str">
            <v>R07_0620</v>
          </cell>
        </row>
        <row r="1578">
          <cell r="A1578">
            <v>704633</v>
          </cell>
          <cell r="B1578" t="str">
            <v xml:space="preserve">PLUS VALUES DE CESSION        </v>
          </cell>
          <cell r="C1578" t="str">
            <v>R07_0620</v>
          </cell>
          <cell r="D1578" t="str">
            <v>R07_0620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 t="str">
            <v>R07_0620</v>
          </cell>
        </row>
        <row r="1579">
          <cell r="A1579">
            <v>704639</v>
          </cell>
          <cell r="B1579" t="str">
            <v xml:space="preserve">AUTRES PRODUITS               </v>
          </cell>
          <cell r="C1579" t="str">
            <v>R07_0620</v>
          </cell>
          <cell r="D1579" t="str">
            <v>R07_0620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 t="str">
            <v>R07_0620</v>
          </cell>
        </row>
        <row r="1580">
          <cell r="A1580">
            <v>704690</v>
          </cell>
          <cell r="B1580" t="str">
            <v xml:space="preserve">AUTRES PRODUITS               </v>
          </cell>
          <cell r="C1580" t="str">
            <v>R07_0630</v>
          </cell>
          <cell r="D1580" t="str">
            <v>R07_0630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 t="str">
            <v>R07_0630</v>
          </cell>
        </row>
        <row r="1581">
          <cell r="A1581">
            <v>704700</v>
          </cell>
          <cell r="B1581" t="str">
            <v>PRODUITS SUR OPERATIONS DE LOC</v>
          </cell>
          <cell r="C1581" t="str">
            <v>R07_0640</v>
          </cell>
          <cell r="D1581" t="str">
            <v>R07_0640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 t="str">
            <v>R07_0640</v>
          </cell>
        </row>
        <row r="1582">
          <cell r="A1582">
            <v>704720</v>
          </cell>
          <cell r="B1582" t="str">
            <v xml:space="preserve">REPRISES DE DEPRECIATIONS     </v>
          </cell>
          <cell r="C1582" t="str">
            <v>R07_0650</v>
          </cell>
          <cell r="D1582" t="str">
            <v>R07_0650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 t="str">
            <v>R07_0650</v>
          </cell>
        </row>
        <row r="1583">
          <cell r="A1583">
            <v>704721</v>
          </cell>
          <cell r="B1583" t="str">
            <v xml:space="preserve">LOYERS                        </v>
          </cell>
          <cell r="C1583" t="str">
            <v>R07_0650</v>
          </cell>
          <cell r="D1583" t="str">
            <v>R07_0650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 t="str">
            <v>R07_0650</v>
          </cell>
        </row>
        <row r="1584">
          <cell r="A1584">
            <v>704722</v>
          </cell>
          <cell r="B1584" t="str">
            <v xml:space="preserve">REPRISES DE PROVISIONS        </v>
          </cell>
          <cell r="C1584" t="str">
            <v>R07_0650</v>
          </cell>
          <cell r="D1584" t="str">
            <v>R07_0650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 t="str">
            <v>R07_0650</v>
          </cell>
        </row>
        <row r="1585">
          <cell r="A1585">
            <v>704723</v>
          </cell>
          <cell r="B1585" t="str">
            <v xml:space="preserve">PLUES VALUES DE CESSION       </v>
          </cell>
          <cell r="C1585" t="str">
            <v>R07_0650</v>
          </cell>
          <cell r="D1585" t="str">
            <v>R07_0650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 t="str">
            <v>R07_0650</v>
          </cell>
        </row>
        <row r="1586">
          <cell r="A1586">
            <v>704729</v>
          </cell>
          <cell r="B1586" t="str">
            <v xml:space="preserve">AUTRES PRODUITS               </v>
          </cell>
          <cell r="C1586" t="str">
            <v>R07_0650</v>
          </cell>
          <cell r="D1586" t="str">
            <v>R07_0650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 t="str">
            <v>R07_0650</v>
          </cell>
        </row>
        <row r="1587">
          <cell r="A1587">
            <v>704730</v>
          </cell>
          <cell r="B1587" t="str">
            <v xml:space="preserve">PLUS-VALUES DE CESSION        </v>
          </cell>
          <cell r="C1587" t="str">
            <v>R07_0660</v>
          </cell>
          <cell r="D1587" t="str">
            <v>R07_0660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 t="str">
            <v>R07_0660</v>
          </cell>
        </row>
        <row r="1588">
          <cell r="A1588">
            <v>704731</v>
          </cell>
          <cell r="B1588" t="str">
            <v xml:space="preserve">LOYERS                        </v>
          </cell>
          <cell r="C1588" t="str">
            <v>R07_0660</v>
          </cell>
          <cell r="D1588" t="str">
            <v>R07_0660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 t="str">
            <v>R07_0660</v>
          </cell>
        </row>
        <row r="1589">
          <cell r="A1589">
            <v>704732</v>
          </cell>
          <cell r="B1589" t="str">
            <v xml:space="preserve">REPRISES DE PROVISIONS        </v>
          </cell>
          <cell r="C1589" t="str">
            <v>R07_0660</v>
          </cell>
          <cell r="D1589" t="str">
            <v>R07_0660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 t="str">
            <v>R07_0660</v>
          </cell>
        </row>
        <row r="1590">
          <cell r="A1590">
            <v>704733</v>
          </cell>
          <cell r="B1590" t="str">
            <v xml:space="preserve">PLUES VALUES DE CESSION       </v>
          </cell>
          <cell r="C1590" t="str">
            <v>R07_0660</v>
          </cell>
          <cell r="D1590" t="str">
            <v>R07_0660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 t="str">
            <v>R07_0660</v>
          </cell>
        </row>
        <row r="1591">
          <cell r="A1591">
            <v>704739</v>
          </cell>
          <cell r="B1591" t="str">
            <v xml:space="preserve">AUTRES PRODUITS               </v>
          </cell>
          <cell r="C1591" t="str">
            <v>R07_0660</v>
          </cell>
          <cell r="D1591" t="str">
            <v>R07_0660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 t="str">
            <v>R07_0660</v>
          </cell>
        </row>
        <row r="1592">
          <cell r="A1592">
            <v>704790</v>
          </cell>
          <cell r="B1592" t="str">
            <v xml:space="preserve">AUTRES PRODUITS               </v>
          </cell>
          <cell r="C1592" t="str">
            <v>R07_0670</v>
          </cell>
          <cell r="D1592" t="str">
            <v>R07_0670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 t="str">
            <v>R07_0670</v>
          </cell>
        </row>
        <row r="1593">
          <cell r="A1593">
            <v>706000</v>
          </cell>
          <cell r="B1593" t="str">
            <v>PRODUITS SUR OPERATIONS DE CHA</v>
          </cell>
          <cell r="C1593" t="str">
            <v>R07_0680</v>
          </cell>
          <cell r="D1593" t="str">
            <v>R07_0680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 t="str">
            <v>R07_0680</v>
          </cell>
        </row>
        <row r="1594">
          <cell r="A1594">
            <v>706100</v>
          </cell>
          <cell r="B1594" t="str">
            <v xml:space="preserve">GAINS SUR OPERATION DE CHANGE </v>
          </cell>
          <cell r="C1594" t="str">
            <v>R07_0690</v>
          </cell>
          <cell r="D1594" t="str">
            <v>R07_0690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 t="str">
            <v>R07_0690</v>
          </cell>
        </row>
        <row r="1595">
          <cell r="A1595">
            <v>706900</v>
          </cell>
          <cell r="B1595" t="str">
            <v xml:space="preserve">COMMISSIONS ACQUISES          </v>
          </cell>
          <cell r="C1595" t="str">
            <v>R07_0700</v>
          </cell>
          <cell r="D1595" t="str">
            <v>R07_0700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  <cell r="I1595" t="str">
            <v>R07_0700</v>
          </cell>
        </row>
        <row r="1596">
          <cell r="A1596">
            <v>706902</v>
          </cell>
          <cell r="B1596" t="str">
            <v>CIONS ACQUISES OPER CHANGE SOC</v>
          </cell>
          <cell r="C1596" t="str">
            <v>R07_0700</v>
          </cell>
          <cell r="D1596" t="str">
            <v>R07_0700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  <cell r="I1596" t="str">
            <v>R07_0700</v>
          </cell>
        </row>
        <row r="1597">
          <cell r="A1597">
            <v>706903</v>
          </cell>
          <cell r="B1597" t="str">
            <v>CIONS ACQUISES OPER CHANGE EEU</v>
          </cell>
          <cell r="C1597" t="str">
            <v>R07_0700</v>
          </cell>
          <cell r="D1597" t="str">
            <v>R07_0700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 t="str">
            <v>R07_0700</v>
          </cell>
        </row>
        <row r="1598">
          <cell r="A1598">
            <v>706904</v>
          </cell>
          <cell r="B1598" t="str">
            <v>CIONS ACQUISES OPER CHANGE PAR</v>
          </cell>
          <cell r="C1598" t="str">
            <v>R07_0700</v>
          </cell>
          <cell r="D1598" t="str">
            <v>R07_0700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 t="str">
            <v>R07_0700</v>
          </cell>
        </row>
        <row r="1599">
          <cell r="A1599">
            <v>706905</v>
          </cell>
          <cell r="B1599" t="str">
            <v>CIONS ACQUISES OPER CHANGE ADM</v>
          </cell>
          <cell r="C1599" t="str">
            <v>R07_0700</v>
          </cell>
          <cell r="D1599" t="str">
            <v>R07_0700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 t="str">
            <v>R07_0700</v>
          </cell>
        </row>
        <row r="1600">
          <cell r="A1600">
            <v>706906</v>
          </cell>
          <cell r="B1600" t="str">
            <v>CIONS ACQUISES OPER CHANGE PRO</v>
          </cell>
          <cell r="C1600" t="str">
            <v>R07_0700</v>
          </cell>
          <cell r="D1600" t="str">
            <v>R07_0700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 t="str">
            <v>R07_0700</v>
          </cell>
        </row>
        <row r="1601">
          <cell r="A1601">
            <v>706907</v>
          </cell>
          <cell r="B1601" t="str">
            <v>CIONS ACQUISES OPER CHANGE DIV</v>
          </cell>
          <cell r="C1601" t="str">
            <v>R07_0700</v>
          </cell>
          <cell r="D1601" t="str">
            <v>R07_0700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 t="str">
            <v>R07_0700</v>
          </cell>
        </row>
        <row r="1602">
          <cell r="A1602">
            <v>707000</v>
          </cell>
          <cell r="B1602" t="str">
            <v>PRODUITS SUR OPERATIONS DE HOR</v>
          </cell>
          <cell r="C1602" t="str">
            <v>R07_0710</v>
          </cell>
          <cell r="D1602" t="str">
            <v>R07_0710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 t="str">
            <v>R07_0710</v>
          </cell>
        </row>
        <row r="1603">
          <cell r="A1603">
            <v>707100</v>
          </cell>
          <cell r="B1603" t="str">
            <v>PROD SUR ENGT DE FINANCEMENT D</v>
          </cell>
          <cell r="C1603" t="str">
            <v>R07_0720</v>
          </cell>
          <cell r="D1603" t="str">
            <v>R07_0720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 t="str">
            <v>R07_0720</v>
          </cell>
        </row>
        <row r="1604">
          <cell r="A1604">
            <v>707110</v>
          </cell>
          <cell r="B1604" t="str">
            <v>PROD S/ ENGT FINANCEMENT DONNE</v>
          </cell>
          <cell r="C1604" t="str">
            <v>R07_0720</v>
          </cell>
          <cell r="D1604" t="str">
            <v>R07_0720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 t="str">
            <v>R07_0720</v>
          </cell>
        </row>
        <row r="1605">
          <cell r="A1605">
            <v>707130</v>
          </cell>
          <cell r="B1605" t="str">
            <v>PROD S/ ENGT DE FINANCEMENT DO</v>
          </cell>
          <cell r="C1605" t="str">
            <v>R07_0720</v>
          </cell>
          <cell r="D1605" t="str">
            <v>R07_0720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 t="str">
            <v>R07_0720</v>
          </cell>
        </row>
        <row r="1606">
          <cell r="A1606">
            <v>707132</v>
          </cell>
          <cell r="B1606" t="str">
            <v>PRDT /ENGTS FINANCEMENT DONNES</v>
          </cell>
          <cell r="C1606" t="str">
            <v>R07_0720</v>
          </cell>
          <cell r="D1606" t="str">
            <v>R07_0720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 t="str">
            <v>R07_0720</v>
          </cell>
        </row>
        <row r="1607">
          <cell r="A1607">
            <v>707133</v>
          </cell>
          <cell r="B1607" t="str">
            <v>PRDT /ENGTS FINANCEMENT DONNES</v>
          </cell>
          <cell r="C1607" t="str">
            <v>R07_0720</v>
          </cell>
          <cell r="D1607" t="str">
            <v>R07_0720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 t="str">
            <v>R07_0720</v>
          </cell>
        </row>
        <row r="1608">
          <cell r="A1608">
            <v>707134</v>
          </cell>
          <cell r="B1608" t="str">
            <v>PRDT /ENGTS FINANCEMENT DONNES</v>
          </cell>
          <cell r="C1608" t="str">
            <v>R07_0720</v>
          </cell>
          <cell r="D1608" t="str">
            <v>R07_0720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 t="str">
            <v>R07_0720</v>
          </cell>
        </row>
        <row r="1609">
          <cell r="A1609">
            <v>707135</v>
          </cell>
          <cell r="B1609" t="str">
            <v>PRDT /ENGTS FINANCEMENT DONNES</v>
          </cell>
          <cell r="C1609" t="str">
            <v>R07_0720</v>
          </cell>
          <cell r="D1609" t="str">
            <v>R07_0720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 t="str">
            <v>R07_0720</v>
          </cell>
        </row>
        <row r="1610">
          <cell r="A1610">
            <v>707136</v>
          </cell>
          <cell r="B1610" t="str">
            <v>PRDT /ENGTS FINANCEMENT DONNES</v>
          </cell>
          <cell r="C1610" t="str">
            <v>R07_0720</v>
          </cell>
          <cell r="D1610" t="str">
            <v>R07_0720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 t="str">
            <v>R07_0720</v>
          </cell>
        </row>
        <row r="1611">
          <cell r="A1611">
            <v>707137</v>
          </cell>
          <cell r="B1611" t="str">
            <v>PRDT /ENGTS FINMNT DONNES CLIE</v>
          </cell>
          <cell r="C1611" t="str">
            <v>R07_0720</v>
          </cell>
          <cell r="D1611" t="str">
            <v>R07_0720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 t="str">
            <v>R07_0720</v>
          </cell>
        </row>
        <row r="1612">
          <cell r="A1612">
            <v>707200</v>
          </cell>
          <cell r="B1612" t="str">
            <v>PROD SUR ENGAGEMENTS DE GARANT</v>
          </cell>
          <cell r="C1612" t="str">
            <v>R07_0730</v>
          </cell>
          <cell r="D1612" t="str">
            <v>R07_0730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 t="str">
            <v>R07_0730</v>
          </cell>
        </row>
        <row r="1613">
          <cell r="A1613">
            <v>707210</v>
          </cell>
          <cell r="B1613" t="str">
            <v>PROD S/ENGT DE GARANTIE DONNES</v>
          </cell>
          <cell r="C1613" t="str">
            <v>R07_0730</v>
          </cell>
          <cell r="D1613" t="str">
            <v>R07_0730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 t="str">
            <v>R07_0730</v>
          </cell>
        </row>
        <row r="1614">
          <cell r="A1614">
            <v>707230</v>
          </cell>
          <cell r="B1614" t="str">
            <v>PROD ENGT DE GARANTIE DONNES A</v>
          </cell>
          <cell r="C1614" t="str">
            <v>R07_0730</v>
          </cell>
          <cell r="D1614" t="str">
            <v>R07_0730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 t="str">
            <v>R07_0730</v>
          </cell>
        </row>
        <row r="1615">
          <cell r="A1615">
            <v>707232</v>
          </cell>
          <cell r="B1615" t="str">
            <v>PRDT / ENGTS GARANTIE DONNES S</v>
          </cell>
          <cell r="C1615" t="str">
            <v>R07_0730</v>
          </cell>
          <cell r="D1615" t="str">
            <v>R07_0730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 t="str">
            <v>R07_0730</v>
          </cell>
        </row>
        <row r="1616">
          <cell r="A1616">
            <v>707233</v>
          </cell>
          <cell r="B1616" t="str">
            <v>PRDT / ENGTS GARANTIE DONNES E</v>
          </cell>
          <cell r="C1616" t="str">
            <v>R07_0730</v>
          </cell>
          <cell r="D1616" t="str">
            <v>R07_0730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 t="str">
            <v>R07_0730</v>
          </cell>
        </row>
        <row r="1617">
          <cell r="A1617">
            <v>707234</v>
          </cell>
          <cell r="B1617" t="str">
            <v>PRDT / ENGTS GARANTIE DONNES P</v>
          </cell>
          <cell r="C1617" t="str">
            <v>R07_0730</v>
          </cell>
          <cell r="D1617" t="str">
            <v>R07_0730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 t="str">
            <v>R07_0730</v>
          </cell>
        </row>
        <row r="1618">
          <cell r="A1618">
            <v>707235</v>
          </cell>
          <cell r="B1618" t="str">
            <v>PRDT / ENGTS GARANTIE DONNES A</v>
          </cell>
          <cell r="C1618" t="str">
            <v>R07_0730</v>
          </cell>
          <cell r="D1618" t="str">
            <v>R07_0730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 t="str">
            <v>R07_0730</v>
          </cell>
        </row>
        <row r="1619">
          <cell r="A1619">
            <v>707236</v>
          </cell>
          <cell r="B1619" t="str">
            <v>PRDT / ENGTS GARANTIE DONNES P</v>
          </cell>
          <cell r="C1619" t="str">
            <v>R07_0730</v>
          </cell>
          <cell r="D1619" t="str">
            <v>R07_0730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 t="str">
            <v>R07_0730</v>
          </cell>
        </row>
        <row r="1620">
          <cell r="A1620">
            <v>707237</v>
          </cell>
          <cell r="B1620" t="str">
            <v>PRDT / ENGTS GARANTIE DONNES D</v>
          </cell>
          <cell r="C1620" t="str">
            <v>R07_0730</v>
          </cell>
          <cell r="D1620" t="str">
            <v>R07_0730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 t="str">
            <v>R07_0730</v>
          </cell>
        </row>
        <row r="1621">
          <cell r="A1621">
            <v>707300</v>
          </cell>
          <cell r="B1621" t="str">
            <v>PRODUITS SUR ENGAGEMENTS SUR T</v>
          </cell>
          <cell r="C1621" t="str">
            <v>R07_0740</v>
          </cell>
          <cell r="D1621" t="str">
            <v>R07_0740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 t="str">
            <v>R07_0740</v>
          </cell>
        </row>
        <row r="1622">
          <cell r="A1622">
            <v>707500</v>
          </cell>
          <cell r="B1622" t="str">
            <v>PRODUITS SUR AUTRES ENGAGEMENT</v>
          </cell>
          <cell r="C1622" t="str">
            <v>R07_0750</v>
          </cell>
          <cell r="D1622" t="str">
            <v>R07_0750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 t="str">
            <v>R07_0750</v>
          </cell>
        </row>
        <row r="1623">
          <cell r="A1623">
            <v>707502</v>
          </cell>
          <cell r="B1623" t="str">
            <v>PRDT /AUTRES ENGTS DONNES SOCI</v>
          </cell>
          <cell r="C1623" t="str">
            <v>R07_0750</v>
          </cell>
          <cell r="D1623" t="str">
            <v>R07_0750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 t="str">
            <v>R07_0750</v>
          </cell>
        </row>
        <row r="1624">
          <cell r="A1624">
            <v>707503</v>
          </cell>
          <cell r="B1624" t="str">
            <v>PRDT /AUTRES ENGTS DONNES EEUR</v>
          </cell>
          <cell r="C1624" t="str">
            <v>R07_0750</v>
          </cell>
          <cell r="D1624" t="str">
            <v>R07_0750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 t="str">
            <v>R07_0750</v>
          </cell>
        </row>
        <row r="1625">
          <cell r="A1625">
            <v>707504</v>
          </cell>
          <cell r="B1625" t="str">
            <v>PRDT /AUTRES ENGTS DONNES PART</v>
          </cell>
          <cell r="C1625" t="str">
            <v>R07_0750</v>
          </cell>
          <cell r="D1625" t="str">
            <v>R07_0750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 t="str">
            <v>R07_0750</v>
          </cell>
        </row>
        <row r="1626">
          <cell r="A1626">
            <v>707505</v>
          </cell>
          <cell r="B1626" t="str">
            <v>PRDT /AUTRES ENGTS DONNES ADMI</v>
          </cell>
          <cell r="C1626" t="str">
            <v>R07_0750</v>
          </cell>
          <cell r="D1626" t="str">
            <v>R07_0750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 t="str">
            <v>R07_0750</v>
          </cell>
        </row>
        <row r="1627">
          <cell r="A1627">
            <v>707506</v>
          </cell>
          <cell r="B1627" t="str">
            <v>PRDT /AUTRES ENGTS DONNES PROF</v>
          </cell>
          <cell r="C1627" t="str">
            <v>R07_0750</v>
          </cell>
          <cell r="D1627" t="str">
            <v>R07_0750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 t="str">
            <v>R07_0750</v>
          </cell>
        </row>
        <row r="1628">
          <cell r="A1628">
            <v>707507</v>
          </cell>
          <cell r="B1628" t="str">
            <v>PRDT /AUTRES ENGTS DONNES CLIE</v>
          </cell>
          <cell r="C1628" t="str">
            <v>R07_0750</v>
          </cell>
          <cell r="D1628" t="str">
            <v>R07_0750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 t="str">
            <v>R07_0750</v>
          </cell>
        </row>
        <row r="1629">
          <cell r="A1629">
            <v>707600</v>
          </cell>
          <cell r="B1629" t="str">
            <v>PRODUITS SUR OPERAT. EFFECTUEE</v>
          </cell>
          <cell r="C1629" t="str">
            <v>R07_0760</v>
          </cell>
          <cell r="D1629" t="str">
            <v>R07_0760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 t="str">
            <v>R07_0760</v>
          </cell>
        </row>
        <row r="1630">
          <cell r="A1630">
            <v>708000</v>
          </cell>
          <cell r="B1630" t="str">
            <v xml:space="preserve">PRODUITS SUR PRESTATIONS SCES </v>
          </cell>
          <cell r="C1630" t="str">
            <v>R07_0770</v>
          </cell>
          <cell r="D1630" t="str">
            <v>R07_0770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 t="str">
            <v>R07_0770</v>
          </cell>
        </row>
        <row r="1631">
          <cell r="A1631">
            <v>708100</v>
          </cell>
          <cell r="B1631" t="str">
            <v>PRODUITS SUR LES MOYENS DE PAI</v>
          </cell>
          <cell r="C1631" t="str">
            <v>R07_0780</v>
          </cell>
          <cell r="D1631" t="str">
            <v>R07_0780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 t="str">
            <v>R07_0780</v>
          </cell>
        </row>
        <row r="1632">
          <cell r="A1632">
            <v>708900</v>
          </cell>
          <cell r="B1632" t="str">
            <v>AUTRES PRODUITS S/ PRESTAT. SC</v>
          </cell>
          <cell r="C1632" t="str">
            <v>R07_0790</v>
          </cell>
          <cell r="D1632" t="str">
            <v>R07_0790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 t="str">
            <v>R07_0790</v>
          </cell>
        </row>
        <row r="1633">
          <cell r="A1633">
            <v>709000</v>
          </cell>
          <cell r="B1633" t="str">
            <v>AUTRES PRODUITS D EXPLOITATION</v>
          </cell>
          <cell r="C1633" t="str">
            <v>R07_0800</v>
          </cell>
          <cell r="D1633" t="str">
            <v>R07_0800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 t="str">
            <v>R07_0800</v>
          </cell>
        </row>
        <row r="1634">
          <cell r="A1634">
            <v>709200</v>
          </cell>
          <cell r="B1634" t="str">
            <v>QTEPART/OPE.D'EXPl.BANC.COMMUN</v>
          </cell>
          <cell r="C1634" t="str">
            <v>R07_0810</v>
          </cell>
          <cell r="D1634" t="str">
            <v>R07_0810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 t="str">
            <v>R07_0810</v>
          </cell>
        </row>
        <row r="1635">
          <cell r="A1635">
            <v>709300</v>
          </cell>
          <cell r="B1635" t="str">
            <v xml:space="preserve">CHARGES REFACTUREES           </v>
          </cell>
          <cell r="C1635" t="str">
            <v>R07_0820</v>
          </cell>
          <cell r="D1635" t="str">
            <v>R07_0820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 t="str">
            <v>R07_0820</v>
          </cell>
        </row>
        <row r="1636">
          <cell r="A1636">
            <v>709800</v>
          </cell>
          <cell r="B1636" t="str">
            <v>TRANSFERTS DE CHARGES D EXPLOI</v>
          </cell>
          <cell r="C1636" t="str">
            <v>R07_0830</v>
          </cell>
          <cell r="D1636" t="str">
            <v>R07_0830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 t="str">
            <v>R07_0830</v>
          </cell>
        </row>
        <row r="1637">
          <cell r="A1637">
            <v>709900</v>
          </cell>
          <cell r="B1637" t="str">
            <v>DIVERS PRODUITS D EXPLOITATION</v>
          </cell>
          <cell r="C1637" t="str">
            <v>R07_0840</v>
          </cell>
          <cell r="D1637" t="str">
            <v>R07_0840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 t="str">
            <v>R07_0840</v>
          </cell>
        </row>
        <row r="1638">
          <cell r="A1638">
            <v>709901</v>
          </cell>
          <cell r="B1638" t="str">
            <v>DIVERS PRDTS D'EXPlOIT BANCAIR</v>
          </cell>
          <cell r="C1638" t="str">
            <v>R07_0840</v>
          </cell>
          <cell r="D1638" t="str">
            <v>R07_0840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 t="str">
            <v>R07_0840</v>
          </cell>
        </row>
        <row r="1639">
          <cell r="A1639">
            <v>709902</v>
          </cell>
          <cell r="B1639" t="str">
            <v>DIVERS PRDTS D'EXPlOIT BANCAIR</v>
          </cell>
          <cell r="C1639" t="str">
            <v>R07_0840</v>
          </cell>
          <cell r="D1639" t="str">
            <v>R07_0840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 t="str">
            <v>R07_0840</v>
          </cell>
        </row>
        <row r="1640">
          <cell r="A1640">
            <v>720000</v>
          </cell>
          <cell r="B1640" t="str">
            <v>PRODUITS DIVERS D'EXPLOITATION</v>
          </cell>
          <cell r="C1640" t="str">
            <v>R07_0850</v>
          </cell>
          <cell r="D1640" t="str">
            <v>R07_0850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 t="str">
            <v>R07_0850</v>
          </cell>
        </row>
        <row r="1641">
          <cell r="A1641">
            <v>721000</v>
          </cell>
          <cell r="B1641" t="str">
            <v>REDEV CONCES BREVETS LIC. PROC</v>
          </cell>
          <cell r="C1641" t="str">
            <v>R07_0860</v>
          </cell>
          <cell r="D1641" t="str">
            <v>R07_0860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 t="str">
            <v>R07_0860</v>
          </cell>
        </row>
        <row r="1642">
          <cell r="A1642">
            <v>722000</v>
          </cell>
          <cell r="B1642" t="str">
            <v>JETONS DE PRESENCE &amp; RENUM.D A</v>
          </cell>
          <cell r="C1642" t="str">
            <v>R07_0870</v>
          </cell>
          <cell r="D1642" t="str">
            <v>R07_0870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  <cell r="I1642" t="str">
            <v>R07_0870</v>
          </cell>
        </row>
        <row r="1643">
          <cell r="A1643">
            <v>723000</v>
          </cell>
          <cell r="B1643" t="str">
            <v>Q/PART S/ OP D EXPL.NON BANC.F</v>
          </cell>
          <cell r="C1643" t="str">
            <v>R07_0880</v>
          </cell>
          <cell r="D1643" t="str">
            <v>R07_0880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 t="str">
            <v>R07_0880</v>
          </cell>
        </row>
        <row r="1644">
          <cell r="A1644">
            <v>724000</v>
          </cell>
          <cell r="B1644" t="str">
            <v xml:space="preserve">QUOTE PART DES FRAIS DU SIEGE </v>
          </cell>
          <cell r="C1644" t="str">
            <v>R07_0890</v>
          </cell>
          <cell r="D1644" t="str">
            <v>R07_0890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 t="str">
            <v>R07_0890</v>
          </cell>
        </row>
        <row r="1645">
          <cell r="A1645">
            <v>725000</v>
          </cell>
          <cell r="B1645" t="str">
            <v xml:space="preserve">PLUS VALUES DE CESSION        </v>
          </cell>
          <cell r="C1645" t="str">
            <v>R07_0900</v>
          </cell>
          <cell r="D1645" t="str">
            <v>R07_0900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 t="str">
            <v>R07_0900</v>
          </cell>
        </row>
        <row r="1646">
          <cell r="A1646">
            <v>725100</v>
          </cell>
          <cell r="B1646" t="str">
            <v>PLUS VALUES DE CESSION SUR IMM</v>
          </cell>
          <cell r="C1646" t="str">
            <v>R07_0910</v>
          </cell>
          <cell r="D1646" t="str">
            <v>R07_0910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 t="str">
            <v>R07_0910</v>
          </cell>
        </row>
        <row r="1647">
          <cell r="A1647">
            <v>725110</v>
          </cell>
          <cell r="B1647" t="str">
            <v xml:space="preserve">PLUS VALUE DE CESSION SUR     </v>
          </cell>
          <cell r="C1647" t="str">
            <v>R07_0910</v>
          </cell>
          <cell r="D1647" t="str">
            <v>R07_0910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 t="str">
            <v>R07_0910</v>
          </cell>
        </row>
        <row r="1648">
          <cell r="A1648">
            <v>725200</v>
          </cell>
          <cell r="B1648" t="str">
            <v>PLUS VALUES DE CESSION S/IMMOB</v>
          </cell>
          <cell r="C1648" t="str">
            <v>R07_0920</v>
          </cell>
          <cell r="D1648" t="str">
            <v>R07_0920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 t="str">
            <v>R07_0920</v>
          </cell>
        </row>
        <row r="1649">
          <cell r="A1649">
            <v>726000</v>
          </cell>
          <cell r="B1649" t="str">
            <v xml:space="preserve">CHARGES REFACTUREES           </v>
          </cell>
          <cell r="C1649" t="str">
            <v>R07_0930</v>
          </cell>
          <cell r="D1649" t="str">
            <v>R07_0930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 t="str">
            <v>R07_0930</v>
          </cell>
        </row>
        <row r="1650">
          <cell r="A1650">
            <v>727000</v>
          </cell>
          <cell r="B1650" t="str">
            <v>REVENUS DES IMMEUBLES HORS EXP</v>
          </cell>
          <cell r="C1650" t="str">
            <v>R07_0940</v>
          </cell>
          <cell r="D1650" t="str">
            <v>R07_0940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 t="str">
            <v>R07_0940</v>
          </cell>
        </row>
        <row r="1651">
          <cell r="A1651">
            <v>728000</v>
          </cell>
          <cell r="B1651" t="str">
            <v>TRANSFERTS DE CHARGES D EXPLOI</v>
          </cell>
          <cell r="C1651" t="str">
            <v>R07_0950</v>
          </cell>
          <cell r="D1651" t="str">
            <v>R07_0950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 t="str">
            <v>R07_0950</v>
          </cell>
        </row>
        <row r="1652">
          <cell r="A1652">
            <v>728100</v>
          </cell>
          <cell r="B1652" t="str">
            <v xml:space="preserve">CHARGES REFACTUREES           </v>
          </cell>
          <cell r="C1652" t="str">
            <v>R07_0950</v>
          </cell>
          <cell r="D1652" t="str">
            <v>R07_0950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 t="str">
            <v>R07_0950</v>
          </cell>
        </row>
        <row r="1653">
          <cell r="A1653">
            <v>728200</v>
          </cell>
          <cell r="B1653" t="str">
            <v>CHARGES A REPARTIR S/ PLUSUIEU</v>
          </cell>
          <cell r="C1653" t="str">
            <v>R07_0950</v>
          </cell>
          <cell r="D1653" t="str">
            <v>R07_0950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 t="str">
            <v>R07_0950</v>
          </cell>
        </row>
        <row r="1654">
          <cell r="A1654">
            <v>728900</v>
          </cell>
          <cell r="B1654" t="str">
            <v xml:space="preserve">AUTRES TRANSFERTS DE CHARGES  </v>
          </cell>
          <cell r="C1654" t="str">
            <v>R07_0950</v>
          </cell>
          <cell r="D1654" t="str">
            <v>R07_0950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 t="str">
            <v>R07_0950</v>
          </cell>
        </row>
        <row r="1655">
          <cell r="A1655">
            <v>729000</v>
          </cell>
          <cell r="B1655" t="str">
            <v>AUTRES PRODUITS DIVERS D EXPLO</v>
          </cell>
          <cell r="C1655" t="str">
            <v>R07_0960</v>
          </cell>
          <cell r="D1655" t="str">
            <v>R07_0960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 t="str">
            <v>R07_0960</v>
          </cell>
        </row>
        <row r="1656">
          <cell r="A1656">
            <v>729100</v>
          </cell>
          <cell r="B1656" t="str">
            <v>AUTRES PRODUITS DIVERS D EXPLO</v>
          </cell>
          <cell r="C1656" t="str">
            <v>R07_0960</v>
          </cell>
          <cell r="D1656" t="str">
            <v>R07_0960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 t="str">
            <v>R07_0960</v>
          </cell>
        </row>
        <row r="1657">
          <cell r="A1657">
            <v>730000</v>
          </cell>
          <cell r="B1657" t="str">
            <v xml:space="preserve">PRODUCTION IMMOBILISEE        </v>
          </cell>
          <cell r="C1657" t="str">
            <v>R07_0970</v>
          </cell>
          <cell r="D1657" t="str">
            <v>R07_0970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 t="str">
            <v>R07_0970</v>
          </cell>
        </row>
        <row r="1658">
          <cell r="A1658">
            <v>731000</v>
          </cell>
          <cell r="B1658" t="str">
            <v xml:space="preserve">IMMOBILISATIONS INCORPORELLES </v>
          </cell>
          <cell r="C1658" t="str">
            <v>R07_0980</v>
          </cell>
          <cell r="D1658" t="str">
            <v>R07_0980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 t="str">
            <v>R07_0980</v>
          </cell>
        </row>
        <row r="1659">
          <cell r="A1659">
            <v>732000</v>
          </cell>
          <cell r="B1659" t="str">
            <v xml:space="preserve">IMMOBILISATIONS  CORPORELLES  </v>
          </cell>
          <cell r="C1659" t="str">
            <v>R07_0990</v>
          </cell>
          <cell r="D1659" t="str">
            <v>R07_0990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 t="str">
            <v>R07_0990</v>
          </cell>
        </row>
        <row r="1660">
          <cell r="A1660">
            <v>740000</v>
          </cell>
          <cell r="B1660" t="str">
            <v xml:space="preserve">SUBVENTION D EXPOITATION      </v>
          </cell>
          <cell r="C1660" t="str">
            <v>R07_1000</v>
          </cell>
          <cell r="D1660" t="str">
            <v>R07_1000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 t="str">
            <v>R07_1000</v>
          </cell>
        </row>
        <row r="1661">
          <cell r="A1661">
            <v>750000</v>
          </cell>
          <cell r="B1661" t="str">
            <v xml:space="preserve">QP SUBV D'INV VIREE/CPTE RTAT </v>
          </cell>
          <cell r="C1661" t="str">
            <v>R07_1010</v>
          </cell>
          <cell r="D1661" t="str">
            <v>R07_1010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 t="str">
            <v>R07_1010</v>
          </cell>
        </row>
        <row r="1662">
          <cell r="A1662">
            <v>760000</v>
          </cell>
          <cell r="B1662" t="str">
            <v>REPRISES AMORT.PROV.RECUP.S/CR</v>
          </cell>
          <cell r="C1662" t="str">
            <v>R07_1020</v>
          </cell>
          <cell r="D1662" t="str">
            <v>R07_1020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 t="str">
            <v>R07_1020</v>
          </cell>
        </row>
        <row r="1663">
          <cell r="A1663">
            <v>763000</v>
          </cell>
          <cell r="B1663" t="str">
            <v>REPRISES PROVISIONS SUR IMMOBI</v>
          </cell>
          <cell r="C1663" t="str">
            <v>R07_1020</v>
          </cell>
          <cell r="D1663" t="str">
            <v>R07_1020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 t="str">
            <v>R07_1020</v>
          </cell>
        </row>
        <row r="1664">
          <cell r="A1664">
            <v>763100</v>
          </cell>
          <cell r="B1664" t="str">
            <v>REPRISES PROV.S/IMMOBILISATION</v>
          </cell>
          <cell r="C1664" t="str">
            <v>R07_1020</v>
          </cell>
          <cell r="D1664" t="str">
            <v>R07_1020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 t="str">
            <v>R07_1020</v>
          </cell>
        </row>
        <row r="1665">
          <cell r="A1665">
            <v>763110</v>
          </cell>
          <cell r="B1665" t="str">
            <v>REPRISES PROV.S/IMMOB.INCORPOR</v>
          </cell>
          <cell r="C1665" t="str">
            <v>R07_1020</v>
          </cell>
          <cell r="D1665" t="str">
            <v>R07_1020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 t="str">
            <v>R07_1020</v>
          </cell>
        </row>
        <row r="1666">
          <cell r="A1666">
            <v>763120</v>
          </cell>
          <cell r="B1666" t="str">
            <v xml:space="preserve">REPRISES PROV. S/IMMOBILISAT. </v>
          </cell>
          <cell r="C1666" t="str">
            <v>R07_1020</v>
          </cell>
          <cell r="D1666" t="str">
            <v>R07_1020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 t="str">
            <v>R07_1020</v>
          </cell>
        </row>
        <row r="1667">
          <cell r="A1667">
            <v>763200</v>
          </cell>
          <cell r="B1667" t="str">
            <v>REPRISES PROV S/ IMMOB.D EXPLO</v>
          </cell>
          <cell r="C1667" t="str">
            <v>R07_1020</v>
          </cell>
          <cell r="D1667" t="str">
            <v>R07_1020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 t="str">
            <v>R07_1020</v>
          </cell>
        </row>
        <row r="1668">
          <cell r="A1668">
            <v>763210</v>
          </cell>
          <cell r="B1668" t="str">
            <v xml:space="preserve">REPRISES PROV.S/ IMMOB INCORP </v>
          </cell>
          <cell r="C1668" t="str">
            <v>R07_1020</v>
          </cell>
          <cell r="D1668" t="str">
            <v>R07_1020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 t="str">
            <v>R07_1020</v>
          </cell>
        </row>
        <row r="1669">
          <cell r="A1669">
            <v>763220</v>
          </cell>
          <cell r="B1669" t="str">
            <v>REPRISES PROV. S/ IMMOB.CORPOR</v>
          </cell>
          <cell r="C1669" t="str">
            <v>R07_1020</v>
          </cell>
          <cell r="D1669" t="str">
            <v>R07_1020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 t="str">
            <v>R07_1020</v>
          </cell>
        </row>
        <row r="1670">
          <cell r="A1670">
            <v>763300</v>
          </cell>
          <cell r="B1670" t="str">
            <v>REPRISES PROV IMMOB H EXPLOITA</v>
          </cell>
          <cell r="C1670" t="str">
            <v>R07_1020</v>
          </cell>
          <cell r="D1670" t="str">
            <v>R07_1020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 t="str">
            <v>R07_1020</v>
          </cell>
        </row>
        <row r="1671">
          <cell r="A1671">
            <v>763310</v>
          </cell>
          <cell r="B1671" t="str">
            <v xml:space="preserve">REPRISES PROV.S/IMMOB INCORP. </v>
          </cell>
          <cell r="C1671" t="str">
            <v>R07_1020</v>
          </cell>
          <cell r="D1671" t="str">
            <v>R07_1020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 t="str">
            <v>R07_1020</v>
          </cell>
        </row>
        <row r="1672">
          <cell r="A1672">
            <v>763320</v>
          </cell>
          <cell r="B1672" t="str">
            <v xml:space="preserve">REPRISES PROV S/IMMOB. CORPOR </v>
          </cell>
          <cell r="C1672" t="str">
            <v>R07_1020</v>
          </cell>
          <cell r="D1672" t="str">
            <v>R07_1020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 t="str">
            <v>R07_1020</v>
          </cell>
        </row>
        <row r="1673">
          <cell r="A1673">
            <v>770000</v>
          </cell>
          <cell r="B1673" t="str">
            <v>PRODUITS EXEPTION. &amp; PROFITS E</v>
          </cell>
          <cell r="C1673" t="str">
            <v>R07_1030</v>
          </cell>
          <cell r="D1673" t="str">
            <v>R07_1030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 t="str">
            <v>R07_1030</v>
          </cell>
        </row>
        <row r="1674">
          <cell r="A1674">
            <v>771000</v>
          </cell>
          <cell r="B1674" t="str">
            <v xml:space="preserve">PRODUITS EXCEPTIONNELS        </v>
          </cell>
          <cell r="C1674" t="str">
            <v>R07_1040</v>
          </cell>
          <cell r="D1674" t="str">
            <v>R07_1040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 t="str">
            <v>R07_1040</v>
          </cell>
        </row>
        <row r="1675">
          <cell r="A1675">
            <v>771110</v>
          </cell>
          <cell r="B1675" t="str">
            <v>REPDEP/CREAN.RESTRU/TRESO&amp;INTB</v>
          </cell>
          <cell r="C1675" t="str">
            <v>R07_1050</v>
          </cell>
          <cell r="D1675" t="str">
            <v>R07_1050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 t="str">
            <v>R07_1050</v>
          </cell>
        </row>
        <row r="1676">
          <cell r="A1676">
            <v>771120</v>
          </cell>
          <cell r="B1676" t="str">
            <v>REPDEP/CRE.DOUT.lIT/TRESO&amp;INTB</v>
          </cell>
          <cell r="C1676" t="str">
            <v>R07_1050</v>
          </cell>
          <cell r="D1676" t="str">
            <v>R07_1050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 t="str">
            <v>R07_1050</v>
          </cell>
        </row>
        <row r="1677">
          <cell r="A1677">
            <v>771130</v>
          </cell>
          <cell r="B1677" t="str">
            <v>REPDEP/INTCRE.DOUTlIT/TRE&amp;INTB</v>
          </cell>
          <cell r="C1677" t="str">
            <v>R07_1050</v>
          </cell>
          <cell r="D1677" t="str">
            <v>R07_1050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 t="str">
            <v>R07_1050</v>
          </cell>
        </row>
        <row r="1678">
          <cell r="A1678">
            <v>771140</v>
          </cell>
          <cell r="B1678" t="str">
            <v xml:space="preserve">REP AUTRES DEPRECIATIONS      </v>
          </cell>
          <cell r="C1678" t="str">
            <v>R07_1050</v>
          </cell>
          <cell r="D1678" t="str">
            <v>R07_1050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 t="str">
            <v>R07_1050</v>
          </cell>
        </row>
        <row r="1679">
          <cell r="A1679">
            <v>771210</v>
          </cell>
          <cell r="B1679" t="str">
            <v xml:space="preserve">REP DEPRE/CREAN RESTRUCT.     </v>
          </cell>
          <cell r="C1679" t="str">
            <v>R07_1060</v>
          </cell>
          <cell r="D1679" t="str">
            <v>R07_1060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 t="str">
            <v>R07_1060</v>
          </cell>
        </row>
        <row r="1680">
          <cell r="A1680">
            <v>771220</v>
          </cell>
          <cell r="B1680" t="str">
            <v xml:space="preserve">REP DEPRE/CREAN DOUT-lITIG.   </v>
          </cell>
          <cell r="C1680" t="str">
            <v>R07_1060</v>
          </cell>
          <cell r="D1680" t="str">
            <v>R07_1060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 t="str">
            <v>R07_1060</v>
          </cell>
        </row>
        <row r="1681">
          <cell r="A1681">
            <v>771230</v>
          </cell>
          <cell r="B1681" t="str">
            <v xml:space="preserve">REPDEPRE/INT/CREAN.DOUT-lITIG </v>
          </cell>
          <cell r="C1681" t="str">
            <v>R07_1060</v>
          </cell>
          <cell r="D1681" t="str">
            <v>R07_1060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 t="str">
            <v>R07_1060</v>
          </cell>
        </row>
        <row r="1682">
          <cell r="A1682">
            <v>771240</v>
          </cell>
          <cell r="B1682" t="str">
            <v xml:space="preserve">REP AUTRES DEPRECIATIONS      </v>
          </cell>
          <cell r="C1682" t="str">
            <v>R07_1060</v>
          </cell>
          <cell r="D1682" t="str">
            <v>R07_1060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 t="str">
            <v>R07_1060</v>
          </cell>
        </row>
        <row r="1683">
          <cell r="A1683">
            <v>771300</v>
          </cell>
          <cell r="B1683" t="str">
            <v xml:space="preserve">TITRES ET OPERATIONS DIVERSES </v>
          </cell>
          <cell r="C1683" t="str">
            <v>R07_1070</v>
          </cell>
          <cell r="D1683" t="str">
            <v>R07_1070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 t="str">
            <v>R07_1070</v>
          </cell>
        </row>
        <row r="1684">
          <cell r="A1684">
            <v>771500</v>
          </cell>
          <cell r="B1684" t="str">
            <v xml:space="preserve">AUTRES CREANCES DOUTEUSES     </v>
          </cell>
          <cell r="C1684" t="str">
            <v>R07_1080</v>
          </cell>
          <cell r="D1684" t="str">
            <v>R07_1080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 t="str">
            <v>R07_1080</v>
          </cell>
        </row>
        <row r="1685">
          <cell r="A1685">
            <v>772000</v>
          </cell>
          <cell r="B1685" t="str">
            <v>PROFITS SUR EXERCICES ANTERIEU</v>
          </cell>
          <cell r="C1685" t="str">
            <v>R07_1090</v>
          </cell>
          <cell r="D1685" t="str">
            <v>R07_1090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 t="str">
            <v>R07_1090</v>
          </cell>
        </row>
        <row r="1686">
          <cell r="A1686">
            <v>772100</v>
          </cell>
          <cell r="B1686" t="str">
            <v>PROFITS D'EXPLOITATION BANCAIR</v>
          </cell>
          <cell r="C1686" t="str">
            <v>R07_1090</v>
          </cell>
          <cell r="D1686" t="str">
            <v>R07_1090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 t="str">
            <v>R07_1090</v>
          </cell>
        </row>
        <row r="1687">
          <cell r="A1687">
            <v>772110</v>
          </cell>
          <cell r="B1687" t="str">
            <v xml:space="preserve">TITRES DE PLACEMENT           </v>
          </cell>
          <cell r="C1687" t="str">
            <v>R07_1100</v>
          </cell>
          <cell r="D1687" t="str">
            <v>R07_1100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 t="str">
            <v>R07_1100</v>
          </cell>
        </row>
        <row r="1688">
          <cell r="A1688">
            <v>772120</v>
          </cell>
          <cell r="B1688" t="str">
            <v xml:space="preserve">TITRES ACTIVITE DE PORTEF.    </v>
          </cell>
          <cell r="C1688" t="str">
            <v>R07_1110</v>
          </cell>
          <cell r="D1688" t="str">
            <v>R07_1110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 t="str">
            <v>R07_1110</v>
          </cell>
        </row>
        <row r="1689">
          <cell r="A1689">
            <v>772200</v>
          </cell>
          <cell r="B1689" t="str">
            <v>REPRISE DEPREC DES IMMOB FINAN</v>
          </cell>
          <cell r="C1689" t="str">
            <v>R07_1120</v>
          </cell>
          <cell r="D1689" t="str">
            <v>R07_1120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 t="str">
            <v>R07_1120</v>
          </cell>
        </row>
        <row r="1690">
          <cell r="A1690">
            <v>772300</v>
          </cell>
          <cell r="B1690" t="str">
            <v xml:space="preserve">PROFITS EXCEPTIONNELS         </v>
          </cell>
          <cell r="C1690" t="str">
            <v>R07_1130</v>
          </cell>
          <cell r="D1690" t="str">
            <v>R07_1130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 t="str">
            <v>R07_1130</v>
          </cell>
        </row>
        <row r="1691">
          <cell r="A1691">
            <v>773000</v>
          </cell>
          <cell r="B1691" t="str">
            <v xml:space="preserve">REP PROV RISQUES ET CHRGES    </v>
          </cell>
          <cell r="C1691" t="str">
            <v>R07_1140</v>
          </cell>
          <cell r="D1691" t="str">
            <v>R07_1140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 t="str">
            <v>R07_1140</v>
          </cell>
        </row>
        <row r="1692">
          <cell r="A1692">
            <v>774000</v>
          </cell>
          <cell r="B1692" t="str">
            <v xml:space="preserve">RECUPERATION/CREAN.AMORTI     </v>
          </cell>
          <cell r="C1692" t="str">
            <v>R07_1150</v>
          </cell>
          <cell r="D1692" t="str">
            <v>R07_1150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 t="str">
            <v>R07_1150</v>
          </cell>
        </row>
        <row r="1693">
          <cell r="A1693">
            <v>781000</v>
          </cell>
          <cell r="B1693" t="str">
            <v xml:space="preserve">REP/PROV REGlEMENTEES         </v>
          </cell>
          <cell r="C1693" t="str">
            <v>R07_1160</v>
          </cell>
          <cell r="D1693" t="str">
            <v>R07_1160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 t="str">
            <v>R07_1160</v>
          </cell>
        </row>
        <row r="1694">
          <cell r="A1694">
            <v>901000</v>
          </cell>
          <cell r="B1694" t="str">
            <v>ENGAGEMENTS FINANC. DONNES FAV</v>
          </cell>
          <cell r="C1694" t="str">
            <v>R09_0010</v>
          </cell>
          <cell r="D1694" t="str">
            <v>R09_0010</v>
          </cell>
          <cell r="E1694">
            <v>0</v>
          </cell>
          <cell r="F1694">
            <v>0</v>
          </cell>
          <cell r="G1694" t="str">
            <v>R09_0010</v>
          </cell>
          <cell r="H1694">
            <v>0</v>
          </cell>
          <cell r="I1694">
            <v>0</v>
          </cell>
        </row>
        <row r="1695">
          <cell r="A1695">
            <v>902000</v>
          </cell>
          <cell r="B1695" t="str">
            <v xml:space="preserve">ENGAGEMENTS FINANCEMENT RECUS </v>
          </cell>
          <cell r="C1695" t="str">
            <v>R09_0020</v>
          </cell>
          <cell r="D1695" t="str">
            <v>R09_0020</v>
          </cell>
          <cell r="E1695">
            <v>0</v>
          </cell>
          <cell r="F1695">
            <v>0</v>
          </cell>
          <cell r="G1695">
            <v>0</v>
          </cell>
          <cell r="H1695" t="str">
            <v>R09_0020</v>
          </cell>
          <cell r="I1695">
            <v>0</v>
          </cell>
        </row>
        <row r="1696">
          <cell r="A1696">
            <v>903000</v>
          </cell>
          <cell r="B1696" t="str">
            <v>ENGAGEMENTS FINANCEMENT DONNES</v>
          </cell>
          <cell r="C1696" t="str">
            <v>R09_0030</v>
          </cell>
          <cell r="D1696" t="str">
            <v>R09_0030</v>
          </cell>
          <cell r="E1696">
            <v>0</v>
          </cell>
          <cell r="F1696">
            <v>0</v>
          </cell>
          <cell r="G1696" t="str">
            <v>R09_0030</v>
          </cell>
          <cell r="H1696">
            <v>0</v>
          </cell>
          <cell r="I1696">
            <v>0</v>
          </cell>
        </row>
        <row r="1697">
          <cell r="A1697">
            <v>903100</v>
          </cell>
          <cell r="B1697" t="str">
            <v xml:space="preserve">ENGAGEMENTS CREDOCS IMPORT    </v>
          </cell>
          <cell r="C1697" t="str">
            <v>R09_0030</v>
          </cell>
          <cell r="D1697" t="str">
            <v>R09_0030</v>
          </cell>
          <cell r="E1697">
            <v>0</v>
          </cell>
          <cell r="F1697">
            <v>0</v>
          </cell>
          <cell r="G1697" t="str">
            <v>R09_0030</v>
          </cell>
          <cell r="H1697">
            <v>0</v>
          </cell>
          <cell r="I1697">
            <v>0</v>
          </cell>
        </row>
        <row r="1698">
          <cell r="A1698">
            <v>903200</v>
          </cell>
          <cell r="B1698" t="str">
            <v xml:space="preserve">ACCEPTATIONS A PAYER          </v>
          </cell>
          <cell r="C1698" t="str">
            <v>R09_0030</v>
          </cell>
          <cell r="D1698" t="str">
            <v>R09_0030</v>
          </cell>
          <cell r="E1698">
            <v>0</v>
          </cell>
          <cell r="F1698">
            <v>0</v>
          </cell>
          <cell r="G1698" t="str">
            <v>R09_0030</v>
          </cell>
          <cell r="H1698">
            <v>0</v>
          </cell>
          <cell r="I1698">
            <v>0</v>
          </cell>
        </row>
        <row r="1699">
          <cell r="A1699">
            <v>903300</v>
          </cell>
          <cell r="B1699" t="str">
            <v xml:space="preserve">AUTRES ENGTS FINMENT DONNES   </v>
          </cell>
          <cell r="C1699" t="str">
            <v>R09_0030</v>
          </cell>
          <cell r="D1699" t="str">
            <v>R09_0030</v>
          </cell>
          <cell r="E1699">
            <v>0</v>
          </cell>
          <cell r="F1699">
            <v>0</v>
          </cell>
          <cell r="G1699" t="str">
            <v>R09_0030</v>
          </cell>
          <cell r="H1699">
            <v>0</v>
          </cell>
          <cell r="I1699">
            <v>0</v>
          </cell>
        </row>
        <row r="1700">
          <cell r="A1700">
            <v>903310</v>
          </cell>
          <cell r="B1700" t="str">
            <v>ENGTS FIN. DONNE (CLIPRI) PRET</v>
          </cell>
          <cell r="C1700" t="str">
            <v>R09_0030</v>
          </cell>
          <cell r="D1700" t="str">
            <v>R09_0030</v>
          </cell>
          <cell r="E1700">
            <v>0</v>
          </cell>
          <cell r="F1700">
            <v>0</v>
          </cell>
          <cell r="G1700" t="str">
            <v>R09_0030</v>
          </cell>
          <cell r="H1700">
            <v>0</v>
          </cell>
          <cell r="I1700">
            <v>0</v>
          </cell>
        </row>
        <row r="1701">
          <cell r="A1701">
            <v>903311</v>
          </cell>
          <cell r="B1701" t="str">
            <v>ENGTS FIN. DONNE (CLIPRO) PRET</v>
          </cell>
          <cell r="C1701" t="str">
            <v>R09_0030</v>
          </cell>
          <cell r="D1701" t="str">
            <v>R09_0030</v>
          </cell>
          <cell r="E1701">
            <v>0</v>
          </cell>
          <cell r="F1701">
            <v>0</v>
          </cell>
          <cell r="G1701" t="str">
            <v>R09_0030</v>
          </cell>
          <cell r="H1701">
            <v>0</v>
          </cell>
          <cell r="I1701">
            <v>0</v>
          </cell>
        </row>
        <row r="1702">
          <cell r="A1702">
            <v>903313</v>
          </cell>
          <cell r="B1702" t="str">
            <v xml:space="preserve">ENGTS FIN. DONNE AU PERSONNEL </v>
          </cell>
          <cell r="C1702" t="str">
            <v>R09_0030</v>
          </cell>
          <cell r="D1702" t="str">
            <v>R09_0030</v>
          </cell>
          <cell r="E1702">
            <v>0</v>
          </cell>
          <cell r="F1702">
            <v>0</v>
          </cell>
          <cell r="G1702" t="str">
            <v>R09_0030</v>
          </cell>
          <cell r="H1702">
            <v>0</v>
          </cell>
          <cell r="I1702">
            <v>0</v>
          </cell>
        </row>
        <row r="1703">
          <cell r="A1703">
            <v>903320</v>
          </cell>
          <cell r="B1703" t="str">
            <v>ENGTS FIN. DONNE CLICOM (PRET)</v>
          </cell>
          <cell r="C1703" t="str">
            <v>R09_0030</v>
          </cell>
          <cell r="D1703" t="str">
            <v>R09_0030</v>
          </cell>
          <cell r="E1703">
            <v>0</v>
          </cell>
          <cell r="F1703">
            <v>0</v>
          </cell>
          <cell r="G1703" t="str">
            <v>R09_0030</v>
          </cell>
          <cell r="H1703">
            <v>0</v>
          </cell>
          <cell r="I1703">
            <v>0</v>
          </cell>
        </row>
        <row r="1704">
          <cell r="A1704">
            <v>903330</v>
          </cell>
          <cell r="B1704" t="str">
            <v xml:space="preserve">ENGTS FIN. DONNE (OAC) PRET   </v>
          </cell>
          <cell r="C1704" t="str">
            <v>R09_0030</v>
          </cell>
          <cell r="D1704" t="str">
            <v>R09_0030</v>
          </cell>
          <cell r="E1704">
            <v>0</v>
          </cell>
          <cell r="F1704">
            <v>0</v>
          </cell>
          <cell r="G1704" t="str">
            <v>R09_0030</v>
          </cell>
          <cell r="H1704">
            <v>0</v>
          </cell>
          <cell r="I1704">
            <v>0</v>
          </cell>
        </row>
        <row r="1705">
          <cell r="A1705">
            <v>903340</v>
          </cell>
          <cell r="B1705" t="str">
            <v xml:space="preserve">ENGTS FIN. DONNE ADMIN (PRET) </v>
          </cell>
          <cell r="C1705" t="str">
            <v>R09_0030</v>
          </cell>
          <cell r="D1705" t="str">
            <v>R09_0030</v>
          </cell>
          <cell r="E1705">
            <v>0</v>
          </cell>
          <cell r="F1705">
            <v>0</v>
          </cell>
          <cell r="G1705" t="str">
            <v>R09_0030</v>
          </cell>
          <cell r="H1705">
            <v>0</v>
          </cell>
          <cell r="I1705">
            <v>0</v>
          </cell>
        </row>
        <row r="1706">
          <cell r="A1706">
            <v>904000</v>
          </cell>
          <cell r="B1706" t="str">
            <v xml:space="preserve">ENGTS DE FINRECUS ClIENTElE   </v>
          </cell>
          <cell r="C1706" t="str">
            <v>R09_0040</v>
          </cell>
          <cell r="D1706" t="str">
            <v>R09_0040</v>
          </cell>
          <cell r="E1706">
            <v>0</v>
          </cell>
          <cell r="F1706">
            <v>0</v>
          </cell>
          <cell r="G1706">
            <v>0</v>
          </cell>
          <cell r="H1706" t="str">
            <v>R09_0040</v>
          </cell>
          <cell r="I1706">
            <v>0</v>
          </cell>
        </row>
        <row r="1707">
          <cell r="A1707">
            <v>910000</v>
          </cell>
          <cell r="B1707" t="str">
            <v xml:space="preserve">ENGAGEMENTS DE GARANTIE       </v>
          </cell>
          <cell r="C1707" t="str">
            <v>R09_0130</v>
          </cell>
          <cell r="D1707" t="str">
            <v>R09_0130</v>
          </cell>
          <cell r="E1707">
            <v>0</v>
          </cell>
          <cell r="F1707">
            <v>0</v>
          </cell>
          <cell r="G1707" t="str">
            <v>R09_0130</v>
          </cell>
          <cell r="H1707">
            <v>0</v>
          </cell>
          <cell r="I1707">
            <v>0</v>
          </cell>
        </row>
        <row r="1708">
          <cell r="A1708">
            <v>911000</v>
          </cell>
          <cell r="B1708" t="str">
            <v>ENGAG. CAUT. AVALS &amp; AUTRES GA</v>
          </cell>
          <cell r="C1708" t="str">
            <v>R09_0130</v>
          </cell>
          <cell r="D1708" t="str">
            <v>R09_0130</v>
          </cell>
          <cell r="E1708">
            <v>0</v>
          </cell>
          <cell r="F1708">
            <v>0</v>
          </cell>
          <cell r="G1708" t="str">
            <v>R09_0130</v>
          </cell>
          <cell r="H1708">
            <v>0</v>
          </cell>
          <cell r="I1708">
            <v>0</v>
          </cell>
        </row>
        <row r="1709">
          <cell r="A1709">
            <v>911100</v>
          </cell>
          <cell r="B1709" t="str">
            <v xml:space="preserve">OUVERTURE DE CREDITS DOCUMENT </v>
          </cell>
          <cell r="C1709" t="str">
            <v>R09_0130</v>
          </cell>
          <cell r="D1709" t="str">
            <v>R09_0130</v>
          </cell>
          <cell r="E1709">
            <v>0</v>
          </cell>
          <cell r="F1709">
            <v>0</v>
          </cell>
          <cell r="G1709" t="str">
            <v>R09_0130</v>
          </cell>
          <cell r="H1709">
            <v>0</v>
          </cell>
          <cell r="I1709">
            <v>0</v>
          </cell>
        </row>
        <row r="1710">
          <cell r="A1710">
            <v>911200</v>
          </cell>
          <cell r="B1710" t="str">
            <v>CONFIRMATIONS D'OUVERTURE DE C</v>
          </cell>
          <cell r="C1710" t="str">
            <v>R09_0130</v>
          </cell>
          <cell r="D1710" t="str">
            <v>R09_0130</v>
          </cell>
          <cell r="E1710">
            <v>0</v>
          </cell>
          <cell r="F1710">
            <v>0</v>
          </cell>
          <cell r="G1710" t="str">
            <v>R09_0130</v>
          </cell>
          <cell r="H1710">
            <v>0</v>
          </cell>
          <cell r="I1710">
            <v>0</v>
          </cell>
        </row>
        <row r="1711">
          <cell r="A1711">
            <v>911210</v>
          </cell>
          <cell r="B1711" t="str">
            <v>CONFIRMATIONS D'OUVERTURE DE C</v>
          </cell>
          <cell r="C1711" t="str">
            <v>R09_0130</v>
          </cell>
          <cell r="D1711" t="str">
            <v>R09_0130</v>
          </cell>
          <cell r="E1711">
            <v>0</v>
          </cell>
          <cell r="F1711">
            <v>0</v>
          </cell>
          <cell r="G1711" t="str">
            <v>R09_0130</v>
          </cell>
          <cell r="H1711">
            <v>0</v>
          </cell>
          <cell r="I1711">
            <v>0</v>
          </cell>
        </row>
        <row r="1712">
          <cell r="A1712">
            <v>911220</v>
          </cell>
          <cell r="B1712" t="str">
            <v>CONFIRMATIONS D'OUVERTURE DE C</v>
          </cell>
          <cell r="C1712" t="str">
            <v>R09_0130</v>
          </cell>
          <cell r="D1712" t="str">
            <v>R09_0130</v>
          </cell>
          <cell r="E1712">
            <v>0</v>
          </cell>
          <cell r="F1712">
            <v>0</v>
          </cell>
          <cell r="G1712" t="str">
            <v>R09_0130</v>
          </cell>
          <cell r="H1712">
            <v>0</v>
          </cell>
          <cell r="I1712">
            <v>0</v>
          </cell>
        </row>
        <row r="1713">
          <cell r="A1713">
            <v>911300</v>
          </cell>
          <cell r="B1713" t="str">
            <v xml:space="preserve">ACCEPTATIONS A PAYER          </v>
          </cell>
          <cell r="C1713" t="str">
            <v>R09_0130</v>
          </cell>
          <cell r="D1713" t="str">
            <v>R09_0130</v>
          </cell>
          <cell r="E1713">
            <v>0</v>
          </cell>
          <cell r="F1713">
            <v>0</v>
          </cell>
          <cell r="G1713" t="str">
            <v>R09_0130</v>
          </cell>
          <cell r="H1713">
            <v>0</v>
          </cell>
          <cell r="I1713">
            <v>0</v>
          </cell>
        </row>
        <row r="1714">
          <cell r="A1714">
            <v>911310</v>
          </cell>
          <cell r="B1714" t="str">
            <v xml:space="preserve">ACCEPTATIONS A PAYER          </v>
          </cell>
          <cell r="C1714" t="str">
            <v>R09_0130</v>
          </cell>
          <cell r="D1714" t="str">
            <v>R09_0130</v>
          </cell>
          <cell r="E1714">
            <v>0</v>
          </cell>
          <cell r="F1714">
            <v>0</v>
          </cell>
          <cell r="G1714" t="str">
            <v>R09_0130</v>
          </cell>
          <cell r="H1714">
            <v>0</v>
          </cell>
          <cell r="I1714">
            <v>0</v>
          </cell>
        </row>
        <row r="1715">
          <cell r="A1715">
            <v>911320</v>
          </cell>
          <cell r="B1715" t="str">
            <v xml:space="preserve">ACCEPTATIONS A PAYER          </v>
          </cell>
          <cell r="C1715" t="str">
            <v>R09_0130</v>
          </cell>
          <cell r="D1715" t="str">
            <v>R09_0130</v>
          </cell>
          <cell r="E1715">
            <v>0</v>
          </cell>
          <cell r="F1715">
            <v>0</v>
          </cell>
          <cell r="G1715" t="str">
            <v>R09_0130</v>
          </cell>
          <cell r="H1715">
            <v>0</v>
          </cell>
          <cell r="I1715">
            <v>0</v>
          </cell>
        </row>
        <row r="1716">
          <cell r="A1716">
            <v>911500</v>
          </cell>
          <cell r="B1716" t="str">
            <v>GARAN ACCORDE-ORGA TITRI CREAN</v>
          </cell>
          <cell r="C1716" t="str">
            <v>R09_0130</v>
          </cell>
          <cell r="D1716" t="str">
            <v>R09_0130</v>
          </cell>
          <cell r="E1716">
            <v>0</v>
          </cell>
          <cell r="F1716">
            <v>0</v>
          </cell>
          <cell r="G1716" t="str">
            <v>R09_0130</v>
          </cell>
          <cell r="H1716">
            <v>0</v>
          </cell>
          <cell r="I1716">
            <v>0</v>
          </cell>
        </row>
        <row r="1717">
          <cell r="A1717">
            <v>911900</v>
          </cell>
          <cell r="B1717" t="str">
            <v xml:space="preserve">AUTRES GARANTIES DONNEES      </v>
          </cell>
          <cell r="C1717" t="str">
            <v>R09_0130</v>
          </cell>
          <cell r="D1717" t="str">
            <v>R09_0130</v>
          </cell>
          <cell r="E1717">
            <v>0</v>
          </cell>
          <cell r="F1717">
            <v>0</v>
          </cell>
          <cell r="G1717" t="str">
            <v>R09_0130</v>
          </cell>
          <cell r="H1717">
            <v>0</v>
          </cell>
          <cell r="I1717">
            <v>0</v>
          </cell>
        </row>
        <row r="1718">
          <cell r="A1718">
            <v>911910</v>
          </cell>
          <cell r="B1718" t="str">
            <v xml:space="preserve">AUTRES GARANTIES DONNEES      </v>
          </cell>
          <cell r="C1718" t="str">
            <v>R09_0130</v>
          </cell>
          <cell r="D1718" t="str">
            <v>R09_0130</v>
          </cell>
          <cell r="E1718">
            <v>0</v>
          </cell>
          <cell r="F1718">
            <v>0</v>
          </cell>
          <cell r="G1718" t="str">
            <v>R09_0130</v>
          </cell>
          <cell r="H1718">
            <v>0</v>
          </cell>
          <cell r="I1718">
            <v>0</v>
          </cell>
        </row>
        <row r="1719">
          <cell r="A1719">
            <v>911920</v>
          </cell>
          <cell r="B1719" t="str">
            <v xml:space="preserve">AUTRES GARANTIES DONNEES      </v>
          </cell>
          <cell r="C1719" t="str">
            <v>R09_0130</v>
          </cell>
          <cell r="D1719" t="str">
            <v>R09_0130</v>
          </cell>
          <cell r="E1719">
            <v>0</v>
          </cell>
          <cell r="F1719">
            <v>0</v>
          </cell>
          <cell r="G1719" t="str">
            <v>R09_0130</v>
          </cell>
          <cell r="H1719">
            <v>0</v>
          </cell>
          <cell r="I1719">
            <v>0</v>
          </cell>
        </row>
        <row r="1720">
          <cell r="A1720">
            <v>912000</v>
          </cell>
          <cell r="B1720" t="str">
            <v>ENGAG. CAUT. AVALS &amp; AUTRES RE</v>
          </cell>
          <cell r="C1720" t="str">
            <v>R09_0140</v>
          </cell>
          <cell r="D1720" t="str">
            <v>R09_0140</v>
          </cell>
          <cell r="E1720">
            <v>0</v>
          </cell>
          <cell r="F1720">
            <v>0</v>
          </cell>
          <cell r="G1720">
            <v>0</v>
          </cell>
          <cell r="H1720" t="str">
            <v>R09_0140</v>
          </cell>
          <cell r="I1720">
            <v>0</v>
          </cell>
        </row>
        <row r="1721">
          <cell r="A1721">
            <v>912200</v>
          </cell>
          <cell r="B1721" t="str">
            <v>CAUTION AVAL RECU BQUES CORRES</v>
          </cell>
          <cell r="C1721" t="str">
            <v>R09_0140</v>
          </cell>
          <cell r="D1721" t="str">
            <v>R09_0140</v>
          </cell>
          <cell r="E1721">
            <v>0</v>
          </cell>
          <cell r="F1721">
            <v>0</v>
          </cell>
          <cell r="G1721">
            <v>0</v>
          </cell>
          <cell r="H1721" t="str">
            <v>R09_0140</v>
          </cell>
          <cell r="I1721">
            <v>0</v>
          </cell>
        </row>
        <row r="1722">
          <cell r="A1722">
            <v>912210</v>
          </cell>
          <cell r="B1722" t="str">
            <v>CAUTION AVAL RECU BQUES CORRES</v>
          </cell>
          <cell r="C1722" t="str">
            <v>R09_0140</v>
          </cell>
          <cell r="D1722" t="str">
            <v>R09_0140</v>
          </cell>
          <cell r="E1722">
            <v>0</v>
          </cell>
          <cell r="F1722">
            <v>0</v>
          </cell>
          <cell r="G1722">
            <v>0</v>
          </cell>
          <cell r="H1722" t="str">
            <v>R09_0140</v>
          </cell>
          <cell r="I1722">
            <v>0</v>
          </cell>
        </row>
        <row r="1723">
          <cell r="A1723">
            <v>912220</v>
          </cell>
          <cell r="B1723" t="str">
            <v>CAUTION AVAL RECU BQUES CORRES</v>
          </cell>
          <cell r="C1723" t="str">
            <v>R09_0140</v>
          </cell>
          <cell r="D1723" t="str">
            <v>R09_0140</v>
          </cell>
          <cell r="E1723">
            <v>0</v>
          </cell>
          <cell r="F1723">
            <v>0</v>
          </cell>
          <cell r="G1723">
            <v>0</v>
          </cell>
          <cell r="H1723" t="str">
            <v>R09_0140</v>
          </cell>
          <cell r="I1723">
            <v>0</v>
          </cell>
        </row>
        <row r="1724">
          <cell r="A1724">
            <v>912300</v>
          </cell>
          <cell r="B1724" t="str">
            <v>CAUTION AVAL RECU ETS FIN/IFIE</v>
          </cell>
          <cell r="C1724" t="str">
            <v>R09_0140</v>
          </cell>
          <cell r="D1724" t="str">
            <v>R09_0140</v>
          </cell>
          <cell r="E1724">
            <v>0</v>
          </cell>
          <cell r="F1724">
            <v>0</v>
          </cell>
          <cell r="G1724">
            <v>0</v>
          </cell>
          <cell r="H1724" t="str">
            <v>R09_0140</v>
          </cell>
          <cell r="I1724">
            <v>0</v>
          </cell>
        </row>
        <row r="1725">
          <cell r="A1725">
            <v>913000</v>
          </cell>
          <cell r="B1725" t="str">
            <v>GARANTIE D'ORDRE DE LA CLIENTE</v>
          </cell>
          <cell r="C1725" t="str">
            <v>R09_0150</v>
          </cell>
          <cell r="D1725" t="str">
            <v>R09_0150</v>
          </cell>
          <cell r="E1725">
            <v>0</v>
          </cell>
          <cell r="F1725">
            <v>0</v>
          </cell>
          <cell r="G1725" t="str">
            <v>R09_0150</v>
          </cell>
          <cell r="H1725">
            <v>0</v>
          </cell>
          <cell r="I1725">
            <v>0</v>
          </cell>
        </row>
        <row r="1726">
          <cell r="A1726">
            <v>913200</v>
          </cell>
          <cell r="B1726" t="str">
            <v xml:space="preserve">OBLIGATIONS CAUTIONNEES       </v>
          </cell>
          <cell r="C1726" t="str">
            <v>R09_0150</v>
          </cell>
          <cell r="D1726" t="str">
            <v>R09_0150</v>
          </cell>
          <cell r="E1726">
            <v>0</v>
          </cell>
          <cell r="F1726">
            <v>0</v>
          </cell>
          <cell r="G1726" t="str">
            <v>R09_0150</v>
          </cell>
          <cell r="H1726">
            <v>0</v>
          </cell>
          <cell r="I1726">
            <v>0</v>
          </cell>
        </row>
        <row r="1727">
          <cell r="A1727">
            <v>913300</v>
          </cell>
          <cell r="B1727" t="str">
            <v>ENGAGEMENTS CAUT. AVALS &amp; AUTR</v>
          </cell>
          <cell r="C1727" t="str">
            <v>R09_0150</v>
          </cell>
          <cell r="D1727" t="str">
            <v>R09_0150</v>
          </cell>
          <cell r="E1727">
            <v>0</v>
          </cell>
          <cell r="F1727">
            <v>0</v>
          </cell>
          <cell r="G1727" t="str">
            <v>R09_0150</v>
          </cell>
          <cell r="H1727">
            <v>0</v>
          </cell>
          <cell r="I1727">
            <v>0</v>
          </cell>
        </row>
        <row r="1728">
          <cell r="A1728">
            <v>913310</v>
          </cell>
          <cell r="B1728" t="str">
            <v xml:space="preserve">CAUTIONS FISCALES             </v>
          </cell>
          <cell r="C1728" t="str">
            <v>R09_0150</v>
          </cell>
          <cell r="D1728" t="str">
            <v>R09_0150</v>
          </cell>
          <cell r="E1728">
            <v>0</v>
          </cell>
          <cell r="F1728">
            <v>0</v>
          </cell>
          <cell r="G1728" t="str">
            <v>R09_0150</v>
          </cell>
          <cell r="H1728">
            <v>0</v>
          </cell>
          <cell r="I1728">
            <v>0</v>
          </cell>
        </row>
        <row r="1729">
          <cell r="A1729">
            <v>913320</v>
          </cell>
          <cell r="B1729" t="str">
            <v xml:space="preserve">CAUTIONS MARCHES PRIVES       </v>
          </cell>
          <cell r="C1729" t="str">
            <v>R09_0150</v>
          </cell>
          <cell r="D1729" t="str">
            <v>R09_0150</v>
          </cell>
          <cell r="E1729">
            <v>0</v>
          </cell>
          <cell r="F1729">
            <v>0</v>
          </cell>
          <cell r="G1729" t="str">
            <v>R09_0150</v>
          </cell>
          <cell r="H1729">
            <v>0</v>
          </cell>
          <cell r="I1729">
            <v>0</v>
          </cell>
        </row>
        <row r="1730">
          <cell r="A1730">
            <v>913330</v>
          </cell>
          <cell r="B1730" t="str">
            <v xml:space="preserve">CAUTIONS MARCHE PUBLICS       </v>
          </cell>
          <cell r="C1730" t="str">
            <v>R09_0150</v>
          </cell>
          <cell r="D1730" t="str">
            <v>R09_0150</v>
          </cell>
          <cell r="E1730">
            <v>0</v>
          </cell>
          <cell r="F1730">
            <v>0</v>
          </cell>
          <cell r="G1730" t="str">
            <v>R09_0150</v>
          </cell>
          <cell r="H1730">
            <v>0</v>
          </cell>
          <cell r="I1730">
            <v>0</v>
          </cell>
        </row>
        <row r="1731">
          <cell r="A1731">
            <v>913340</v>
          </cell>
          <cell r="B1731" t="str">
            <v>LETRES DE GARANTIES ABSENCE DE</v>
          </cell>
          <cell r="C1731" t="str">
            <v>R09_0150</v>
          </cell>
          <cell r="D1731" t="str">
            <v>R09_0150</v>
          </cell>
          <cell r="E1731">
            <v>0</v>
          </cell>
          <cell r="F1731">
            <v>0</v>
          </cell>
          <cell r="G1731" t="str">
            <v>R09_0150</v>
          </cell>
          <cell r="H1731">
            <v>0</v>
          </cell>
          <cell r="I1731">
            <v>0</v>
          </cell>
        </row>
        <row r="1732">
          <cell r="A1732">
            <v>913350</v>
          </cell>
          <cell r="B1732" t="str">
            <v xml:space="preserve">EFFETS AVALISES BENEF. ETRANG </v>
          </cell>
          <cell r="C1732" t="str">
            <v>R09_0150</v>
          </cell>
          <cell r="D1732" t="str">
            <v>R09_0150</v>
          </cell>
          <cell r="E1732">
            <v>0</v>
          </cell>
          <cell r="F1732">
            <v>0</v>
          </cell>
          <cell r="G1732" t="str">
            <v>R09_0150</v>
          </cell>
          <cell r="H1732">
            <v>0</v>
          </cell>
          <cell r="I1732">
            <v>0</v>
          </cell>
        </row>
        <row r="1733">
          <cell r="A1733">
            <v>913360</v>
          </cell>
          <cell r="B1733" t="str">
            <v xml:space="preserve">EFFETS AVALISE BENEF. NAT.    </v>
          </cell>
          <cell r="C1733" t="str">
            <v>R09_0150</v>
          </cell>
          <cell r="D1733" t="str">
            <v>R09_0150</v>
          </cell>
          <cell r="E1733">
            <v>0</v>
          </cell>
          <cell r="F1733">
            <v>0</v>
          </cell>
          <cell r="G1733" t="str">
            <v>R09_0150</v>
          </cell>
          <cell r="H1733">
            <v>0</v>
          </cell>
          <cell r="I1733">
            <v>0</v>
          </cell>
        </row>
        <row r="1734">
          <cell r="A1734">
            <v>913370</v>
          </cell>
          <cell r="B1734" t="str">
            <v xml:space="preserve">CAUTIONS DOUANES              </v>
          </cell>
          <cell r="C1734" t="str">
            <v>R09_0150</v>
          </cell>
          <cell r="D1734" t="str">
            <v>R09_0150</v>
          </cell>
          <cell r="E1734">
            <v>0</v>
          </cell>
          <cell r="F1734">
            <v>0</v>
          </cell>
          <cell r="G1734" t="str">
            <v>R09_0150</v>
          </cell>
          <cell r="H1734">
            <v>0</v>
          </cell>
          <cell r="I1734">
            <v>0</v>
          </cell>
        </row>
        <row r="1735">
          <cell r="A1735">
            <v>913371</v>
          </cell>
          <cell r="B1735" t="str">
            <v xml:space="preserve">CAUTIONS FISCALES             </v>
          </cell>
          <cell r="C1735" t="str">
            <v>R09_0150</v>
          </cell>
          <cell r="D1735" t="str">
            <v>R09_0150</v>
          </cell>
          <cell r="E1735">
            <v>0</v>
          </cell>
          <cell r="F1735">
            <v>0</v>
          </cell>
          <cell r="G1735" t="str">
            <v>R09_0150</v>
          </cell>
          <cell r="H1735">
            <v>0</v>
          </cell>
          <cell r="I1735">
            <v>0</v>
          </cell>
        </row>
        <row r="1736">
          <cell r="A1736">
            <v>913372</v>
          </cell>
          <cell r="B1736" t="str">
            <v xml:space="preserve">CAUTIONS DOUANES              </v>
          </cell>
          <cell r="C1736" t="str">
            <v>R09_0150</v>
          </cell>
          <cell r="D1736" t="str">
            <v>R09_0150</v>
          </cell>
          <cell r="E1736">
            <v>0</v>
          </cell>
          <cell r="F1736">
            <v>0</v>
          </cell>
          <cell r="G1736" t="str">
            <v>R09_0150</v>
          </cell>
          <cell r="H1736">
            <v>0</v>
          </cell>
          <cell r="I1736">
            <v>0</v>
          </cell>
        </row>
        <row r="1737">
          <cell r="A1737">
            <v>913400</v>
          </cell>
          <cell r="B1737" t="str">
            <v>GARANTIE DE REMBOURSEMENT DE C</v>
          </cell>
          <cell r="C1737" t="str">
            <v>R09_0150</v>
          </cell>
          <cell r="D1737" t="str">
            <v>R09_0150</v>
          </cell>
          <cell r="E1737">
            <v>0</v>
          </cell>
          <cell r="F1737">
            <v>0</v>
          </cell>
          <cell r="G1737" t="str">
            <v>R09_0150</v>
          </cell>
          <cell r="H1737">
            <v>0</v>
          </cell>
          <cell r="I1737">
            <v>0</v>
          </cell>
        </row>
        <row r="1738">
          <cell r="A1738">
            <v>913500</v>
          </cell>
          <cell r="B1738" t="str">
            <v>GARAN ACCORDE-ORGA TITRI CREAN</v>
          </cell>
          <cell r="C1738" t="str">
            <v>R09_0150</v>
          </cell>
          <cell r="D1738" t="str">
            <v>R09_0150</v>
          </cell>
          <cell r="E1738">
            <v>0</v>
          </cell>
          <cell r="F1738">
            <v>0</v>
          </cell>
          <cell r="G1738" t="str">
            <v>R09_0150</v>
          </cell>
          <cell r="H1738">
            <v>0</v>
          </cell>
          <cell r="I1738">
            <v>0</v>
          </cell>
        </row>
        <row r="1739">
          <cell r="A1739">
            <v>913900</v>
          </cell>
          <cell r="B1739" t="str">
            <v xml:space="preserve">AUTRES GARANTIES DONNEES      </v>
          </cell>
          <cell r="C1739" t="str">
            <v>R09_0150</v>
          </cell>
          <cell r="D1739" t="str">
            <v>R09_0150</v>
          </cell>
          <cell r="E1739">
            <v>0</v>
          </cell>
          <cell r="F1739">
            <v>0</v>
          </cell>
          <cell r="G1739" t="str">
            <v>R09_0150</v>
          </cell>
          <cell r="H1739">
            <v>0</v>
          </cell>
          <cell r="I1739">
            <v>0</v>
          </cell>
        </row>
        <row r="1740">
          <cell r="A1740">
            <v>914000</v>
          </cell>
          <cell r="B1740" t="str">
            <v>GARANTIES RECUES DE LA CLIENTE</v>
          </cell>
          <cell r="C1740" t="str">
            <v>R09_0160</v>
          </cell>
          <cell r="D1740" t="str">
            <v>R09_0160</v>
          </cell>
          <cell r="E1740">
            <v>0</v>
          </cell>
          <cell r="F1740">
            <v>0</v>
          </cell>
          <cell r="G1740">
            <v>0</v>
          </cell>
          <cell r="H1740" t="str">
            <v>R09_0160</v>
          </cell>
          <cell r="I1740">
            <v>0</v>
          </cell>
        </row>
        <row r="1741">
          <cell r="A1741">
            <v>914100</v>
          </cell>
          <cell r="B1741" t="str">
            <v>GARANTIE RECUES DE ETAT ET ORG</v>
          </cell>
          <cell r="C1741" t="str">
            <v>R09_0160</v>
          </cell>
          <cell r="D1741" t="str">
            <v>R09_0160</v>
          </cell>
          <cell r="E1741">
            <v>0</v>
          </cell>
          <cell r="F1741">
            <v>0</v>
          </cell>
          <cell r="G1741">
            <v>0</v>
          </cell>
          <cell r="H1741" t="str">
            <v>R09_0160</v>
          </cell>
          <cell r="I1741">
            <v>0</v>
          </cell>
        </row>
        <row r="1742">
          <cell r="A1742">
            <v>914200</v>
          </cell>
          <cell r="B1742" t="str">
            <v>GARANTIES RECUES ENTR. D'ASSUR</v>
          </cell>
          <cell r="C1742" t="str">
            <v>R09_0160</v>
          </cell>
          <cell r="D1742" t="str">
            <v>R09_0160</v>
          </cell>
          <cell r="E1742">
            <v>0</v>
          </cell>
          <cell r="F1742">
            <v>0</v>
          </cell>
          <cell r="G1742">
            <v>0</v>
          </cell>
          <cell r="H1742" t="str">
            <v>R09_0160</v>
          </cell>
          <cell r="I1742">
            <v>0</v>
          </cell>
        </row>
        <row r="1743">
          <cell r="A1743">
            <v>914210</v>
          </cell>
          <cell r="B1743" t="str">
            <v xml:space="preserve">AVOIRS FINANCIERS EN GARANTIE </v>
          </cell>
          <cell r="C1743" t="str">
            <v>R09_0160</v>
          </cell>
          <cell r="D1743" t="str">
            <v>R09_0160</v>
          </cell>
          <cell r="E1743">
            <v>0</v>
          </cell>
          <cell r="F1743">
            <v>0</v>
          </cell>
          <cell r="G1743">
            <v>0</v>
          </cell>
          <cell r="H1743" t="str">
            <v>R09_0160</v>
          </cell>
          <cell r="I1743">
            <v>0</v>
          </cell>
        </row>
        <row r="1744">
          <cell r="A1744">
            <v>914220</v>
          </cell>
          <cell r="B1744" t="str">
            <v xml:space="preserve">AVOIRS FINANCIERS EN GARANTIE </v>
          </cell>
          <cell r="C1744" t="str">
            <v>R09_0160</v>
          </cell>
          <cell r="D1744" t="str">
            <v>R09_0160</v>
          </cell>
          <cell r="E1744">
            <v>0</v>
          </cell>
          <cell r="F1744">
            <v>0</v>
          </cell>
          <cell r="G1744">
            <v>0</v>
          </cell>
          <cell r="H1744" t="str">
            <v>R09_0160</v>
          </cell>
          <cell r="I1744">
            <v>0</v>
          </cell>
        </row>
        <row r="1745">
          <cell r="A1745">
            <v>914230</v>
          </cell>
          <cell r="B1745" t="str">
            <v xml:space="preserve">AUTRES GARANTIES RECUES       </v>
          </cell>
          <cell r="C1745" t="str">
            <v>R09_0160</v>
          </cell>
          <cell r="D1745" t="str">
            <v>R09_0160</v>
          </cell>
          <cell r="E1745">
            <v>0</v>
          </cell>
          <cell r="F1745">
            <v>0</v>
          </cell>
          <cell r="G1745">
            <v>0</v>
          </cell>
          <cell r="H1745" t="str">
            <v>R09_0160</v>
          </cell>
          <cell r="I1745">
            <v>0</v>
          </cell>
        </row>
        <row r="1746">
          <cell r="A1746">
            <v>914300</v>
          </cell>
          <cell r="B1746" t="str">
            <v xml:space="preserve">GARANTIES RECUES DE CLIENTELE </v>
          </cell>
          <cell r="C1746" t="str">
            <v>R09_0160</v>
          </cell>
          <cell r="D1746" t="str">
            <v>R09_0160</v>
          </cell>
          <cell r="E1746">
            <v>0</v>
          </cell>
          <cell r="F1746">
            <v>0</v>
          </cell>
          <cell r="G1746">
            <v>0</v>
          </cell>
          <cell r="H1746" t="str">
            <v>R09_0160</v>
          </cell>
          <cell r="I1746">
            <v>0</v>
          </cell>
        </row>
        <row r="1747">
          <cell r="A1747">
            <v>914310</v>
          </cell>
          <cell r="B1747" t="str">
            <v xml:space="preserve">AVOIRS FINANCIERS EN GARANTIE </v>
          </cell>
          <cell r="C1747" t="str">
            <v>R09_0160</v>
          </cell>
          <cell r="D1747" t="str">
            <v>R09_0160</v>
          </cell>
          <cell r="E1747">
            <v>0</v>
          </cell>
          <cell r="F1747">
            <v>0</v>
          </cell>
          <cell r="G1747">
            <v>0</v>
          </cell>
          <cell r="H1747" t="str">
            <v>R09_0160</v>
          </cell>
          <cell r="I1747">
            <v>0</v>
          </cell>
        </row>
        <row r="1748">
          <cell r="A1748">
            <v>914320</v>
          </cell>
          <cell r="B1748" t="str">
            <v>HYPOTHEQUES RECUES EN GARANTIE</v>
          </cell>
          <cell r="C1748" t="str">
            <v>R09_0160</v>
          </cell>
          <cell r="D1748" t="str">
            <v>R09_0160</v>
          </cell>
          <cell r="E1748">
            <v>0</v>
          </cell>
          <cell r="F1748">
            <v>0</v>
          </cell>
          <cell r="G1748">
            <v>0</v>
          </cell>
          <cell r="H1748" t="str">
            <v>R09_0160</v>
          </cell>
          <cell r="I1748">
            <v>0</v>
          </cell>
        </row>
        <row r="1749">
          <cell r="A1749">
            <v>914330</v>
          </cell>
          <cell r="B1749" t="str">
            <v xml:space="preserve">AUTRES GARANTIES RECUES       </v>
          </cell>
          <cell r="C1749" t="str">
            <v>R09_0160</v>
          </cell>
          <cell r="D1749" t="str">
            <v>R09_0160</v>
          </cell>
          <cell r="E1749">
            <v>0</v>
          </cell>
          <cell r="F1749">
            <v>0</v>
          </cell>
          <cell r="G1749">
            <v>0</v>
          </cell>
          <cell r="H1749" t="str">
            <v>R09_0160</v>
          </cell>
          <cell r="I1749">
            <v>0</v>
          </cell>
        </row>
        <row r="1750">
          <cell r="A1750">
            <v>914900</v>
          </cell>
          <cell r="B1750" t="str">
            <v xml:space="preserve">AUTRES GARANTIES RECUES       </v>
          </cell>
          <cell r="C1750" t="str">
            <v>R09_0160</v>
          </cell>
          <cell r="D1750" t="str">
            <v>R09_0160</v>
          </cell>
          <cell r="E1750">
            <v>0</v>
          </cell>
          <cell r="F1750">
            <v>0</v>
          </cell>
          <cell r="G1750">
            <v>0</v>
          </cell>
          <cell r="H1750" t="str">
            <v>R09_0160</v>
          </cell>
          <cell r="I1750">
            <v>0</v>
          </cell>
        </row>
        <row r="1751">
          <cell r="A1751">
            <v>914910</v>
          </cell>
          <cell r="B1751" t="str">
            <v xml:space="preserve">AVOIRS FINANCIERS EN GARANTIE </v>
          </cell>
          <cell r="C1751" t="str">
            <v>R09_0160</v>
          </cell>
          <cell r="D1751" t="str">
            <v>R09_0160</v>
          </cell>
          <cell r="E1751">
            <v>0</v>
          </cell>
          <cell r="F1751">
            <v>0</v>
          </cell>
          <cell r="G1751">
            <v>0</v>
          </cell>
          <cell r="H1751" t="str">
            <v>R09_0160</v>
          </cell>
          <cell r="I1751">
            <v>0</v>
          </cell>
        </row>
        <row r="1752">
          <cell r="A1752">
            <v>914920</v>
          </cell>
          <cell r="B1752" t="str">
            <v>HYPOTHEQUES RECUES EN GARANTIE</v>
          </cell>
          <cell r="C1752" t="str">
            <v>R09_0160</v>
          </cell>
          <cell r="D1752" t="str">
            <v>R09_0160</v>
          </cell>
          <cell r="E1752">
            <v>0</v>
          </cell>
          <cell r="F1752">
            <v>0</v>
          </cell>
          <cell r="G1752">
            <v>0</v>
          </cell>
          <cell r="H1752" t="str">
            <v>R09_0160</v>
          </cell>
          <cell r="I1752">
            <v>0</v>
          </cell>
        </row>
        <row r="1753">
          <cell r="A1753">
            <v>914930</v>
          </cell>
          <cell r="B1753" t="str">
            <v xml:space="preserve">AUTRES GARANTIES RECUES       </v>
          </cell>
          <cell r="C1753" t="str">
            <v>R09_0160</v>
          </cell>
          <cell r="D1753" t="str">
            <v>R09_0160</v>
          </cell>
          <cell r="E1753">
            <v>0</v>
          </cell>
          <cell r="F1753">
            <v>0</v>
          </cell>
          <cell r="G1753">
            <v>0</v>
          </cell>
          <cell r="H1753" t="str">
            <v>R09_0160</v>
          </cell>
          <cell r="I1753">
            <v>0</v>
          </cell>
        </row>
        <row r="1754">
          <cell r="A1754">
            <v>920000</v>
          </cell>
          <cell r="B1754" t="str">
            <v xml:space="preserve">ENGAGEMENTS SUR TITRES        </v>
          </cell>
          <cell r="C1754" t="str">
            <v>R09_0170</v>
          </cell>
          <cell r="D1754" t="str">
            <v>R09_0170</v>
          </cell>
          <cell r="E1754">
            <v>0</v>
          </cell>
          <cell r="F1754">
            <v>0</v>
          </cell>
          <cell r="G1754" t="str">
            <v>R09_0170</v>
          </cell>
          <cell r="H1754">
            <v>0</v>
          </cell>
          <cell r="I1754">
            <v>0</v>
          </cell>
        </row>
        <row r="1755">
          <cell r="A1755">
            <v>921000</v>
          </cell>
          <cell r="B1755" t="str">
            <v xml:space="preserve">TITRES A LIVRER               </v>
          </cell>
          <cell r="C1755" t="str">
            <v>R09_0170</v>
          </cell>
          <cell r="D1755" t="str">
            <v>R09_0170</v>
          </cell>
          <cell r="E1755">
            <v>0</v>
          </cell>
          <cell r="F1755">
            <v>0</v>
          </cell>
          <cell r="G1755" t="str">
            <v>R09_0170</v>
          </cell>
          <cell r="H1755">
            <v>0</v>
          </cell>
          <cell r="I1755">
            <v>0</v>
          </cell>
        </row>
        <row r="1756">
          <cell r="A1756">
            <v>921100</v>
          </cell>
          <cell r="B1756" t="str">
            <v xml:space="preserve">INTERVENTION A L'EMISSION     </v>
          </cell>
          <cell r="C1756" t="str">
            <v>R09_0180</v>
          </cell>
          <cell r="D1756" t="str">
            <v>R09_0180</v>
          </cell>
          <cell r="E1756">
            <v>0</v>
          </cell>
          <cell r="F1756">
            <v>0</v>
          </cell>
          <cell r="G1756" t="str">
            <v>R09_0180</v>
          </cell>
          <cell r="H1756">
            <v>0</v>
          </cell>
          <cell r="I1756">
            <v>0</v>
          </cell>
        </row>
        <row r="1757">
          <cell r="A1757">
            <v>921200</v>
          </cell>
          <cell r="B1757" t="str">
            <v xml:space="preserve">MARCHE GRIS                   </v>
          </cell>
          <cell r="C1757" t="str">
            <v>R09_0190</v>
          </cell>
          <cell r="D1757" t="str">
            <v>R09_0190</v>
          </cell>
          <cell r="E1757">
            <v>0</v>
          </cell>
          <cell r="F1757">
            <v>0</v>
          </cell>
          <cell r="G1757" t="str">
            <v>R09_0190</v>
          </cell>
          <cell r="H1757">
            <v>0</v>
          </cell>
          <cell r="I1757">
            <v>0</v>
          </cell>
        </row>
        <row r="1758">
          <cell r="A1758">
            <v>921300</v>
          </cell>
          <cell r="B1758" t="str">
            <v xml:space="preserve">TIT A lIVR.ACH AVC OPT.RACHAT </v>
          </cell>
          <cell r="C1758" t="str">
            <v>R09_0200</v>
          </cell>
          <cell r="D1758" t="str">
            <v>R09_0200</v>
          </cell>
          <cell r="E1758">
            <v>0</v>
          </cell>
          <cell r="F1758">
            <v>0</v>
          </cell>
          <cell r="G1758" t="str">
            <v>R09_0200</v>
          </cell>
          <cell r="H1758">
            <v>0</v>
          </cell>
          <cell r="I1758">
            <v>0</v>
          </cell>
        </row>
        <row r="1759">
          <cell r="A1759">
            <v>921900</v>
          </cell>
          <cell r="B1759" t="str">
            <v xml:space="preserve">AUTRES TITRES A LIVRER        </v>
          </cell>
          <cell r="C1759" t="str">
            <v>R09_0210</v>
          </cell>
          <cell r="D1759" t="str">
            <v>R09_0210</v>
          </cell>
          <cell r="E1759">
            <v>0</v>
          </cell>
          <cell r="F1759">
            <v>0</v>
          </cell>
          <cell r="G1759" t="str">
            <v>R09_0210</v>
          </cell>
          <cell r="H1759">
            <v>0</v>
          </cell>
          <cell r="I1759">
            <v>0</v>
          </cell>
        </row>
        <row r="1760">
          <cell r="A1760">
            <v>922000</v>
          </cell>
          <cell r="B1760" t="str">
            <v xml:space="preserve">TITRES A RECEVOIR             </v>
          </cell>
          <cell r="C1760" t="str">
            <v>R09_0220</v>
          </cell>
          <cell r="D1760" t="str">
            <v>R09_0220</v>
          </cell>
          <cell r="E1760">
            <v>0</v>
          </cell>
          <cell r="F1760">
            <v>0</v>
          </cell>
          <cell r="G1760" t="str">
            <v>R09_0220</v>
          </cell>
          <cell r="H1760">
            <v>0</v>
          </cell>
          <cell r="I1760">
            <v>0</v>
          </cell>
        </row>
        <row r="1761">
          <cell r="A1761">
            <v>922100</v>
          </cell>
          <cell r="B1761" t="str">
            <v xml:space="preserve">INTERVENTIONS A L'EMISSION    </v>
          </cell>
          <cell r="C1761" t="str">
            <v>R09_0230</v>
          </cell>
          <cell r="D1761" t="str">
            <v>R09_0230</v>
          </cell>
          <cell r="E1761">
            <v>0</v>
          </cell>
          <cell r="F1761">
            <v>0</v>
          </cell>
          <cell r="G1761" t="str">
            <v>R09_0230</v>
          </cell>
          <cell r="H1761">
            <v>0</v>
          </cell>
          <cell r="I1761">
            <v>0</v>
          </cell>
        </row>
        <row r="1762">
          <cell r="A1762">
            <v>922200</v>
          </cell>
          <cell r="B1762" t="str">
            <v xml:space="preserve">MARCHE GRIS                   </v>
          </cell>
          <cell r="C1762" t="str">
            <v>R09_0240</v>
          </cell>
          <cell r="D1762" t="str">
            <v>R09_0240</v>
          </cell>
          <cell r="E1762">
            <v>0</v>
          </cell>
          <cell r="F1762">
            <v>0</v>
          </cell>
          <cell r="G1762">
            <v>0</v>
          </cell>
          <cell r="H1762" t="str">
            <v>R09_0240</v>
          </cell>
          <cell r="I1762">
            <v>0</v>
          </cell>
        </row>
        <row r="1763">
          <cell r="A1763">
            <v>922300</v>
          </cell>
          <cell r="B1763" t="str">
            <v>TIT A RECEV.ACH AVC OPT.RACHAT</v>
          </cell>
          <cell r="C1763" t="str">
            <v>R09_0250</v>
          </cell>
          <cell r="D1763" t="str">
            <v>R09_0250</v>
          </cell>
          <cell r="E1763">
            <v>0</v>
          </cell>
          <cell r="F1763">
            <v>0</v>
          </cell>
          <cell r="G1763">
            <v>0</v>
          </cell>
          <cell r="H1763" t="str">
            <v>R09_0250</v>
          </cell>
          <cell r="I1763">
            <v>0</v>
          </cell>
        </row>
        <row r="1764">
          <cell r="A1764">
            <v>922900</v>
          </cell>
          <cell r="B1764" t="str">
            <v xml:space="preserve">AUTRES TITRES A RECEVOIR      </v>
          </cell>
          <cell r="C1764" t="str">
            <v>R09_0260</v>
          </cell>
          <cell r="D1764" t="str">
            <v>R09_0260</v>
          </cell>
          <cell r="E1764">
            <v>0</v>
          </cell>
          <cell r="F1764">
            <v>0</v>
          </cell>
          <cell r="G1764">
            <v>0</v>
          </cell>
          <cell r="H1764" t="str">
            <v>R09_0260</v>
          </cell>
          <cell r="I1764">
            <v>0</v>
          </cell>
        </row>
        <row r="1765">
          <cell r="A1765">
            <v>930000</v>
          </cell>
          <cell r="B1765" t="str">
            <v xml:space="preserve">ENGAGEMENTS SUR OPERATIONS EN </v>
          </cell>
          <cell r="C1765" t="str">
            <v>R09_0270</v>
          </cell>
          <cell r="D1765" t="str">
            <v>R09_0270</v>
          </cell>
          <cell r="E1765">
            <v>0</v>
          </cell>
          <cell r="F1765">
            <v>0</v>
          </cell>
          <cell r="G1765" t="str">
            <v>R09_0270</v>
          </cell>
          <cell r="H1765">
            <v>0</v>
          </cell>
          <cell r="I1765">
            <v>0</v>
          </cell>
        </row>
        <row r="1766">
          <cell r="A1766">
            <v>931000</v>
          </cell>
          <cell r="B1766" t="str">
            <v>OPERATIONS DE CHANGE AU COMPTA</v>
          </cell>
          <cell r="C1766" t="str">
            <v>R09_0270</v>
          </cell>
          <cell r="D1766" t="str">
            <v>R09_0270</v>
          </cell>
          <cell r="E1766">
            <v>0</v>
          </cell>
          <cell r="F1766">
            <v>0</v>
          </cell>
          <cell r="G1766" t="str">
            <v>R09_0270</v>
          </cell>
          <cell r="H1766">
            <v>0</v>
          </cell>
          <cell r="I1766">
            <v>0</v>
          </cell>
        </row>
        <row r="1767">
          <cell r="A1767">
            <v>931100</v>
          </cell>
          <cell r="B1767" t="str">
            <v>FRANCS ACHETES NON ENCORE RECU</v>
          </cell>
          <cell r="C1767" t="str">
            <v>R09_0270</v>
          </cell>
          <cell r="D1767" t="str">
            <v>R09_0270</v>
          </cell>
          <cell r="E1767">
            <v>0</v>
          </cell>
          <cell r="F1767">
            <v>0</v>
          </cell>
          <cell r="G1767" t="str">
            <v>R09_0270</v>
          </cell>
          <cell r="H1767">
            <v>0</v>
          </cell>
          <cell r="I1767">
            <v>0</v>
          </cell>
        </row>
        <row r="1768">
          <cell r="A1768">
            <v>931200</v>
          </cell>
          <cell r="B1768" t="str">
            <v>DEVISES ACHETEES NON ENCORE RE</v>
          </cell>
          <cell r="C1768" t="str">
            <v>R09_0270</v>
          </cell>
          <cell r="D1768" t="str">
            <v>R09_0270</v>
          </cell>
          <cell r="E1768">
            <v>0</v>
          </cell>
          <cell r="F1768">
            <v>0</v>
          </cell>
          <cell r="G1768" t="str">
            <v>R09_0270</v>
          </cell>
          <cell r="H1768">
            <v>0</v>
          </cell>
          <cell r="I1768">
            <v>0</v>
          </cell>
        </row>
        <row r="1769">
          <cell r="A1769">
            <v>931300</v>
          </cell>
          <cell r="B1769" t="str">
            <v>FRANCS VENDUS NON ENCORE LIVRE</v>
          </cell>
          <cell r="C1769" t="str">
            <v>R09_0270</v>
          </cell>
          <cell r="D1769" t="str">
            <v>R09_0270</v>
          </cell>
          <cell r="E1769">
            <v>0</v>
          </cell>
          <cell r="F1769">
            <v>0</v>
          </cell>
          <cell r="G1769">
            <v>0</v>
          </cell>
          <cell r="H1769" t="str">
            <v>R09_0270</v>
          </cell>
          <cell r="I1769">
            <v>0</v>
          </cell>
        </row>
        <row r="1770">
          <cell r="A1770">
            <v>931400</v>
          </cell>
          <cell r="B1770" t="str">
            <v>DEVISES VENDUES NON ENCORE LIV</v>
          </cell>
          <cell r="C1770" t="str">
            <v>R09_0270</v>
          </cell>
          <cell r="D1770" t="str">
            <v>R09_0270</v>
          </cell>
          <cell r="E1770">
            <v>0</v>
          </cell>
          <cell r="F1770">
            <v>0</v>
          </cell>
          <cell r="G1770">
            <v>0</v>
          </cell>
          <cell r="H1770" t="str">
            <v>R09_0270</v>
          </cell>
          <cell r="I1770">
            <v>0</v>
          </cell>
        </row>
        <row r="1771">
          <cell r="A1771">
            <v>932000</v>
          </cell>
          <cell r="B1771" t="str">
            <v xml:space="preserve">OPERATIONS DE CHANGE A TERME  </v>
          </cell>
          <cell r="C1771" t="str">
            <v>R09_0280</v>
          </cell>
          <cell r="D1771" t="str">
            <v>R09_0280</v>
          </cell>
          <cell r="E1771">
            <v>0</v>
          </cell>
          <cell r="F1771">
            <v>0</v>
          </cell>
          <cell r="G1771" t="str">
            <v>R09_0280</v>
          </cell>
          <cell r="H1771">
            <v>0</v>
          </cell>
          <cell r="I1771">
            <v>0</v>
          </cell>
        </row>
        <row r="1772">
          <cell r="A1772">
            <v>932100</v>
          </cell>
          <cell r="B1772" t="str">
            <v xml:space="preserve">FRANCS A RECEVOIR SUR DEVISES </v>
          </cell>
          <cell r="C1772" t="str">
            <v>R09_0280</v>
          </cell>
          <cell r="D1772" t="str">
            <v>R09_0280</v>
          </cell>
          <cell r="E1772">
            <v>0</v>
          </cell>
          <cell r="F1772">
            <v>0</v>
          </cell>
          <cell r="G1772" t="str">
            <v>R09_0280</v>
          </cell>
          <cell r="H1772">
            <v>0</v>
          </cell>
          <cell r="I1772">
            <v>0</v>
          </cell>
        </row>
        <row r="1773">
          <cell r="A1773">
            <v>932200</v>
          </cell>
          <cell r="B1773" t="str">
            <v xml:space="preserve">DEVISES A RECEVOIR SUR FRANCS </v>
          </cell>
          <cell r="C1773" t="str">
            <v>R09_0280</v>
          </cell>
          <cell r="D1773" t="str">
            <v>R09_0280</v>
          </cell>
          <cell r="E1773">
            <v>0</v>
          </cell>
          <cell r="F1773">
            <v>0</v>
          </cell>
          <cell r="G1773" t="str">
            <v>R09_0280</v>
          </cell>
          <cell r="H1773">
            <v>0</v>
          </cell>
          <cell r="I1773">
            <v>0</v>
          </cell>
        </row>
        <row r="1774">
          <cell r="A1774">
            <v>932300</v>
          </cell>
          <cell r="B1774" t="str">
            <v>DEVISES A RECEVOIR SUR DEVISES</v>
          </cell>
          <cell r="C1774" t="str">
            <v>R09_0280</v>
          </cell>
          <cell r="D1774" t="str">
            <v>R09_0280</v>
          </cell>
          <cell r="E1774">
            <v>0</v>
          </cell>
          <cell r="F1774">
            <v>0</v>
          </cell>
          <cell r="G1774" t="str">
            <v>R09_0280</v>
          </cell>
          <cell r="H1774">
            <v>0</v>
          </cell>
          <cell r="I1774">
            <v>0</v>
          </cell>
        </row>
        <row r="1775">
          <cell r="A1775">
            <v>932400</v>
          </cell>
          <cell r="B1775" t="str">
            <v>DEVISES A LIVRER SUR DEVISES A</v>
          </cell>
          <cell r="C1775" t="str">
            <v>R09_0290</v>
          </cell>
          <cell r="D1775" t="str">
            <v>R09_0290</v>
          </cell>
          <cell r="E1775">
            <v>0</v>
          </cell>
          <cell r="F1775">
            <v>0</v>
          </cell>
          <cell r="G1775">
            <v>0</v>
          </cell>
          <cell r="H1775" t="str">
            <v>R09_0290</v>
          </cell>
          <cell r="I1775">
            <v>0</v>
          </cell>
        </row>
        <row r="1776">
          <cell r="A1776">
            <v>933000</v>
          </cell>
          <cell r="B1776" t="str">
            <v>OPERATIONS DE PRETS OU D'EMPRU</v>
          </cell>
          <cell r="C1776" t="str">
            <v>R09_0270</v>
          </cell>
          <cell r="D1776" t="str">
            <v>R09_0270</v>
          </cell>
          <cell r="E1776">
            <v>0</v>
          </cell>
          <cell r="F1776">
            <v>0</v>
          </cell>
          <cell r="G1776" t="str">
            <v>R09_0270</v>
          </cell>
          <cell r="H1776">
            <v>0</v>
          </cell>
          <cell r="I1776">
            <v>0</v>
          </cell>
        </row>
        <row r="1777">
          <cell r="A1777">
            <v>933100</v>
          </cell>
          <cell r="B1777" t="str">
            <v>DEVISES PRETEES NON ENCORE LIV</v>
          </cell>
          <cell r="C1777" t="str">
            <v>R09_0270</v>
          </cell>
          <cell r="D1777" t="str">
            <v>R09_0270</v>
          </cell>
          <cell r="E1777">
            <v>0</v>
          </cell>
          <cell r="F1777">
            <v>0</v>
          </cell>
          <cell r="G1777" t="str">
            <v>R09_0270</v>
          </cell>
          <cell r="H1777">
            <v>0</v>
          </cell>
          <cell r="I1777">
            <v>0</v>
          </cell>
        </row>
        <row r="1778">
          <cell r="A1778">
            <v>933200</v>
          </cell>
          <cell r="B1778" t="str">
            <v xml:space="preserve">DEVISES EMPRUNTEES NON ENCORE </v>
          </cell>
          <cell r="C1778" t="str">
            <v>R09_0270</v>
          </cell>
          <cell r="D1778" t="str">
            <v>R09_0270</v>
          </cell>
          <cell r="E1778">
            <v>0</v>
          </cell>
          <cell r="F1778">
            <v>0</v>
          </cell>
          <cell r="G1778">
            <v>0</v>
          </cell>
          <cell r="H1778" t="str">
            <v>R09_0270</v>
          </cell>
          <cell r="I1778">
            <v>0</v>
          </cell>
        </row>
        <row r="1779">
          <cell r="A1779">
            <v>934000</v>
          </cell>
          <cell r="B1779" t="str">
            <v xml:space="preserve">REPORT / DEPORT NON COURU     </v>
          </cell>
          <cell r="C1779" t="str">
            <v>R09_0300</v>
          </cell>
          <cell r="D1779" t="str">
            <v>R09_0300</v>
          </cell>
          <cell r="E1779">
            <v>0</v>
          </cell>
          <cell r="F1779">
            <v>0</v>
          </cell>
          <cell r="G1779" t="str">
            <v>R09_0300</v>
          </cell>
          <cell r="H1779">
            <v>0</v>
          </cell>
          <cell r="I1779">
            <v>0</v>
          </cell>
        </row>
        <row r="1780">
          <cell r="A1780">
            <v>934100</v>
          </cell>
          <cell r="B1780" t="str">
            <v xml:space="preserve">REPORT SUR DEPORT A RECEVOIR  </v>
          </cell>
          <cell r="C1780" t="str">
            <v>R09_0300</v>
          </cell>
          <cell r="D1780" t="str">
            <v>R09_0300</v>
          </cell>
          <cell r="E1780">
            <v>0</v>
          </cell>
          <cell r="F1780">
            <v>0</v>
          </cell>
          <cell r="G1780" t="str">
            <v>R09_0300</v>
          </cell>
          <cell r="H1780">
            <v>0</v>
          </cell>
          <cell r="I1780">
            <v>0</v>
          </cell>
        </row>
        <row r="1781">
          <cell r="A1781">
            <v>934200</v>
          </cell>
          <cell r="B1781" t="str">
            <v xml:space="preserve">REPORT SUR DEPORT A PAYER     </v>
          </cell>
          <cell r="C1781" t="str">
            <v>R09_0310</v>
          </cell>
          <cell r="D1781" t="str">
            <v>R09_0310</v>
          </cell>
          <cell r="E1781">
            <v>0</v>
          </cell>
          <cell r="F1781">
            <v>0</v>
          </cell>
          <cell r="G1781">
            <v>0</v>
          </cell>
          <cell r="H1781" t="str">
            <v>R09_0310</v>
          </cell>
          <cell r="I1781">
            <v>0</v>
          </cell>
        </row>
        <row r="1782">
          <cell r="A1782">
            <v>935000</v>
          </cell>
          <cell r="B1782" t="str">
            <v>INTERETS NON COURUS EN DEVISES</v>
          </cell>
          <cell r="C1782" t="str">
            <v>R09_0320</v>
          </cell>
          <cell r="D1782" t="str">
            <v>R09_0320</v>
          </cell>
          <cell r="E1782">
            <v>0</v>
          </cell>
          <cell r="F1782">
            <v>0</v>
          </cell>
          <cell r="G1782" t="str">
            <v>R09_0320</v>
          </cell>
          <cell r="H1782">
            <v>0</v>
          </cell>
          <cell r="I1782">
            <v>0</v>
          </cell>
        </row>
        <row r="1783">
          <cell r="A1783">
            <v>935100</v>
          </cell>
          <cell r="B1783" t="str">
            <v>INTS NON COURUS DEVISES COUVER</v>
          </cell>
          <cell r="C1783" t="str">
            <v>R09_0320</v>
          </cell>
          <cell r="D1783" t="str">
            <v>R09_0320</v>
          </cell>
          <cell r="E1783">
            <v>0</v>
          </cell>
          <cell r="F1783">
            <v>0</v>
          </cell>
          <cell r="G1783" t="str">
            <v>R09_0320</v>
          </cell>
          <cell r="H1783">
            <v>0</v>
          </cell>
          <cell r="I1783">
            <v>0</v>
          </cell>
        </row>
        <row r="1784">
          <cell r="A1784">
            <v>935200</v>
          </cell>
          <cell r="B1784" t="str">
            <v>INTS NON COURUS DEVISES COUVER</v>
          </cell>
          <cell r="C1784" t="str">
            <v>R09_0330</v>
          </cell>
          <cell r="D1784" t="str">
            <v>R09_0330</v>
          </cell>
          <cell r="E1784">
            <v>0</v>
          </cell>
          <cell r="F1784">
            <v>0</v>
          </cell>
          <cell r="G1784">
            <v>0</v>
          </cell>
          <cell r="H1784" t="str">
            <v>R09_0330</v>
          </cell>
          <cell r="I1784">
            <v>0</v>
          </cell>
        </row>
        <row r="1785">
          <cell r="A1785">
            <v>936000</v>
          </cell>
          <cell r="B1785" t="str">
            <v xml:space="preserve">AJUSTEMENT DEVISES HORS BILAN </v>
          </cell>
          <cell r="C1785" t="str">
            <v>R09_0340</v>
          </cell>
          <cell r="D1785" t="str">
            <v>R09_0340</v>
          </cell>
          <cell r="E1785">
            <v>0</v>
          </cell>
          <cell r="F1785">
            <v>0</v>
          </cell>
          <cell r="G1785" t="str">
            <v>R09_0340</v>
          </cell>
          <cell r="H1785">
            <v>0</v>
          </cell>
          <cell r="I1785">
            <v>0</v>
          </cell>
        </row>
        <row r="1786">
          <cell r="A1786">
            <v>937000</v>
          </cell>
          <cell r="B1786" t="str">
            <v xml:space="preserve">POSITION CHANGE HORS BILAN    </v>
          </cell>
          <cell r="C1786" t="str">
            <v>R09_9999</v>
          </cell>
          <cell r="D1786" t="str">
            <v>R09_9999</v>
          </cell>
          <cell r="E1786">
            <v>0</v>
          </cell>
          <cell r="F1786">
            <v>0</v>
          </cell>
          <cell r="G1786" t="str">
            <v>R09_9999</v>
          </cell>
          <cell r="H1786" t="str">
            <v>R09_9999</v>
          </cell>
          <cell r="I1786">
            <v>0</v>
          </cell>
        </row>
        <row r="1787">
          <cell r="A1787">
            <v>938000</v>
          </cell>
          <cell r="B1787" t="str">
            <v xml:space="preserve">CONTRE-VALEUR POSITION CHANGE </v>
          </cell>
          <cell r="C1787" t="str">
            <v>R09_9999</v>
          </cell>
          <cell r="D1787" t="str">
            <v>R09_9999</v>
          </cell>
          <cell r="E1787">
            <v>0</v>
          </cell>
          <cell r="F1787">
            <v>0</v>
          </cell>
          <cell r="G1787" t="str">
            <v>R09_9999</v>
          </cell>
          <cell r="H1787" t="str">
            <v>R09_9999</v>
          </cell>
          <cell r="I1787">
            <v>0</v>
          </cell>
        </row>
        <row r="1788">
          <cell r="A1788">
            <v>939000</v>
          </cell>
          <cell r="B1788" t="str">
            <v xml:space="preserve">LIASON HORS BILAN             </v>
          </cell>
          <cell r="C1788" t="str">
            <v>R09_9999</v>
          </cell>
          <cell r="D1788" t="str">
            <v>R09_9999</v>
          </cell>
          <cell r="E1788">
            <v>0</v>
          </cell>
          <cell r="F1788">
            <v>0</v>
          </cell>
          <cell r="G1788" t="str">
            <v>R09_9999</v>
          </cell>
          <cell r="H1788" t="str">
            <v>R09_9999</v>
          </cell>
          <cell r="I1788">
            <v>0</v>
          </cell>
        </row>
        <row r="1789">
          <cell r="A1789">
            <v>941100</v>
          </cell>
          <cell r="B1789" t="str">
            <v xml:space="preserve">ENGT/M.ORGA.ASS.TX/OPFC       </v>
          </cell>
          <cell r="C1789" t="str">
            <v>R09_0350</v>
          </cell>
          <cell r="D1789" t="str">
            <v>R09_0350</v>
          </cell>
          <cell r="E1789">
            <v>0</v>
          </cell>
          <cell r="F1789">
            <v>0</v>
          </cell>
          <cell r="G1789" t="str">
            <v>R09_0350</v>
          </cell>
          <cell r="H1789">
            <v>0</v>
          </cell>
          <cell r="I1789">
            <v>0</v>
          </cell>
        </row>
        <row r="1790">
          <cell r="A1790">
            <v>941200</v>
          </cell>
          <cell r="B1790" t="str">
            <v xml:space="preserve">ENGT/M.ORGA.ASS.TX/OPCC       </v>
          </cell>
          <cell r="C1790" t="str">
            <v>R09_0350</v>
          </cell>
          <cell r="D1790" t="str">
            <v>R09_0350</v>
          </cell>
          <cell r="E1790">
            <v>0</v>
          </cell>
          <cell r="F1790">
            <v>0</v>
          </cell>
          <cell r="G1790" t="str">
            <v>R09_0350</v>
          </cell>
          <cell r="H1790">
            <v>0</v>
          </cell>
          <cell r="I1790">
            <v>0</v>
          </cell>
        </row>
        <row r="1791">
          <cell r="A1791">
            <v>942100</v>
          </cell>
          <cell r="B1791" t="str">
            <v xml:space="preserve">ENGT/MGG.INST.TXINT/OPFC      </v>
          </cell>
          <cell r="C1791" t="str">
            <v>R09_0350</v>
          </cell>
          <cell r="D1791" t="str">
            <v>R09_0350</v>
          </cell>
          <cell r="E1791">
            <v>0</v>
          </cell>
          <cell r="F1791">
            <v>0</v>
          </cell>
          <cell r="G1791" t="str">
            <v>R09_0350</v>
          </cell>
          <cell r="H1791">
            <v>0</v>
          </cell>
          <cell r="I1791">
            <v>0</v>
          </cell>
        </row>
        <row r="1792">
          <cell r="A1792">
            <v>942200</v>
          </cell>
          <cell r="B1792" t="str">
            <v xml:space="preserve">ENGT/MGG.INST.TXINT/OPCC      </v>
          </cell>
          <cell r="C1792" t="str">
            <v>R09_0350</v>
          </cell>
          <cell r="D1792" t="str">
            <v>R09_0350</v>
          </cell>
          <cell r="E1792">
            <v>0</v>
          </cell>
          <cell r="F1792">
            <v>0</v>
          </cell>
          <cell r="G1792" t="str">
            <v>R09_0350</v>
          </cell>
          <cell r="H1792">
            <v>0</v>
          </cell>
          <cell r="I1792">
            <v>0</v>
          </cell>
        </row>
        <row r="1793">
          <cell r="A1793">
            <v>943100</v>
          </cell>
          <cell r="B1793" t="str">
            <v xml:space="preserve">ENGTS /MGG.ORG&amp;ASS.CHANG/OPFC </v>
          </cell>
          <cell r="C1793" t="str">
            <v>R09_0360</v>
          </cell>
          <cell r="D1793" t="str">
            <v>R09_0360</v>
          </cell>
          <cell r="E1793">
            <v>0</v>
          </cell>
          <cell r="F1793">
            <v>0</v>
          </cell>
          <cell r="G1793" t="str">
            <v>R09_0360</v>
          </cell>
          <cell r="H1793">
            <v>0</v>
          </cell>
          <cell r="I1793">
            <v>0</v>
          </cell>
        </row>
        <row r="1794">
          <cell r="A1794">
            <v>943200</v>
          </cell>
          <cell r="B1794" t="str">
            <v xml:space="preserve">ENGT/MGG.ORG&amp;ASS.CHANG/OPCC   </v>
          </cell>
          <cell r="C1794" t="str">
            <v>R09_0360</v>
          </cell>
          <cell r="D1794" t="str">
            <v>R09_0360</v>
          </cell>
          <cell r="E1794">
            <v>0</v>
          </cell>
          <cell r="F1794">
            <v>0</v>
          </cell>
          <cell r="G1794" t="str">
            <v>R09_0360</v>
          </cell>
          <cell r="H1794">
            <v>0</v>
          </cell>
          <cell r="I1794">
            <v>0</v>
          </cell>
        </row>
        <row r="1795">
          <cell r="A1795">
            <v>944100</v>
          </cell>
          <cell r="B1795" t="str">
            <v>ENGT/MGG.INST.COURS.CHANG/OPFC</v>
          </cell>
          <cell r="C1795" t="str">
            <v>R09_0360</v>
          </cell>
          <cell r="D1795" t="str">
            <v>R09_0360</v>
          </cell>
          <cell r="E1795">
            <v>0</v>
          </cell>
          <cell r="F1795">
            <v>0</v>
          </cell>
          <cell r="G1795" t="str">
            <v>R09_0360</v>
          </cell>
          <cell r="H1795">
            <v>0</v>
          </cell>
          <cell r="I1795">
            <v>0</v>
          </cell>
        </row>
        <row r="1796">
          <cell r="A1796">
            <v>944200</v>
          </cell>
          <cell r="B1796" t="str">
            <v>ENGT/MGG.INST.COURS.CHANG/OPFC</v>
          </cell>
          <cell r="C1796" t="str">
            <v>R09_0360</v>
          </cell>
          <cell r="D1796" t="str">
            <v>R09_0360</v>
          </cell>
          <cell r="E1796">
            <v>0</v>
          </cell>
          <cell r="F1796">
            <v>0</v>
          </cell>
          <cell r="G1796" t="str">
            <v>R09_0360</v>
          </cell>
          <cell r="H1796">
            <v>0</v>
          </cell>
          <cell r="I1796">
            <v>0</v>
          </cell>
        </row>
        <row r="1797">
          <cell r="A1797">
            <v>945100</v>
          </cell>
          <cell r="B1797" t="str">
            <v>OPE/MAR.ORG.AUT.INST/OP.F.COUV</v>
          </cell>
          <cell r="C1797" t="str">
            <v>R09_0370</v>
          </cell>
          <cell r="D1797" t="str">
            <v>R09_0370</v>
          </cell>
          <cell r="E1797">
            <v>0</v>
          </cell>
          <cell r="F1797">
            <v>0</v>
          </cell>
          <cell r="G1797" t="str">
            <v>R09_0370</v>
          </cell>
          <cell r="H1797">
            <v>0</v>
          </cell>
          <cell r="I1797">
            <v>0</v>
          </cell>
        </row>
        <row r="1798">
          <cell r="A1798">
            <v>945200</v>
          </cell>
          <cell r="B1798" t="str">
            <v>OPE/MAR.ORGA.AUT.INSTR/OP COUV</v>
          </cell>
          <cell r="C1798" t="str">
            <v>R09_0370</v>
          </cell>
          <cell r="D1798" t="str">
            <v>R09_0370</v>
          </cell>
          <cell r="E1798">
            <v>0</v>
          </cell>
          <cell r="F1798">
            <v>0</v>
          </cell>
          <cell r="G1798" t="str">
            <v>R09_0370</v>
          </cell>
          <cell r="H1798">
            <v>0</v>
          </cell>
          <cell r="I1798">
            <v>0</v>
          </cell>
        </row>
        <row r="1799">
          <cell r="A1799">
            <v>946100</v>
          </cell>
          <cell r="B1799" t="str">
            <v>OPE/MAR.GG.AUT.INSTR/OP.F.COUV</v>
          </cell>
          <cell r="C1799" t="str">
            <v>R09_0370</v>
          </cell>
          <cell r="D1799" t="str">
            <v>R09_0370</v>
          </cell>
          <cell r="E1799">
            <v>0</v>
          </cell>
          <cell r="F1799">
            <v>0</v>
          </cell>
          <cell r="G1799" t="str">
            <v>R09_0370</v>
          </cell>
          <cell r="H1799">
            <v>0</v>
          </cell>
          <cell r="I1799">
            <v>0</v>
          </cell>
        </row>
        <row r="1800">
          <cell r="A1800">
            <v>946200</v>
          </cell>
          <cell r="B1800" t="str">
            <v xml:space="preserve">OPE/MAR GG AUT.INSTR/OPE COUV </v>
          </cell>
          <cell r="C1800" t="str">
            <v>R09_0370</v>
          </cell>
          <cell r="D1800" t="str">
            <v>R09_0370</v>
          </cell>
          <cell r="E1800">
            <v>0</v>
          </cell>
          <cell r="F1800">
            <v>0</v>
          </cell>
          <cell r="G1800" t="str">
            <v>R09_0370</v>
          </cell>
          <cell r="H1800">
            <v>0</v>
          </cell>
          <cell r="I1800">
            <v>0</v>
          </cell>
        </row>
        <row r="1801">
          <cell r="A1801">
            <v>950000</v>
          </cell>
          <cell r="B1801" t="str">
            <v xml:space="preserve">AUTRES ENGAGEMENTS            </v>
          </cell>
          <cell r="C1801" t="str">
            <v>R09_0380</v>
          </cell>
          <cell r="D1801" t="str">
            <v>R09_0380</v>
          </cell>
          <cell r="E1801">
            <v>0</v>
          </cell>
          <cell r="F1801">
            <v>0</v>
          </cell>
          <cell r="G1801" t="str">
            <v>R09_0380</v>
          </cell>
          <cell r="H1801">
            <v>0</v>
          </cell>
          <cell r="I1801">
            <v>0</v>
          </cell>
        </row>
        <row r="1802">
          <cell r="A1802">
            <v>951000</v>
          </cell>
          <cell r="B1802" t="str">
            <v xml:space="preserve">AUTRES ENGAGEMENTS DONNES     </v>
          </cell>
          <cell r="C1802" t="str">
            <v>R09_0380</v>
          </cell>
          <cell r="D1802" t="str">
            <v>R09_0380</v>
          </cell>
          <cell r="E1802">
            <v>0</v>
          </cell>
          <cell r="F1802">
            <v>0</v>
          </cell>
          <cell r="G1802" t="str">
            <v>R09_0380</v>
          </cell>
          <cell r="H1802">
            <v>0</v>
          </cell>
          <cell r="I1802">
            <v>0</v>
          </cell>
        </row>
        <row r="1803">
          <cell r="A1803">
            <v>951100</v>
          </cell>
          <cell r="B1803" t="str">
            <v>VAl.AFFECTGARAN/OPE.MAR A TERM</v>
          </cell>
          <cell r="C1803" t="str">
            <v>R09_0380</v>
          </cell>
          <cell r="D1803" t="str">
            <v>R09_0380</v>
          </cell>
          <cell r="E1803">
            <v>0</v>
          </cell>
          <cell r="F1803">
            <v>0</v>
          </cell>
          <cell r="G1803" t="str">
            <v>R09_0380</v>
          </cell>
          <cell r="H1803">
            <v>0</v>
          </cell>
          <cell r="I1803">
            <v>0</v>
          </cell>
        </row>
        <row r="1804">
          <cell r="A1804">
            <v>951200</v>
          </cell>
          <cell r="B1804" t="str">
            <v xml:space="preserve">VAL AFFECTEES EN GARANTIE     </v>
          </cell>
          <cell r="C1804" t="str">
            <v>R09_0380</v>
          </cell>
          <cell r="D1804" t="str">
            <v>R09_0380</v>
          </cell>
          <cell r="E1804">
            <v>0</v>
          </cell>
          <cell r="F1804">
            <v>0</v>
          </cell>
          <cell r="G1804" t="str">
            <v>R09_0380</v>
          </cell>
          <cell r="H1804">
            <v>0</v>
          </cell>
          <cell r="I1804">
            <v>0</v>
          </cell>
        </row>
        <row r="1805">
          <cell r="A1805">
            <v>951300</v>
          </cell>
          <cell r="B1805" t="str">
            <v xml:space="preserve">LOYERS A PAYER                </v>
          </cell>
          <cell r="C1805" t="str">
            <v>R09_0380</v>
          </cell>
          <cell r="D1805" t="str">
            <v>R09_0380</v>
          </cell>
          <cell r="E1805">
            <v>0</v>
          </cell>
          <cell r="F1805">
            <v>0</v>
          </cell>
          <cell r="G1805" t="str">
            <v>R09_0380</v>
          </cell>
          <cell r="H1805">
            <v>0</v>
          </cell>
          <cell r="I1805">
            <v>0</v>
          </cell>
        </row>
        <row r="1806">
          <cell r="A1806">
            <v>951900</v>
          </cell>
          <cell r="B1806" t="str">
            <v xml:space="preserve">ENGAGEMENTS DIVERS DONNES     </v>
          </cell>
          <cell r="C1806" t="str">
            <v>R09_0380</v>
          </cell>
          <cell r="D1806" t="str">
            <v>R09_0380</v>
          </cell>
          <cell r="E1806">
            <v>0</v>
          </cell>
          <cell r="F1806">
            <v>0</v>
          </cell>
          <cell r="G1806" t="str">
            <v>R09_0380</v>
          </cell>
          <cell r="H1806">
            <v>0</v>
          </cell>
          <cell r="I1806">
            <v>0</v>
          </cell>
        </row>
        <row r="1807">
          <cell r="A1807">
            <v>952000</v>
          </cell>
          <cell r="B1807" t="str">
            <v xml:space="preserve">AUTRES ENGAGEMENTS RECUS      </v>
          </cell>
          <cell r="C1807" t="str">
            <v>R09_0390</v>
          </cell>
          <cell r="D1807" t="str">
            <v>R09_0390</v>
          </cell>
          <cell r="E1807">
            <v>0</v>
          </cell>
          <cell r="F1807">
            <v>0</v>
          </cell>
          <cell r="G1807" t="str">
            <v>R09_0390</v>
          </cell>
          <cell r="H1807">
            <v>0</v>
          </cell>
          <cell r="I1807">
            <v>0</v>
          </cell>
        </row>
        <row r="1808">
          <cell r="A1808">
            <v>952100</v>
          </cell>
          <cell r="B1808" t="str">
            <v>VAl.RECU.GARAN/OPE.MAR A TERME</v>
          </cell>
          <cell r="C1808" t="str">
            <v>R09_0390</v>
          </cell>
          <cell r="D1808" t="str">
            <v>R09_0390</v>
          </cell>
          <cell r="E1808">
            <v>0</v>
          </cell>
          <cell r="F1808">
            <v>0</v>
          </cell>
          <cell r="G1808" t="str">
            <v>R09_0390</v>
          </cell>
          <cell r="H1808">
            <v>0</v>
          </cell>
          <cell r="I1808">
            <v>0</v>
          </cell>
        </row>
        <row r="1809">
          <cell r="A1809">
            <v>952200</v>
          </cell>
          <cell r="B1809" t="str">
            <v xml:space="preserve">VAL RECUES EN GARANTIE        </v>
          </cell>
          <cell r="C1809" t="str">
            <v>R09_0390</v>
          </cell>
          <cell r="D1809" t="str">
            <v>R09_0390</v>
          </cell>
          <cell r="E1809">
            <v>0</v>
          </cell>
          <cell r="F1809">
            <v>0</v>
          </cell>
          <cell r="G1809" t="str">
            <v>R09_0390</v>
          </cell>
          <cell r="H1809">
            <v>0</v>
          </cell>
          <cell r="I1809">
            <v>0</v>
          </cell>
        </row>
        <row r="1810">
          <cell r="A1810">
            <v>952300</v>
          </cell>
          <cell r="B1810" t="str">
            <v xml:space="preserve">LOYERS A PERCEVOIR            </v>
          </cell>
          <cell r="C1810" t="str">
            <v>R09_0390</v>
          </cell>
          <cell r="D1810" t="str">
            <v>R09_0390</v>
          </cell>
          <cell r="E1810">
            <v>0</v>
          </cell>
          <cell r="F1810">
            <v>0</v>
          </cell>
          <cell r="G1810" t="str">
            <v>R09_0390</v>
          </cell>
          <cell r="H1810">
            <v>0</v>
          </cell>
          <cell r="I1810">
            <v>0</v>
          </cell>
        </row>
        <row r="1811">
          <cell r="A1811">
            <v>952900</v>
          </cell>
          <cell r="B1811" t="str">
            <v xml:space="preserve">ENGAGEMENTS DIVERS RECUS      </v>
          </cell>
          <cell r="C1811" t="str">
            <v>R09_0390</v>
          </cell>
          <cell r="D1811" t="str">
            <v>R09_0390</v>
          </cell>
          <cell r="E1811">
            <v>0</v>
          </cell>
          <cell r="F1811">
            <v>0</v>
          </cell>
          <cell r="G1811" t="str">
            <v>R09_0390</v>
          </cell>
          <cell r="H1811">
            <v>0</v>
          </cell>
          <cell r="I1811">
            <v>0</v>
          </cell>
        </row>
        <row r="1812">
          <cell r="A1812">
            <v>960000</v>
          </cell>
          <cell r="B1812" t="str">
            <v>OPERATIONS EFFECTUEES POUR COM</v>
          </cell>
          <cell r="C1812" t="str">
            <v>R09_9999</v>
          </cell>
          <cell r="D1812" t="str">
            <v>R09_9999</v>
          </cell>
          <cell r="E1812">
            <v>0</v>
          </cell>
          <cell r="F1812">
            <v>0</v>
          </cell>
          <cell r="G1812" t="str">
            <v>R09_9999</v>
          </cell>
          <cell r="H1812">
            <v>0</v>
          </cell>
          <cell r="I1812">
            <v>0</v>
          </cell>
        </row>
        <row r="1813">
          <cell r="A1813">
            <v>961000</v>
          </cell>
          <cell r="B1813" t="str">
            <v xml:space="preserve">OPERATIONS D'ENCAISSEMENT     </v>
          </cell>
          <cell r="C1813" t="str">
            <v>R09_9999</v>
          </cell>
          <cell r="D1813" t="str">
            <v>R09_9999</v>
          </cell>
          <cell r="E1813">
            <v>0</v>
          </cell>
          <cell r="F1813">
            <v>0</v>
          </cell>
          <cell r="G1813" t="str">
            <v>R09_9999</v>
          </cell>
          <cell r="H1813">
            <v>0</v>
          </cell>
          <cell r="I1813">
            <v>0</v>
          </cell>
        </row>
        <row r="1814">
          <cell r="A1814">
            <v>961100</v>
          </cell>
          <cell r="B1814" t="str">
            <v>VAL ENCAISSEMENT CLIENTELE NON</v>
          </cell>
          <cell r="C1814" t="str">
            <v>R09_9999</v>
          </cell>
          <cell r="D1814" t="str">
            <v>R09_9999</v>
          </cell>
          <cell r="E1814">
            <v>0</v>
          </cell>
          <cell r="F1814">
            <v>0</v>
          </cell>
          <cell r="G1814" t="str">
            <v>R09_9999</v>
          </cell>
          <cell r="H1814">
            <v>0</v>
          </cell>
          <cell r="I1814">
            <v>0</v>
          </cell>
        </row>
        <row r="1815">
          <cell r="A1815">
            <v>961200</v>
          </cell>
          <cell r="B1815" t="str">
            <v>CPTES CLIENTELE EXIGIBLES APRE</v>
          </cell>
          <cell r="C1815" t="str">
            <v>R09_9999</v>
          </cell>
          <cell r="D1815" t="str">
            <v>R09_9999</v>
          </cell>
          <cell r="E1815">
            <v>0</v>
          </cell>
          <cell r="F1815">
            <v>0</v>
          </cell>
          <cell r="G1815" t="str">
            <v>R09_9999</v>
          </cell>
          <cell r="H1815">
            <v>0</v>
          </cell>
          <cell r="I1815">
            <v>0</v>
          </cell>
        </row>
        <row r="1816">
          <cell r="A1816">
            <v>961210</v>
          </cell>
          <cell r="B1816" t="str">
            <v xml:space="preserve">CPTES EXAPE PTF FRANC         </v>
          </cell>
          <cell r="C1816" t="str">
            <v>R09_9999</v>
          </cell>
          <cell r="D1816" t="str">
            <v>R09_9999</v>
          </cell>
          <cell r="E1816">
            <v>0</v>
          </cell>
          <cell r="F1816">
            <v>0</v>
          </cell>
          <cell r="G1816" t="str">
            <v>R09_9999</v>
          </cell>
          <cell r="H1816">
            <v>0</v>
          </cell>
          <cell r="I1816">
            <v>0</v>
          </cell>
        </row>
        <row r="1817">
          <cell r="A1817">
            <v>961211</v>
          </cell>
          <cell r="B1817" t="str">
            <v xml:space="preserve">EXAPE CHEQUES CFA             </v>
          </cell>
          <cell r="C1817" t="str">
            <v>R09_9999</v>
          </cell>
          <cell r="D1817" t="str">
            <v>R09_9999</v>
          </cell>
          <cell r="E1817">
            <v>0</v>
          </cell>
          <cell r="F1817">
            <v>0</v>
          </cell>
          <cell r="G1817" t="str">
            <v>R09_9999</v>
          </cell>
          <cell r="H1817">
            <v>0</v>
          </cell>
          <cell r="I1817">
            <v>0</v>
          </cell>
        </row>
        <row r="1818">
          <cell r="A1818">
            <v>961220</v>
          </cell>
          <cell r="B1818" t="str">
            <v xml:space="preserve">CPTES EXAPE CHEQUES DEVISE    </v>
          </cell>
          <cell r="C1818" t="str">
            <v>R09_9999</v>
          </cell>
          <cell r="D1818" t="str">
            <v>R09_9999</v>
          </cell>
          <cell r="E1818">
            <v>0</v>
          </cell>
          <cell r="F1818">
            <v>0</v>
          </cell>
          <cell r="G1818" t="str">
            <v>R09_9999</v>
          </cell>
          <cell r="H1818">
            <v>0</v>
          </cell>
          <cell r="I1818">
            <v>0</v>
          </cell>
        </row>
        <row r="1819">
          <cell r="A1819">
            <v>961230</v>
          </cell>
          <cell r="B1819" t="str">
            <v xml:space="preserve">CPTES EXAPE REMDOC EXPORT ACC </v>
          </cell>
          <cell r="C1819" t="str">
            <v>R09_9999</v>
          </cell>
          <cell r="D1819" t="str">
            <v>R09_9999</v>
          </cell>
          <cell r="E1819">
            <v>0</v>
          </cell>
          <cell r="F1819">
            <v>0</v>
          </cell>
          <cell r="G1819" t="str">
            <v>R09_9999</v>
          </cell>
          <cell r="H1819">
            <v>0</v>
          </cell>
          <cell r="I1819">
            <v>0</v>
          </cell>
        </row>
        <row r="1820">
          <cell r="A1820">
            <v>961240</v>
          </cell>
          <cell r="B1820" t="str">
            <v xml:space="preserve">CPTES EXAPE REMDOC EXPORT     </v>
          </cell>
          <cell r="C1820" t="str">
            <v>R09_9999</v>
          </cell>
          <cell r="D1820" t="str">
            <v>R09_9999</v>
          </cell>
          <cell r="E1820">
            <v>0</v>
          </cell>
          <cell r="F1820">
            <v>0</v>
          </cell>
          <cell r="G1820" t="str">
            <v>R09_9999</v>
          </cell>
          <cell r="H1820">
            <v>0</v>
          </cell>
          <cell r="I1820">
            <v>0</v>
          </cell>
        </row>
        <row r="1821">
          <cell r="A1821">
            <v>961250</v>
          </cell>
          <cell r="B1821" t="str">
            <v xml:space="preserve">CPTES EXAPE EFFETS EXPORT     </v>
          </cell>
          <cell r="C1821" t="str">
            <v>R09_9999</v>
          </cell>
          <cell r="D1821" t="str">
            <v>R09_9999</v>
          </cell>
          <cell r="E1821">
            <v>0</v>
          </cell>
          <cell r="F1821">
            <v>0</v>
          </cell>
          <cell r="G1821" t="str">
            <v>R09_9999</v>
          </cell>
          <cell r="H1821">
            <v>0</v>
          </cell>
          <cell r="I1821">
            <v>0</v>
          </cell>
        </row>
        <row r="1822">
          <cell r="A1822">
            <v>961260</v>
          </cell>
          <cell r="B1822" t="str">
            <v xml:space="preserve">CPTES EXAPE EFFETS EXPORT ACC </v>
          </cell>
          <cell r="C1822" t="str">
            <v>R09_9999</v>
          </cell>
          <cell r="D1822" t="str">
            <v>R09_9999</v>
          </cell>
          <cell r="E1822">
            <v>0</v>
          </cell>
          <cell r="F1822">
            <v>0</v>
          </cell>
          <cell r="G1822" t="str">
            <v>R09_9999</v>
          </cell>
          <cell r="H1822">
            <v>0</v>
          </cell>
          <cell r="I1822">
            <v>0</v>
          </cell>
        </row>
        <row r="1823">
          <cell r="A1823">
            <v>961300</v>
          </cell>
          <cell r="B1823" t="str">
            <v>VAL ENCAISSEMENT CO NON DISPON</v>
          </cell>
          <cell r="C1823" t="str">
            <v>R09_9999</v>
          </cell>
          <cell r="D1823" t="str">
            <v>R09_9999</v>
          </cell>
          <cell r="E1823">
            <v>0</v>
          </cell>
          <cell r="F1823">
            <v>0</v>
          </cell>
          <cell r="G1823" t="str">
            <v>R09_9999</v>
          </cell>
          <cell r="H1823">
            <v>0</v>
          </cell>
          <cell r="I1823">
            <v>0</v>
          </cell>
        </row>
        <row r="1824">
          <cell r="A1824">
            <v>961400</v>
          </cell>
          <cell r="B1824" t="str">
            <v>CPTES CORRESP. EXIGIBLES APRES</v>
          </cell>
          <cell r="C1824" t="str">
            <v>R09_9999</v>
          </cell>
          <cell r="D1824" t="str">
            <v>R09_9999</v>
          </cell>
          <cell r="E1824">
            <v>0</v>
          </cell>
          <cell r="F1824">
            <v>0</v>
          </cell>
          <cell r="G1824" t="str">
            <v>R09_9999</v>
          </cell>
          <cell r="H1824">
            <v>0</v>
          </cell>
          <cell r="I1824">
            <v>0</v>
          </cell>
        </row>
        <row r="1825">
          <cell r="A1825">
            <v>962000</v>
          </cell>
          <cell r="B1825" t="str">
            <v>SUIVI ENGAG. CONSORTIAUX FINAN</v>
          </cell>
          <cell r="C1825" t="str">
            <v>R09_9999</v>
          </cell>
          <cell r="D1825" t="str">
            <v>R09_9999</v>
          </cell>
          <cell r="E1825">
            <v>0</v>
          </cell>
          <cell r="F1825">
            <v>0</v>
          </cell>
          <cell r="G1825" t="str">
            <v>R09_9999</v>
          </cell>
          <cell r="H1825">
            <v>0</v>
          </cell>
          <cell r="I1825">
            <v>0</v>
          </cell>
        </row>
        <row r="1826">
          <cell r="A1826">
            <v>962100</v>
          </cell>
          <cell r="B1826" t="str">
            <v xml:space="preserve">ENGAGEMENTS DE FINANCEMENT    </v>
          </cell>
          <cell r="C1826" t="str">
            <v>R09_9999</v>
          </cell>
          <cell r="D1826" t="str">
            <v>R09_9999</v>
          </cell>
          <cell r="E1826">
            <v>0</v>
          </cell>
          <cell r="F1826">
            <v>0</v>
          </cell>
          <cell r="G1826" t="str">
            <v>R09_9999</v>
          </cell>
          <cell r="H1826">
            <v>0</v>
          </cell>
          <cell r="I1826">
            <v>0</v>
          </cell>
        </row>
        <row r="1827">
          <cell r="A1827">
            <v>962200</v>
          </cell>
          <cell r="B1827" t="str">
            <v xml:space="preserve">PART DE CHEF DE FILE          </v>
          </cell>
          <cell r="C1827" t="str">
            <v>R09_9999</v>
          </cell>
          <cell r="D1827" t="str">
            <v>R09_9999</v>
          </cell>
          <cell r="E1827">
            <v>0</v>
          </cell>
          <cell r="F1827">
            <v>0</v>
          </cell>
          <cell r="G1827" t="str">
            <v>R09_9999</v>
          </cell>
          <cell r="H1827">
            <v>0</v>
          </cell>
          <cell r="I1827">
            <v>0</v>
          </cell>
        </row>
        <row r="1828">
          <cell r="A1828">
            <v>962300</v>
          </cell>
          <cell r="B1828" t="str">
            <v xml:space="preserve">PARTS DES COPARTICIPANTS      </v>
          </cell>
          <cell r="C1828" t="str">
            <v>R09_9999</v>
          </cell>
          <cell r="D1828" t="str">
            <v>R09_9999</v>
          </cell>
          <cell r="E1828">
            <v>0</v>
          </cell>
          <cell r="F1828">
            <v>0</v>
          </cell>
          <cell r="G1828" t="str">
            <v>R09_9999</v>
          </cell>
          <cell r="H1828">
            <v>0</v>
          </cell>
          <cell r="I1828">
            <v>0</v>
          </cell>
        </row>
        <row r="1829">
          <cell r="A1829">
            <v>963000</v>
          </cell>
          <cell r="B1829" t="str">
            <v>SUIVI ENGAG. CONSORTIAUX GARAN</v>
          </cell>
          <cell r="C1829" t="str">
            <v>R09_9999</v>
          </cell>
          <cell r="D1829" t="str">
            <v>R09_9999</v>
          </cell>
          <cell r="E1829">
            <v>0</v>
          </cell>
          <cell r="F1829">
            <v>0</v>
          </cell>
          <cell r="G1829" t="str">
            <v>R09_9999</v>
          </cell>
          <cell r="H1829">
            <v>0</v>
          </cell>
          <cell r="I1829">
            <v>0</v>
          </cell>
        </row>
        <row r="1830">
          <cell r="A1830">
            <v>963100</v>
          </cell>
          <cell r="B1830" t="str">
            <v>ENGAGEMENTS DE GARANTIE DONNES</v>
          </cell>
          <cell r="C1830" t="str">
            <v>R09_9999</v>
          </cell>
          <cell r="D1830" t="str">
            <v>R09_9999</v>
          </cell>
          <cell r="E1830">
            <v>0</v>
          </cell>
          <cell r="F1830">
            <v>0</v>
          </cell>
          <cell r="G1830" t="str">
            <v>R09_9999</v>
          </cell>
          <cell r="H1830">
            <v>0</v>
          </cell>
          <cell r="I1830">
            <v>0</v>
          </cell>
        </row>
        <row r="1831">
          <cell r="A1831">
            <v>963200</v>
          </cell>
          <cell r="B1831" t="str">
            <v xml:space="preserve">PART DES CHEFS DE FILE        </v>
          </cell>
          <cell r="C1831" t="str">
            <v>R09_9999</v>
          </cell>
          <cell r="D1831" t="str">
            <v>R09_9999</v>
          </cell>
          <cell r="E1831">
            <v>0</v>
          </cell>
          <cell r="F1831">
            <v>0</v>
          </cell>
          <cell r="G1831" t="str">
            <v>R09_9999</v>
          </cell>
          <cell r="H1831">
            <v>0</v>
          </cell>
          <cell r="I1831">
            <v>0</v>
          </cell>
        </row>
        <row r="1832">
          <cell r="A1832">
            <v>963300</v>
          </cell>
          <cell r="B1832" t="str">
            <v xml:space="preserve">PARTS DES COPARTICIPANTS      </v>
          </cell>
          <cell r="C1832" t="str">
            <v>R09_9999</v>
          </cell>
          <cell r="D1832" t="str">
            <v>R09_9999</v>
          </cell>
          <cell r="E1832">
            <v>0</v>
          </cell>
          <cell r="F1832">
            <v>0</v>
          </cell>
          <cell r="G1832" t="str">
            <v>R09_9999</v>
          </cell>
          <cell r="H1832">
            <v>0</v>
          </cell>
          <cell r="I1832">
            <v>0</v>
          </cell>
        </row>
        <row r="1833">
          <cell r="A1833">
            <v>965000</v>
          </cell>
          <cell r="B1833" t="str">
            <v>SUIVI CREDITS CONSORTIAUX DIST</v>
          </cell>
          <cell r="C1833" t="str">
            <v>R09_9999</v>
          </cell>
          <cell r="D1833" t="str">
            <v>R09_9999</v>
          </cell>
          <cell r="E1833">
            <v>0</v>
          </cell>
          <cell r="F1833">
            <v>0</v>
          </cell>
          <cell r="G1833" t="str">
            <v>R09_9999</v>
          </cell>
          <cell r="H1833">
            <v>0</v>
          </cell>
          <cell r="I1833">
            <v>0</v>
          </cell>
        </row>
        <row r="1834">
          <cell r="A1834">
            <v>965100</v>
          </cell>
          <cell r="B1834" t="str">
            <v xml:space="preserve">CREDITS CONSORTIAUX           </v>
          </cell>
          <cell r="C1834" t="str">
            <v>R09_9999</v>
          </cell>
          <cell r="D1834" t="str">
            <v>R09_9999</v>
          </cell>
          <cell r="E1834">
            <v>0</v>
          </cell>
          <cell r="F1834">
            <v>0</v>
          </cell>
          <cell r="G1834" t="str">
            <v>R09_9999</v>
          </cell>
          <cell r="H1834">
            <v>0</v>
          </cell>
          <cell r="I1834">
            <v>0</v>
          </cell>
        </row>
        <row r="1835">
          <cell r="A1835">
            <v>965200</v>
          </cell>
          <cell r="B1835" t="str">
            <v xml:space="preserve">PART DE CHEFS DE FILE         </v>
          </cell>
          <cell r="C1835" t="str">
            <v>R09_9999</v>
          </cell>
          <cell r="D1835" t="str">
            <v>R09_9999</v>
          </cell>
          <cell r="E1835">
            <v>0</v>
          </cell>
          <cell r="F1835">
            <v>0</v>
          </cell>
          <cell r="G1835" t="str">
            <v>R09_9999</v>
          </cell>
          <cell r="H1835">
            <v>0</v>
          </cell>
          <cell r="I1835">
            <v>0</v>
          </cell>
        </row>
        <row r="1836">
          <cell r="A1836">
            <v>965300</v>
          </cell>
          <cell r="B1836" t="str">
            <v xml:space="preserve">PARTS DES COPARTICIPANTS      </v>
          </cell>
          <cell r="C1836" t="str">
            <v>R09_9999</v>
          </cell>
          <cell r="D1836" t="str">
            <v>R09_9999</v>
          </cell>
          <cell r="E1836">
            <v>0</v>
          </cell>
          <cell r="F1836">
            <v>0</v>
          </cell>
          <cell r="G1836" t="str">
            <v>R09_9999</v>
          </cell>
          <cell r="H1836">
            <v>0</v>
          </cell>
          <cell r="I1836">
            <v>0</v>
          </cell>
        </row>
        <row r="1837">
          <cell r="A1837">
            <v>965900</v>
          </cell>
          <cell r="B1837" t="str">
            <v xml:space="preserve">ECHEANCES IMPAYEES            </v>
          </cell>
          <cell r="C1837" t="str">
            <v>R09_9999</v>
          </cell>
          <cell r="D1837" t="str">
            <v>R09_9999</v>
          </cell>
          <cell r="E1837">
            <v>0</v>
          </cell>
          <cell r="F1837">
            <v>0</v>
          </cell>
          <cell r="G1837" t="str">
            <v>R09_9999</v>
          </cell>
          <cell r="H1837">
            <v>0</v>
          </cell>
          <cell r="I1837">
            <v>0</v>
          </cell>
        </row>
        <row r="1838">
          <cell r="A1838">
            <v>966000</v>
          </cell>
          <cell r="B1838" t="str">
            <v xml:space="preserve">SUIVI CREDITS DISTRIBUES POUR </v>
          </cell>
          <cell r="C1838" t="str">
            <v>R09_9999</v>
          </cell>
          <cell r="D1838" t="str">
            <v>R09_9999</v>
          </cell>
          <cell r="E1838">
            <v>0</v>
          </cell>
          <cell r="F1838">
            <v>0</v>
          </cell>
          <cell r="G1838" t="str">
            <v>R09_9999</v>
          </cell>
          <cell r="H1838">
            <v>0</v>
          </cell>
          <cell r="I1838">
            <v>0</v>
          </cell>
        </row>
        <row r="1839">
          <cell r="A1839">
            <v>966100</v>
          </cell>
          <cell r="B1839" t="str">
            <v>CREDITS DISTRIBUES POUR COMPTE</v>
          </cell>
          <cell r="C1839" t="str">
            <v>R09_9999</v>
          </cell>
          <cell r="D1839" t="str">
            <v>R09_9999</v>
          </cell>
          <cell r="E1839">
            <v>0</v>
          </cell>
          <cell r="F1839">
            <v>0</v>
          </cell>
          <cell r="G1839" t="str">
            <v>R09_9999</v>
          </cell>
          <cell r="H1839">
            <v>0</v>
          </cell>
          <cell r="I1839">
            <v>0</v>
          </cell>
        </row>
        <row r="1840">
          <cell r="A1840">
            <v>966200</v>
          </cell>
          <cell r="B1840" t="str">
            <v>RESSOURCES AFF. DISTRIBUT. CRE</v>
          </cell>
          <cell r="C1840" t="str">
            <v>R09_9999</v>
          </cell>
          <cell r="D1840" t="str">
            <v>R09_9999</v>
          </cell>
          <cell r="E1840">
            <v>0</v>
          </cell>
          <cell r="F1840">
            <v>0</v>
          </cell>
          <cell r="G1840" t="str">
            <v>R09_9999</v>
          </cell>
          <cell r="H1840">
            <v>0</v>
          </cell>
          <cell r="I1840">
            <v>0</v>
          </cell>
        </row>
        <row r="1841">
          <cell r="A1841">
            <v>967000</v>
          </cell>
          <cell r="B1841" t="str">
            <v>TITRES GERES POUR COMPTE CLIEN</v>
          </cell>
          <cell r="C1841" t="str">
            <v>R09_0430</v>
          </cell>
          <cell r="D1841" t="str">
            <v>R09_0430</v>
          </cell>
          <cell r="E1841">
            <v>0</v>
          </cell>
          <cell r="F1841">
            <v>0</v>
          </cell>
          <cell r="G1841" t="str">
            <v>R09_0430</v>
          </cell>
          <cell r="H1841">
            <v>0</v>
          </cell>
          <cell r="I1841">
            <v>0</v>
          </cell>
        </row>
        <row r="1842">
          <cell r="A1842">
            <v>967100</v>
          </cell>
          <cell r="B1842" t="str">
            <v xml:space="preserve">TITRES MATERIALISES           </v>
          </cell>
          <cell r="C1842" t="str">
            <v>R09_0430</v>
          </cell>
          <cell r="D1842" t="str">
            <v>R09_0430</v>
          </cell>
          <cell r="E1842">
            <v>0</v>
          </cell>
          <cell r="F1842">
            <v>0</v>
          </cell>
          <cell r="G1842" t="str">
            <v>R09_0430</v>
          </cell>
          <cell r="H1842">
            <v>0</v>
          </cell>
          <cell r="I1842">
            <v>0</v>
          </cell>
        </row>
        <row r="1843">
          <cell r="A1843">
            <v>967200</v>
          </cell>
          <cell r="B1843" t="str">
            <v xml:space="preserve">TITRES DEMATERIALISES         </v>
          </cell>
          <cell r="C1843" t="str">
            <v>R09_0430</v>
          </cell>
          <cell r="D1843" t="str">
            <v>R09_0430</v>
          </cell>
          <cell r="E1843">
            <v>0</v>
          </cell>
          <cell r="F1843">
            <v>0</v>
          </cell>
          <cell r="G1843" t="str">
            <v>R09_0430</v>
          </cell>
          <cell r="H1843">
            <v>0</v>
          </cell>
          <cell r="I1843">
            <v>0</v>
          </cell>
        </row>
        <row r="1844">
          <cell r="A1844">
            <v>968100</v>
          </cell>
          <cell r="B1844" t="str">
            <v xml:space="preserve">CREAN GEREES CPTS TIERS       </v>
          </cell>
          <cell r="C1844" t="str">
            <v>R09_9999</v>
          </cell>
          <cell r="D1844" t="str">
            <v>R09_9999</v>
          </cell>
          <cell r="E1844">
            <v>0</v>
          </cell>
          <cell r="F1844">
            <v>0</v>
          </cell>
          <cell r="G1844" t="str">
            <v>R09_9999</v>
          </cell>
          <cell r="H1844">
            <v>0</v>
          </cell>
          <cell r="I1844">
            <v>0</v>
          </cell>
        </row>
        <row r="1845">
          <cell r="A1845">
            <v>968200</v>
          </cell>
          <cell r="B1845" t="str">
            <v xml:space="preserve">CREAN A RECOUVRER/CPTS TIERS  </v>
          </cell>
          <cell r="C1845" t="str">
            <v>R09_9999</v>
          </cell>
          <cell r="D1845" t="str">
            <v>R09_9999</v>
          </cell>
          <cell r="E1845">
            <v>0</v>
          </cell>
          <cell r="F1845">
            <v>0</v>
          </cell>
          <cell r="G1845" t="str">
            <v>R09_9999</v>
          </cell>
          <cell r="H1845">
            <v>0</v>
          </cell>
          <cell r="I1845">
            <v>0</v>
          </cell>
        </row>
        <row r="1846">
          <cell r="A1846">
            <v>980000</v>
          </cell>
          <cell r="B1846" t="str">
            <v xml:space="preserve">C/PARTIE ENGTS DE FINANCEMENT </v>
          </cell>
          <cell r="C1846" t="str">
            <v>R09_9999</v>
          </cell>
          <cell r="D1846" t="str">
            <v>R09_9999</v>
          </cell>
          <cell r="E1846">
            <v>0</v>
          </cell>
          <cell r="F1846">
            <v>0</v>
          </cell>
          <cell r="G1846" t="str">
            <v>R09_9999</v>
          </cell>
          <cell r="H1846">
            <v>0</v>
          </cell>
          <cell r="I1846">
            <v>0</v>
          </cell>
        </row>
        <row r="1847">
          <cell r="A1847">
            <v>981000</v>
          </cell>
          <cell r="B1847" t="str">
            <v xml:space="preserve">C/PARTIE ENGTS DE GARANTIE    </v>
          </cell>
          <cell r="C1847" t="str">
            <v>R09_9999</v>
          </cell>
          <cell r="D1847" t="str">
            <v>R09_9999</v>
          </cell>
          <cell r="E1847">
            <v>0</v>
          </cell>
          <cell r="F1847">
            <v>0</v>
          </cell>
          <cell r="G1847" t="str">
            <v>R09_9999</v>
          </cell>
          <cell r="H1847">
            <v>0</v>
          </cell>
          <cell r="I1847">
            <v>0</v>
          </cell>
        </row>
        <row r="1848">
          <cell r="A1848">
            <v>981100</v>
          </cell>
          <cell r="B1848" t="str">
            <v xml:space="preserve">C/PARTIE ENGTS GARANTIE RECUS </v>
          </cell>
          <cell r="C1848" t="str">
            <v>R09_9999</v>
          </cell>
          <cell r="D1848" t="str">
            <v>R09_9999</v>
          </cell>
          <cell r="E1848">
            <v>0</v>
          </cell>
          <cell r="F1848">
            <v>0</v>
          </cell>
          <cell r="G1848" t="str">
            <v>R09_9999</v>
          </cell>
          <cell r="H1848">
            <v>0</v>
          </cell>
          <cell r="I1848">
            <v>0</v>
          </cell>
        </row>
        <row r="1849">
          <cell r="A1849">
            <v>981200</v>
          </cell>
          <cell r="B1849" t="str">
            <v xml:space="preserve">C/PARTIE ENGTS DE FINANCEMENT </v>
          </cell>
          <cell r="C1849" t="str">
            <v>R09_9999</v>
          </cell>
          <cell r="D1849" t="str">
            <v>R09_9999</v>
          </cell>
          <cell r="E1849">
            <v>0</v>
          </cell>
          <cell r="F1849">
            <v>0</v>
          </cell>
          <cell r="G1849" t="str">
            <v>R09_9999</v>
          </cell>
          <cell r="H1849">
            <v>0</v>
          </cell>
          <cell r="I1849">
            <v>0</v>
          </cell>
        </row>
        <row r="1850">
          <cell r="A1850">
            <v>981300</v>
          </cell>
          <cell r="B1850" t="str">
            <v>C/PARTIE ENGTS GARANTIE DONNES</v>
          </cell>
          <cell r="C1850" t="str">
            <v>R09_9999</v>
          </cell>
          <cell r="D1850" t="str">
            <v>R09_9999</v>
          </cell>
          <cell r="E1850">
            <v>0</v>
          </cell>
          <cell r="F1850">
            <v>0</v>
          </cell>
          <cell r="G1850" t="str">
            <v>R09_9999</v>
          </cell>
          <cell r="H1850">
            <v>0</v>
          </cell>
          <cell r="I1850">
            <v>0</v>
          </cell>
        </row>
        <row r="1851">
          <cell r="A1851">
            <v>982000</v>
          </cell>
          <cell r="B1851" t="str">
            <v xml:space="preserve">C/PARTIE ENGTS /TITRES        </v>
          </cell>
          <cell r="C1851" t="str">
            <v>R09_9999</v>
          </cell>
          <cell r="D1851" t="str">
            <v>R09_9999</v>
          </cell>
          <cell r="E1851">
            <v>0</v>
          </cell>
          <cell r="F1851">
            <v>0</v>
          </cell>
          <cell r="G1851" t="str">
            <v>R09_9999</v>
          </cell>
          <cell r="H1851">
            <v>0</v>
          </cell>
          <cell r="I1851">
            <v>0</v>
          </cell>
        </row>
        <row r="1852">
          <cell r="A1852">
            <v>983300</v>
          </cell>
          <cell r="B1852" t="str">
            <v>C/PARTIE OPER DE PRETS ET D'EM</v>
          </cell>
          <cell r="C1852" t="str">
            <v>R09_9999</v>
          </cell>
          <cell r="D1852" t="str">
            <v>R09_9999</v>
          </cell>
          <cell r="E1852">
            <v>0</v>
          </cell>
          <cell r="F1852">
            <v>0</v>
          </cell>
          <cell r="G1852" t="str">
            <v>R09_9999</v>
          </cell>
          <cell r="H1852">
            <v>0</v>
          </cell>
          <cell r="I1852">
            <v>0</v>
          </cell>
        </row>
        <row r="1853">
          <cell r="A1853">
            <v>985000</v>
          </cell>
          <cell r="B1853" t="str">
            <v xml:space="preserve">C/PARTIE AUTRES ENGTS         </v>
          </cell>
          <cell r="C1853" t="str">
            <v>R09_9999</v>
          </cell>
          <cell r="D1853" t="str">
            <v>R09_9999</v>
          </cell>
          <cell r="E1853">
            <v>0</v>
          </cell>
          <cell r="F1853">
            <v>0</v>
          </cell>
          <cell r="G1853" t="str">
            <v>R09_9999</v>
          </cell>
          <cell r="H1853">
            <v>0</v>
          </cell>
          <cell r="I1853">
            <v>0</v>
          </cell>
        </row>
        <row r="1854">
          <cell r="A1854">
            <v>986700</v>
          </cell>
          <cell r="B1854" t="str">
            <v>C/PARTIE CPT DE TITRES CLIENTE</v>
          </cell>
          <cell r="C1854" t="str">
            <v>R09_9999</v>
          </cell>
          <cell r="D1854" t="str">
            <v>R09_9999</v>
          </cell>
          <cell r="E1854">
            <v>0</v>
          </cell>
          <cell r="F1854">
            <v>0</v>
          </cell>
          <cell r="G1854" t="str">
            <v>R09_9999</v>
          </cell>
          <cell r="H1854">
            <v>0</v>
          </cell>
          <cell r="I1854">
            <v>0</v>
          </cell>
        </row>
        <row r="1855">
          <cell r="A1855">
            <v>990000</v>
          </cell>
          <cell r="B1855" t="str">
            <v xml:space="preserve">ENGAGEMENTS DOUTEUX           </v>
          </cell>
          <cell r="C1855" t="str">
            <v>R09_0410</v>
          </cell>
          <cell r="D1855" t="str">
            <v>R09_0410</v>
          </cell>
          <cell r="E1855">
            <v>0</v>
          </cell>
          <cell r="F1855">
            <v>0</v>
          </cell>
          <cell r="G1855" t="str">
            <v>R09_0410</v>
          </cell>
          <cell r="H1855">
            <v>0</v>
          </cell>
          <cell r="I1855">
            <v>0</v>
          </cell>
        </row>
        <row r="1856">
          <cell r="A1856">
            <v>991100</v>
          </cell>
          <cell r="B1856" t="str">
            <v>ENGTS DOUTEUX PRE-CTX. ETS CDT</v>
          </cell>
          <cell r="C1856" t="str">
            <v>R09_0410</v>
          </cell>
          <cell r="D1856" t="str">
            <v>R09_0410</v>
          </cell>
          <cell r="E1856">
            <v>0</v>
          </cell>
          <cell r="F1856">
            <v>0</v>
          </cell>
          <cell r="G1856" t="str">
            <v>R09_0410</v>
          </cell>
          <cell r="H1856">
            <v>0</v>
          </cell>
          <cell r="I1856">
            <v>0</v>
          </cell>
        </row>
        <row r="1857">
          <cell r="A1857">
            <v>991200</v>
          </cell>
          <cell r="B1857" t="str">
            <v xml:space="preserve">ENGTS DOUTEUX CTX. ETS CDT    </v>
          </cell>
          <cell r="C1857" t="str">
            <v>R09_0410</v>
          </cell>
          <cell r="D1857" t="str">
            <v>R09_0410</v>
          </cell>
          <cell r="E1857">
            <v>0</v>
          </cell>
          <cell r="F1857">
            <v>0</v>
          </cell>
          <cell r="G1857" t="str">
            <v>R09_0410</v>
          </cell>
          <cell r="H1857">
            <v>0</v>
          </cell>
          <cell r="I1857">
            <v>0</v>
          </cell>
        </row>
        <row r="1858">
          <cell r="A1858">
            <v>992100</v>
          </cell>
          <cell r="B1858" t="str">
            <v>ENGTS DOUTEUX PRE-CTX. SOCIETE</v>
          </cell>
          <cell r="C1858" t="str">
            <v>R09_0410</v>
          </cell>
          <cell r="D1858" t="str">
            <v>R09_0410</v>
          </cell>
          <cell r="E1858">
            <v>0</v>
          </cell>
          <cell r="F1858">
            <v>0</v>
          </cell>
          <cell r="G1858" t="str">
            <v>R09_0410</v>
          </cell>
          <cell r="H1858">
            <v>0</v>
          </cell>
          <cell r="I1858">
            <v>0</v>
          </cell>
        </row>
        <row r="1859">
          <cell r="A1859">
            <v>992200</v>
          </cell>
          <cell r="B1859" t="str">
            <v xml:space="preserve">ENGTS DOUTEUX CTX. SOCIETES   </v>
          </cell>
          <cell r="C1859" t="str">
            <v>R09_0410</v>
          </cell>
          <cell r="D1859" t="str">
            <v>R09_0410</v>
          </cell>
          <cell r="E1859">
            <v>0</v>
          </cell>
          <cell r="F1859">
            <v>0</v>
          </cell>
          <cell r="G1859" t="str">
            <v>R09_0410</v>
          </cell>
          <cell r="H1859">
            <v>0</v>
          </cell>
          <cell r="I1859">
            <v>0</v>
          </cell>
        </row>
        <row r="1860">
          <cell r="A1860">
            <v>992210</v>
          </cell>
          <cell r="B1860" t="str">
            <v xml:space="preserve">ENGTS DOUTEUX CREDIT BAIL     </v>
          </cell>
          <cell r="C1860" t="str">
            <v>R09_0410</v>
          </cell>
          <cell r="D1860" t="str">
            <v>R09_0410</v>
          </cell>
          <cell r="E1860">
            <v>0</v>
          </cell>
          <cell r="F1860">
            <v>0</v>
          </cell>
          <cell r="G1860" t="str">
            <v>R09_0410</v>
          </cell>
          <cell r="H1860">
            <v>0</v>
          </cell>
          <cell r="I1860">
            <v>0</v>
          </cell>
        </row>
        <row r="1861">
          <cell r="A1861">
            <v>993100</v>
          </cell>
          <cell r="B1861" t="str">
            <v>ENGTS DOUTEUX PRE-CTX. EEURS I</v>
          </cell>
          <cell r="C1861" t="str">
            <v>R09_0410</v>
          </cell>
          <cell r="D1861" t="str">
            <v>R09_0410</v>
          </cell>
          <cell r="E1861">
            <v>0</v>
          </cell>
          <cell r="F1861">
            <v>0</v>
          </cell>
          <cell r="G1861" t="str">
            <v>R09_0410</v>
          </cell>
          <cell r="H1861">
            <v>0</v>
          </cell>
          <cell r="I1861">
            <v>0</v>
          </cell>
        </row>
        <row r="1862">
          <cell r="A1862">
            <v>993200</v>
          </cell>
          <cell r="B1862" t="str">
            <v>ENGTS DOUTEUX CTX. EEURS INDIV</v>
          </cell>
          <cell r="C1862" t="str">
            <v>R09_0410</v>
          </cell>
          <cell r="D1862" t="str">
            <v>R09_0410</v>
          </cell>
          <cell r="E1862">
            <v>0</v>
          </cell>
          <cell r="F1862">
            <v>0</v>
          </cell>
          <cell r="G1862" t="str">
            <v>R09_0410</v>
          </cell>
          <cell r="H1862">
            <v>0</v>
          </cell>
          <cell r="I1862">
            <v>0</v>
          </cell>
        </row>
        <row r="1863">
          <cell r="A1863">
            <v>994100</v>
          </cell>
          <cell r="B1863" t="str">
            <v>ENGTS DOUTEUX PRE-CTX. PARTICU</v>
          </cell>
          <cell r="C1863" t="str">
            <v>R09_0410</v>
          </cell>
          <cell r="D1863" t="str">
            <v>R09_0410</v>
          </cell>
          <cell r="E1863">
            <v>0</v>
          </cell>
          <cell r="F1863">
            <v>0</v>
          </cell>
          <cell r="G1863" t="str">
            <v>R09_0410</v>
          </cell>
          <cell r="H1863">
            <v>0</v>
          </cell>
          <cell r="I1863">
            <v>0</v>
          </cell>
        </row>
        <row r="1864">
          <cell r="A1864">
            <v>994110</v>
          </cell>
          <cell r="B1864" t="str">
            <v xml:space="preserve">ENGTS DOUTEUX PRE-CTX. CLIPRO </v>
          </cell>
          <cell r="C1864" t="str">
            <v>R09_0410</v>
          </cell>
          <cell r="D1864" t="str">
            <v>R09_0410</v>
          </cell>
          <cell r="E1864">
            <v>0</v>
          </cell>
          <cell r="F1864">
            <v>0</v>
          </cell>
          <cell r="G1864" t="str">
            <v>R09_0410</v>
          </cell>
          <cell r="H1864">
            <v>0</v>
          </cell>
          <cell r="I1864">
            <v>0</v>
          </cell>
        </row>
        <row r="1865">
          <cell r="A1865">
            <v>994200</v>
          </cell>
          <cell r="B1865" t="str">
            <v>ENGTS DOUTEUX CTX. PARTICULIER</v>
          </cell>
          <cell r="C1865" t="str">
            <v>R09_0410</v>
          </cell>
          <cell r="D1865" t="str">
            <v>R09_0410</v>
          </cell>
          <cell r="E1865">
            <v>0</v>
          </cell>
          <cell r="F1865">
            <v>0</v>
          </cell>
          <cell r="G1865" t="str">
            <v>R09_0410</v>
          </cell>
          <cell r="H1865">
            <v>0</v>
          </cell>
          <cell r="I1865">
            <v>0</v>
          </cell>
        </row>
        <row r="1866">
          <cell r="A1866">
            <v>994210</v>
          </cell>
          <cell r="B1866" t="str">
            <v xml:space="preserve">ENGTS DOUTEUX CTX. CLIPRO     </v>
          </cell>
          <cell r="C1866" t="str">
            <v>R09_0410</v>
          </cell>
          <cell r="D1866" t="str">
            <v>R09_0410</v>
          </cell>
          <cell r="E1866">
            <v>0</v>
          </cell>
          <cell r="F1866">
            <v>0</v>
          </cell>
          <cell r="G1866" t="str">
            <v>R09_0410</v>
          </cell>
          <cell r="H1866">
            <v>0</v>
          </cell>
          <cell r="I1866">
            <v>0</v>
          </cell>
        </row>
        <row r="1867">
          <cell r="A1867">
            <v>995100</v>
          </cell>
          <cell r="B1867" t="str">
            <v xml:space="preserve">ENGTS DOUTEUX PRE-CTX. ADMIN. </v>
          </cell>
          <cell r="C1867" t="str">
            <v>R09_0410</v>
          </cell>
          <cell r="D1867" t="str">
            <v>R09_0410</v>
          </cell>
          <cell r="E1867">
            <v>0</v>
          </cell>
          <cell r="F1867">
            <v>0</v>
          </cell>
          <cell r="G1867" t="str">
            <v>R09_0410</v>
          </cell>
          <cell r="H1867">
            <v>0</v>
          </cell>
          <cell r="I1867">
            <v>0</v>
          </cell>
        </row>
        <row r="1868">
          <cell r="A1868">
            <v>995200</v>
          </cell>
          <cell r="B1868" t="str">
            <v xml:space="preserve">ENGTS DOUTEUX CTX. ADMIN.     </v>
          </cell>
          <cell r="C1868" t="str">
            <v>R09_0410</v>
          </cell>
          <cell r="D1868" t="str">
            <v>R09_0410</v>
          </cell>
          <cell r="E1868">
            <v>0</v>
          </cell>
          <cell r="F1868">
            <v>0</v>
          </cell>
          <cell r="G1868" t="str">
            <v>R09_0410</v>
          </cell>
          <cell r="H1868">
            <v>0</v>
          </cell>
          <cell r="I1868">
            <v>0</v>
          </cell>
        </row>
        <row r="1869">
          <cell r="A1869">
            <v>996100</v>
          </cell>
          <cell r="B1869" t="str">
            <v>ENGTS DOUTEUX PRE-CTX. PROF. L</v>
          </cell>
          <cell r="C1869" t="str">
            <v>R09_0410</v>
          </cell>
          <cell r="D1869" t="str">
            <v>R09_0410</v>
          </cell>
          <cell r="E1869">
            <v>0</v>
          </cell>
          <cell r="F1869">
            <v>0</v>
          </cell>
          <cell r="G1869" t="str">
            <v>R09_0410</v>
          </cell>
          <cell r="H1869">
            <v>0</v>
          </cell>
          <cell r="I1869">
            <v>0</v>
          </cell>
        </row>
        <row r="1870">
          <cell r="A1870">
            <v>996200</v>
          </cell>
          <cell r="B1870" t="str">
            <v>ENGTS DOUTEUX CTX. PROF. LIBER</v>
          </cell>
          <cell r="C1870" t="str">
            <v>R09_0410</v>
          </cell>
          <cell r="D1870" t="str">
            <v>R09_0410</v>
          </cell>
          <cell r="E1870">
            <v>0</v>
          </cell>
          <cell r="F1870">
            <v>0</v>
          </cell>
          <cell r="G1870" t="str">
            <v>R09_0410</v>
          </cell>
          <cell r="H1870">
            <v>0</v>
          </cell>
          <cell r="I1870">
            <v>0</v>
          </cell>
        </row>
        <row r="1871">
          <cell r="A1871">
            <v>997100</v>
          </cell>
          <cell r="B1871" t="str">
            <v xml:space="preserve">ENGTS DOUTEUX PRE-CTX. DIVERS </v>
          </cell>
          <cell r="C1871" t="str">
            <v>R09_0410</v>
          </cell>
          <cell r="D1871" t="str">
            <v>R09_0410</v>
          </cell>
          <cell r="E1871">
            <v>0</v>
          </cell>
          <cell r="F1871">
            <v>0</v>
          </cell>
          <cell r="G1871" t="str">
            <v>R09_0410</v>
          </cell>
          <cell r="H1871">
            <v>0</v>
          </cell>
          <cell r="I1871">
            <v>0</v>
          </cell>
        </row>
        <row r="1872">
          <cell r="A1872">
            <v>997200</v>
          </cell>
          <cell r="B1872" t="str">
            <v xml:space="preserve">ENGTS DOUTEUX CTX. DIVERS     </v>
          </cell>
          <cell r="C1872" t="str">
            <v>R09_0410</v>
          </cell>
          <cell r="D1872" t="str">
            <v>R09_0410</v>
          </cell>
          <cell r="E1872">
            <v>0</v>
          </cell>
          <cell r="F1872">
            <v>0</v>
          </cell>
          <cell r="G1872" t="str">
            <v>R09_0410</v>
          </cell>
          <cell r="H1872">
            <v>0</v>
          </cell>
          <cell r="I1872">
            <v>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p_Chap_compta"/>
      <sheetName val="Mapp_Mche_CCL"/>
      <sheetName val="Feuil1"/>
    </sheetNames>
    <sheetDataSet>
      <sheetData sheetId="0">
        <row r="3">
          <cell r="O3" t="str">
            <v>25111320103</v>
          </cell>
        </row>
        <row r="4">
          <cell r="O4" t="str">
            <v>-20411120103</v>
          </cell>
        </row>
        <row r="5">
          <cell r="O5" t="str">
            <v>-20311020103</v>
          </cell>
        </row>
        <row r="6">
          <cell r="O6" t="str">
            <v>25112020103</v>
          </cell>
        </row>
        <row r="7">
          <cell r="O7" t="str">
            <v>29920320103</v>
          </cell>
        </row>
        <row r="8">
          <cell r="O8" t="str">
            <v>25112020102</v>
          </cell>
        </row>
        <row r="9">
          <cell r="O9" t="str">
            <v>25212020103</v>
          </cell>
        </row>
        <row r="10">
          <cell r="O10" t="str">
            <v>25115020302</v>
          </cell>
        </row>
        <row r="11">
          <cell r="O11" t="str">
            <v>25213220202</v>
          </cell>
        </row>
        <row r="12">
          <cell r="O12" t="str">
            <v>29922220101</v>
          </cell>
        </row>
        <row r="13">
          <cell r="O13" t="str">
            <v>29922220102</v>
          </cell>
        </row>
        <row r="14">
          <cell r="O14" t="str">
            <v>25112020209</v>
          </cell>
        </row>
        <row r="15">
          <cell r="O15" t="str">
            <v>25114020315</v>
          </cell>
        </row>
        <row r="16">
          <cell r="O16" t="str">
            <v>29922220103</v>
          </cell>
        </row>
        <row r="17">
          <cell r="O17" t="str">
            <v>25211420202</v>
          </cell>
        </row>
        <row r="18">
          <cell r="O18" t="str">
            <v>29920320102</v>
          </cell>
        </row>
        <row r="19">
          <cell r="O19" t="str">
            <v>25211420302</v>
          </cell>
        </row>
        <row r="20">
          <cell r="O20" t="str">
            <v>25113020202</v>
          </cell>
        </row>
        <row r="21">
          <cell r="O21" t="str">
            <v>25212020102</v>
          </cell>
        </row>
        <row r="22">
          <cell r="O22" t="str">
            <v>27250020103</v>
          </cell>
        </row>
        <row r="23">
          <cell r="O23" t="str">
            <v>25211420103</v>
          </cell>
        </row>
        <row r="24">
          <cell r="O24" t="str">
            <v>25211220202</v>
          </cell>
        </row>
        <row r="25">
          <cell r="O25" t="str">
            <v>20380010101</v>
          </cell>
        </row>
        <row r="26">
          <cell r="O26" t="str">
            <v>25410020103</v>
          </cell>
        </row>
        <row r="27">
          <cell r="O27" t="str">
            <v>25112020101</v>
          </cell>
        </row>
        <row r="28">
          <cell r="O28" t="str">
            <v>25211220102</v>
          </cell>
        </row>
        <row r="29">
          <cell r="O29" t="str">
            <v>29910020101</v>
          </cell>
        </row>
        <row r="30">
          <cell r="O30" t="str">
            <v>25113020315</v>
          </cell>
        </row>
        <row r="31">
          <cell r="O31" t="str">
            <v>25450020103</v>
          </cell>
        </row>
        <row r="32">
          <cell r="O32" t="str">
            <v>25112020306</v>
          </cell>
        </row>
        <row r="33">
          <cell r="O33" t="str">
            <v>25111320102</v>
          </cell>
        </row>
        <row r="34">
          <cell r="O34" t="str">
            <v>25114020302</v>
          </cell>
        </row>
        <row r="35">
          <cell r="O35" t="str">
            <v>25115010302</v>
          </cell>
        </row>
        <row r="36">
          <cell r="O36" t="str">
            <v>25211420102</v>
          </cell>
        </row>
        <row r="37">
          <cell r="O37" t="str">
            <v>25112020302</v>
          </cell>
        </row>
        <row r="38">
          <cell r="O38" t="str">
            <v>25115020315</v>
          </cell>
        </row>
        <row r="39">
          <cell r="O39" t="str">
            <v>25115020309</v>
          </cell>
        </row>
        <row r="40">
          <cell r="O40" t="str">
            <v>29922210302</v>
          </cell>
        </row>
        <row r="41">
          <cell r="O41" t="str">
            <v>25162010101</v>
          </cell>
        </row>
        <row r="42">
          <cell r="O42" t="str">
            <v>25113020219</v>
          </cell>
        </row>
        <row r="43">
          <cell r="O43" t="str">
            <v>25450020101</v>
          </cell>
        </row>
        <row r="44">
          <cell r="O44" t="str">
            <v>29210320103</v>
          </cell>
        </row>
        <row r="45">
          <cell r="O45" t="str">
            <v>29920320101</v>
          </cell>
        </row>
        <row r="46">
          <cell r="O46" t="str">
            <v>25113020103</v>
          </cell>
        </row>
        <row r="47">
          <cell r="O47" t="str">
            <v>25212020315</v>
          </cell>
        </row>
        <row r="48">
          <cell r="O48" t="str">
            <v>25112020308</v>
          </cell>
        </row>
        <row r="49">
          <cell r="O49" t="str">
            <v>25212020308</v>
          </cell>
        </row>
        <row r="50">
          <cell r="O50" t="str">
            <v>25111320101</v>
          </cell>
        </row>
        <row r="51">
          <cell r="O51" t="str">
            <v>29922820102</v>
          </cell>
        </row>
        <row r="52">
          <cell r="O52" t="str">
            <v>29928020102</v>
          </cell>
        </row>
        <row r="53">
          <cell r="O53" t="str">
            <v>25114020305</v>
          </cell>
        </row>
        <row r="54">
          <cell r="O54" t="str">
            <v>25114020102</v>
          </cell>
        </row>
        <row r="55">
          <cell r="O55" t="str">
            <v>25112010302</v>
          </cell>
        </row>
        <row r="56">
          <cell r="O56" t="str">
            <v>25115020103</v>
          </cell>
        </row>
        <row r="57">
          <cell r="O57" t="str">
            <v>25450020102</v>
          </cell>
        </row>
        <row r="58">
          <cell r="O58" t="str">
            <v>25211020102</v>
          </cell>
        </row>
        <row r="59">
          <cell r="O59" t="str">
            <v>25113020207</v>
          </cell>
        </row>
        <row r="60">
          <cell r="O60" t="str">
            <v>29922420307</v>
          </cell>
        </row>
        <row r="61">
          <cell r="O61" t="str">
            <v>25113010302</v>
          </cell>
        </row>
        <row r="62">
          <cell r="O62" t="str">
            <v>29922220110</v>
          </cell>
        </row>
        <row r="63">
          <cell r="O63" t="str">
            <v>29222120103</v>
          </cell>
        </row>
        <row r="64">
          <cell r="O64" t="str">
            <v>29222120101</v>
          </cell>
        </row>
        <row r="65">
          <cell r="O65" t="str">
            <v>25211420308</v>
          </cell>
        </row>
        <row r="66">
          <cell r="O66" t="str">
            <v>29221220103</v>
          </cell>
        </row>
        <row r="67">
          <cell r="O67" t="str">
            <v>25114010302</v>
          </cell>
        </row>
        <row r="68">
          <cell r="O68" t="str">
            <v>29910020103</v>
          </cell>
        </row>
        <row r="69">
          <cell r="O69" t="str">
            <v>27250020207</v>
          </cell>
        </row>
        <row r="70">
          <cell r="O70" t="str">
            <v>25112020207</v>
          </cell>
        </row>
        <row r="71">
          <cell r="O71" t="str">
            <v>29922410302</v>
          </cell>
        </row>
        <row r="72">
          <cell r="O72" t="str">
            <v>25114020308</v>
          </cell>
        </row>
        <row r="73">
          <cell r="O73" t="str">
            <v>29920520315</v>
          </cell>
        </row>
        <row r="74">
          <cell r="O74" t="str">
            <v>27250020202</v>
          </cell>
        </row>
        <row r="75">
          <cell r="O75" t="str">
            <v>25112020315</v>
          </cell>
        </row>
        <row r="76">
          <cell r="O76" t="str">
            <v>25510020209</v>
          </cell>
        </row>
        <row r="77">
          <cell r="O77" t="str">
            <v>25450020315</v>
          </cell>
        </row>
        <row r="78">
          <cell r="O78" t="str">
            <v>29210320102</v>
          </cell>
        </row>
        <row r="79">
          <cell r="O79" t="str">
            <v>27250020102</v>
          </cell>
        </row>
        <row r="80">
          <cell r="O80" t="str">
            <v>29210320101</v>
          </cell>
        </row>
        <row r="81">
          <cell r="O81" t="str">
            <v>29922520101</v>
          </cell>
        </row>
        <row r="82">
          <cell r="O82" t="str">
            <v>25114020313</v>
          </cell>
        </row>
        <row r="83">
          <cell r="O83" t="str">
            <v>25111310302</v>
          </cell>
        </row>
        <row r="84">
          <cell r="O84" t="str">
            <v>25114020103</v>
          </cell>
        </row>
        <row r="85">
          <cell r="O85" t="str">
            <v>27250020101</v>
          </cell>
        </row>
        <row r="86">
          <cell r="O86" t="str">
            <v>25510020101</v>
          </cell>
        </row>
        <row r="87">
          <cell r="O87" t="str">
            <v>29222020204</v>
          </cell>
        </row>
        <row r="88">
          <cell r="O88" t="str">
            <v>27250020308</v>
          </cell>
        </row>
        <row r="89">
          <cell r="O89" t="str">
            <v>29222020102</v>
          </cell>
        </row>
        <row r="90">
          <cell r="O90" t="str">
            <v>29210720101</v>
          </cell>
        </row>
        <row r="91">
          <cell r="O91" t="str">
            <v>27250020315</v>
          </cell>
        </row>
        <row r="92">
          <cell r="O92" t="str">
            <v>25115020102</v>
          </cell>
        </row>
        <row r="93">
          <cell r="O93" t="str">
            <v>20511120103</v>
          </cell>
        </row>
        <row r="94">
          <cell r="O94" t="str">
            <v>25510020102</v>
          </cell>
        </row>
        <row r="95">
          <cell r="O95" t="str">
            <v>29222120102</v>
          </cell>
        </row>
        <row r="96">
          <cell r="O96" t="str">
            <v>25212020101</v>
          </cell>
        </row>
        <row r="97">
          <cell r="O97" t="str">
            <v>25510020307</v>
          </cell>
        </row>
        <row r="98">
          <cell r="O98" t="str">
            <v>25510020103</v>
          </cell>
        </row>
        <row r="99">
          <cell r="O99" t="str">
            <v>29922320202</v>
          </cell>
        </row>
        <row r="100">
          <cell r="O100" t="str">
            <v>29222020103</v>
          </cell>
        </row>
        <row r="101">
          <cell r="O101" t="str">
            <v>20511120102</v>
          </cell>
        </row>
        <row r="102">
          <cell r="O102" t="str">
            <v>25113020102</v>
          </cell>
        </row>
        <row r="103">
          <cell r="O103" t="str">
            <v>29922510302</v>
          </cell>
        </row>
        <row r="104">
          <cell r="O104" t="str">
            <v>29228020102</v>
          </cell>
        </row>
        <row r="105">
          <cell r="O105" t="str">
            <v>20511120101</v>
          </cell>
        </row>
        <row r="106">
          <cell r="O106" t="str">
            <v>27250020110</v>
          </cell>
        </row>
        <row r="107">
          <cell r="O107" t="str">
            <v>29210410302</v>
          </cell>
        </row>
        <row r="108">
          <cell r="O108" t="str">
            <v>27212020103</v>
          </cell>
        </row>
        <row r="109">
          <cell r="O109" t="str">
            <v>29221020101</v>
          </cell>
        </row>
        <row r="110">
          <cell r="O110" t="str">
            <v>25112020305</v>
          </cell>
        </row>
        <row r="111">
          <cell r="O111" t="str">
            <v>20121020103</v>
          </cell>
        </row>
        <row r="112">
          <cell r="O112" t="str">
            <v>29222020101</v>
          </cell>
        </row>
        <row r="113">
          <cell r="O113" t="str">
            <v>29920310302</v>
          </cell>
        </row>
        <row r="114">
          <cell r="O114" t="str">
            <v>25430020103</v>
          </cell>
        </row>
        <row r="115">
          <cell r="O115" t="str">
            <v>29920720101</v>
          </cell>
        </row>
        <row r="116">
          <cell r="O116" t="str">
            <v>25410020102</v>
          </cell>
        </row>
        <row r="117">
          <cell r="O117" t="str">
            <v>27250020307</v>
          </cell>
        </row>
        <row r="118">
          <cell r="O118" t="str">
            <v>25450020202</v>
          </cell>
        </row>
        <row r="119">
          <cell r="O119" t="str">
            <v>25430020102</v>
          </cell>
        </row>
        <row r="120">
          <cell r="O120" t="str">
            <v>25430020101</v>
          </cell>
        </row>
        <row r="121">
          <cell r="O121" t="str">
            <v>29212020102</v>
          </cell>
        </row>
        <row r="122">
          <cell r="O122" t="str">
            <v>20223120103</v>
          </cell>
        </row>
        <row r="123">
          <cell r="O123" t="str">
            <v>29222120110</v>
          </cell>
        </row>
        <row r="124">
          <cell r="O124" t="str">
            <v>25114020311</v>
          </cell>
        </row>
        <row r="125">
          <cell r="O125" t="str">
            <v>20332020103</v>
          </cell>
        </row>
        <row r="126">
          <cell r="O126" t="str">
            <v>29910010202</v>
          </cell>
        </row>
        <row r="127">
          <cell r="O127" t="str">
            <v>20223220101</v>
          </cell>
        </row>
        <row r="128">
          <cell r="O128" t="str">
            <v>29920320315</v>
          </cell>
        </row>
        <row r="129">
          <cell r="O129" t="str">
            <v>29222020110</v>
          </cell>
        </row>
        <row r="130">
          <cell r="O130" t="str">
            <v>29210310202</v>
          </cell>
        </row>
        <row r="131">
          <cell r="O131" t="str">
            <v>27250020209</v>
          </cell>
        </row>
        <row r="132">
          <cell r="O132" t="str">
            <v>29210320315</v>
          </cell>
        </row>
        <row r="133">
          <cell r="O133" t="str">
            <v>29921220102</v>
          </cell>
        </row>
        <row r="134">
          <cell r="O134" t="str">
            <v>20332020102</v>
          </cell>
        </row>
        <row r="135">
          <cell r="O135" t="str">
            <v>27250020305</v>
          </cell>
        </row>
        <row r="136">
          <cell r="O136" t="str">
            <v>27212020101</v>
          </cell>
        </row>
        <row r="137">
          <cell r="O137" t="str">
            <v>20930020101</v>
          </cell>
        </row>
        <row r="138">
          <cell r="O138" t="str">
            <v>25410020101</v>
          </cell>
        </row>
        <row r="139">
          <cell r="O139" t="str">
            <v>20920010101</v>
          </cell>
        </row>
        <row r="140">
          <cell r="O140" t="str">
            <v>-29222020101</v>
          </cell>
        </row>
        <row r="141">
          <cell r="O141" t="str">
            <v>-29222020102</v>
          </cell>
        </row>
        <row r="142">
          <cell r="O142" t="str">
            <v>-29222020103</v>
          </cell>
        </row>
        <row r="143">
          <cell r="O143" t="str">
            <v>-25410020101</v>
          </cell>
        </row>
        <row r="144">
          <cell r="O144" t="str">
            <v>-20311110302</v>
          </cell>
        </row>
        <row r="145">
          <cell r="O145" t="str">
            <v>-25112020101</v>
          </cell>
        </row>
        <row r="146">
          <cell r="O146" t="str">
            <v>-25115010302</v>
          </cell>
        </row>
        <row r="147">
          <cell r="O147" t="str">
            <v>-25112020102</v>
          </cell>
        </row>
        <row r="148">
          <cell r="O148" t="str">
            <v>-25114020315</v>
          </cell>
        </row>
        <row r="149">
          <cell r="O149" t="str">
            <v>-25115020315</v>
          </cell>
        </row>
        <row r="150">
          <cell r="O150" t="str">
            <v>-29221020103</v>
          </cell>
        </row>
        <row r="151">
          <cell r="O151" t="str">
            <v>-29210320103</v>
          </cell>
        </row>
        <row r="152">
          <cell r="O152" t="str">
            <v>-29212020102</v>
          </cell>
        </row>
        <row r="153">
          <cell r="O153" t="str">
            <v>-25112020315</v>
          </cell>
        </row>
        <row r="154">
          <cell r="O154" t="str">
            <v>-25114020302</v>
          </cell>
        </row>
        <row r="155">
          <cell r="O155" t="str">
            <v>-29221020102</v>
          </cell>
        </row>
        <row r="156">
          <cell r="O156" t="str">
            <v>-25113020102</v>
          </cell>
        </row>
        <row r="157">
          <cell r="O157" t="str">
            <v>-25112020103</v>
          </cell>
        </row>
        <row r="158">
          <cell r="O158" t="str">
            <v>-25410020103</v>
          </cell>
        </row>
        <row r="159">
          <cell r="O159" t="str">
            <v>-25113020315</v>
          </cell>
        </row>
        <row r="160">
          <cell r="O160" t="str">
            <v>-25111320102</v>
          </cell>
        </row>
        <row r="161">
          <cell r="O161" t="str">
            <v>-25113020202</v>
          </cell>
        </row>
        <row r="162">
          <cell r="O162" t="str">
            <v>-25115020302</v>
          </cell>
        </row>
        <row r="163">
          <cell r="O163" t="str">
            <v>-25112020302</v>
          </cell>
        </row>
        <row r="164">
          <cell r="O164" t="str">
            <v>-25113010302</v>
          </cell>
        </row>
        <row r="165">
          <cell r="O165" t="str">
            <v>-29210320101</v>
          </cell>
        </row>
        <row r="166">
          <cell r="O166" t="str">
            <v>-20930020101</v>
          </cell>
        </row>
        <row r="167">
          <cell r="O167" t="str">
            <v>-29210320102</v>
          </cell>
        </row>
        <row r="168">
          <cell r="O168" t="str">
            <v>-29210310202</v>
          </cell>
        </row>
        <row r="169">
          <cell r="O169" t="str">
            <v>-25113020103</v>
          </cell>
        </row>
        <row r="170">
          <cell r="O170" t="str">
            <v>-29210320315</v>
          </cell>
        </row>
        <row r="171">
          <cell r="O171" t="str">
            <v>-29221020101</v>
          </cell>
        </row>
        <row r="172">
          <cell r="O172" t="str">
            <v>-20221820101</v>
          </cell>
        </row>
        <row r="173">
          <cell r="O173" t="str">
            <v>-20312020102</v>
          </cell>
        </row>
        <row r="174">
          <cell r="O174" t="str">
            <v>-20930020103</v>
          </cell>
        </row>
        <row r="175">
          <cell r="O175" t="str">
            <v>-29210720101</v>
          </cell>
        </row>
        <row r="176">
          <cell r="O176" t="str">
            <v>-29225020101</v>
          </cell>
        </row>
        <row r="177">
          <cell r="O177" t="str">
            <v>-27250020207</v>
          </cell>
        </row>
        <row r="178">
          <cell r="O178" t="str">
            <v>-20221820302</v>
          </cell>
        </row>
        <row r="179">
          <cell r="O179" t="str">
            <v>-29228020101</v>
          </cell>
        </row>
        <row r="180">
          <cell r="O180" t="str">
            <v>-20513020101</v>
          </cell>
        </row>
        <row r="181">
          <cell r="O181" t="str">
            <v>-20511220102</v>
          </cell>
        </row>
        <row r="182">
          <cell r="O182" t="str">
            <v>-20121020308</v>
          </cell>
        </row>
        <row r="183">
          <cell r="O183" t="str">
            <v>-29228020102</v>
          </cell>
        </row>
        <row r="184">
          <cell r="O184" t="str">
            <v>-20513020103</v>
          </cell>
        </row>
        <row r="185">
          <cell r="O185" t="str">
            <v>-20511220101</v>
          </cell>
        </row>
        <row r="186">
          <cell r="O186" t="str">
            <v>-20121020102</v>
          </cell>
        </row>
        <row r="187">
          <cell r="O187" t="str">
            <v>-29228020103</v>
          </cell>
        </row>
        <row r="188">
          <cell r="O188" t="str">
            <v>-20332020102</v>
          </cell>
        </row>
        <row r="189">
          <cell r="O189" t="str">
            <v>-29224010302</v>
          </cell>
        </row>
        <row r="190">
          <cell r="O190" t="str">
            <v>-29225010302</v>
          </cell>
        </row>
        <row r="191">
          <cell r="O191" t="str">
            <v>-20113120101</v>
          </cell>
        </row>
        <row r="192">
          <cell r="O192" t="str">
            <v>-29223020202</v>
          </cell>
        </row>
        <row r="193">
          <cell r="O193" t="str">
            <v>-20910020101</v>
          </cell>
        </row>
        <row r="194">
          <cell r="O194" t="str">
            <v>-20513020102</v>
          </cell>
        </row>
        <row r="195">
          <cell r="O195" t="str">
            <v>-20221220101</v>
          </cell>
        </row>
        <row r="196">
          <cell r="O196" t="str">
            <v>-20300010302</v>
          </cell>
        </row>
        <row r="197">
          <cell r="O197" t="str">
            <v>-20221820102</v>
          </cell>
        </row>
        <row r="198">
          <cell r="O198" t="str">
            <v>-20223220101</v>
          </cell>
        </row>
        <row r="199">
          <cell r="O199" t="str">
            <v>-20511210302</v>
          </cell>
        </row>
        <row r="200">
          <cell r="O200" t="str">
            <v>-25114020308</v>
          </cell>
        </row>
        <row r="201">
          <cell r="O201" t="str">
            <v>-20910020102</v>
          </cell>
        </row>
        <row r="202">
          <cell r="O202" t="str">
            <v>-20121120103</v>
          </cell>
        </row>
        <row r="203">
          <cell r="O203" t="str">
            <v>-20221820103</v>
          </cell>
        </row>
        <row r="204">
          <cell r="O204" t="str">
            <v>-29220020102</v>
          </cell>
        </row>
        <row r="205">
          <cell r="O205" t="str">
            <v>-20311120103</v>
          </cell>
        </row>
        <row r="206">
          <cell r="O206" t="str">
            <v>-29210310302</v>
          </cell>
        </row>
        <row r="207">
          <cell r="O207" t="str">
            <v>-20910110302</v>
          </cell>
        </row>
        <row r="208">
          <cell r="O208" t="str">
            <v>-29222020110</v>
          </cell>
        </row>
        <row r="209">
          <cell r="O209" t="str">
            <v>-20121020103</v>
          </cell>
        </row>
        <row r="210">
          <cell r="O210" t="str">
            <v>-20332020101</v>
          </cell>
        </row>
        <row r="211">
          <cell r="O211" t="str">
            <v>-20121120101</v>
          </cell>
        </row>
        <row r="212">
          <cell r="O212" t="str">
            <v>-25111320101</v>
          </cell>
        </row>
        <row r="213">
          <cell r="O213" t="str">
            <v>-20511220103</v>
          </cell>
        </row>
        <row r="214">
          <cell r="O214" t="str">
            <v>-20121020101</v>
          </cell>
        </row>
        <row r="215">
          <cell r="O215" t="str">
            <v>-20221810302</v>
          </cell>
        </row>
        <row r="216">
          <cell r="O216" t="str">
            <v>-29223020101</v>
          </cell>
        </row>
        <row r="217">
          <cell r="O217" t="str">
            <v>-20511220202</v>
          </cell>
        </row>
        <row r="218">
          <cell r="O218" t="str">
            <v>-20910020103</v>
          </cell>
        </row>
        <row r="219">
          <cell r="O219" t="str">
            <v>-25112010302</v>
          </cell>
        </row>
        <row r="220">
          <cell r="O220" t="str">
            <v>-20332020103</v>
          </cell>
        </row>
        <row r="221">
          <cell r="O221" t="str">
            <v>-20311120101</v>
          </cell>
        </row>
        <row r="222">
          <cell r="O222" t="str">
            <v>-29224020307</v>
          </cell>
        </row>
        <row r="223">
          <cell r="O223" t="str">
            <v>-20311120102</v>
          </cell>
        </row>
        <row r="224">
          <cell r="O224" t="str">
            <v>-20121420101</v>
          </cell>
        </row>
        <row r="225">
          <cell r="O225" t="str">
            <v>-20300020102</v>
          </cell>
        </row>
        <row r="226">
          <cell r="O226" t="str">
            <v>-20300020103</v>
          </cell>
        </row>
        <row r="227">
          <cell r="O227" t="str">
            <v>-25112020308</v>
          </cell>
        </row>
        <row r="228">
          <cell r="O228" t="str">
            <v>-20221220102</v>
          </cell>
        </row>
        <row r="229">
          <cell r="O229" t="str">
            <v>-20121120102</v>
          </cell>
        </row>
        <row r="230">
          <cell r="O230" t="str">
            <v>-25114020103</v>
          </cell>
        </row>
        <row r="231">
          <cell r="O231" t="str">
            <v>-20221220103</v>
          </cell>
        </row>
        <row r="232">
          <cell r="O232" t="str">
            <v>-20313020102</v>
          </cell>
        </row>
        <row r="233">
          <cell r="O233" t="str">
            <v>-20312020103</v>
          </cell>
        </row>
        <row r="234">
          <cell r="O234" t="str">
            <v>-20113120103</v>
          </cell>
        </row>
        <row r="235">
          <cell r="O235" t="str">
            <v>-20300020101</v>
          </cell>
        </row>
        <row r="236">
          <cell r="O236" t="str">
            <v>-20312020101</v>
          </cell>
        </row>
        <row r="237">
          <cell r="O237" t="str">
            <v>-29221220102</v>
          </cell>
        </row>
        <row r="238">
          <cell r="O238" t="str">
            <v>-29210120103</v>
          </cell>
        </row>
        <row r="239">
          <cell r="O239" t="str">
            <v>-20211020102</v>
          </cell>
        </row>
        <row r="240">
          <cell r="O240" t="str">
            <v>-20200020103</v>
          </cell>
        </row>
        <row r="241">
          <cell r="O241" t="str">
            <v>-20300020219</v>
          </cell>
        </row>
        <row r="242">
          <cell r="O242" t="str">
            <v>-20511220315</v>
          </cell>
        </row>
        <row r="243">
          <cell r="O243" t="str">
            <v>-25172010101</v>
          </cell>
        </row>
        <row r="244">
          <cell r="O244" t="str">
            <v>-20312020308</v>
          </cell>
        </row>
        <row r="245">
          <cell r="O245" t="str">
            <v>-20211020103</v>
          </cell>
        </row>
        <row r="246">
          <cell r="O246" t="str">
            <v>-20223320103</v>
          </cell>
        </row>
        <row r="247">
          <cell r="O247" t="str">
            <v>-20412020102</v>
          </cell>
        </row>
        <row r="248">
          <cell r="O248" t="str">
            <v>-20311120315</v>
          </cell>
        </row>
        <row r="249">
          <cell r="O249" t="str">
            <v>-29220020101</v>
          </cell>
        </row>
        <row r="250">
          <cell r="O250" t="str">
            <v>-20340020103</v>
          </cell>
        </row>
        <row r="251">
          <cell r="O251" t="str">
            <v>-20300020308</v>
          </cell>
        </row>
        <row r="252">
          <cell r="O252" t="str">
            <v>-20400020103</v>
          </cell>
        </row>
        <row r="253">
          <cell r="O253" t="str">
            <v>-20315020315</v>
          </cell>
        </row>
        <row r="254">
          <cell r="O254" t="str">
            <v>27212020102</v>
          </cell>
        </row>
        <row r="255">
          <cell r="O255" t="str">
            <v>27212020110</v>
          </cell>
        </row>
        <row r="256">
          <cell r="O256" t="str">
            <v>27212020109</v>
          </cell>
        </row>
        <row r="257">
          <cell r="O257" t="str">
            <v>27212020104</v>
          </cell>
        </row>
        <row r="258">
          <cell r="O258" t="str">
            <v>27212020203</v>
          </cell>
        </row>
        <row r="259">
          <cell r="O259" t="str">
            <v>27212020301</v>
          </cell>
        </row>
        <row r="260">
          <cell r="O260" t="str">
            <v>27212020201</v>
          </cell>
        </row>
        <row r="261">
          <cell r="O261" t="str">
            <v>27212010302</v>
          </cell>
        </row>
        <row r="262">
          <cell r="O262" t="str">
            <v>27212020111</v>
          </cell>
        </row>
        <row r="263">
          <cell r="O263" t="str">
            <v>27212020106</v>
          </cell>
        </row>
        <row r="264">
          <cell r="O264" t="str">
            <v>27212020303</v>
          </cell>
        </row>
        <row r="265">
          <cell r="O265" t="str">
            <v>27212020212</v>
          </cell>
        </row>
        <row r="266">
          <cell r="O266" t="str">
            <v>-27212010302</v>
          </cell>
        </row>
        <row r="267">
          <cell r="O267" t="str">
            <v>-27212020103</v>
          </cell>
        </row>
        <row r="268">
          <cell r="O268" t="str">
            <v>-27212020101</v>
          </cell>
        </row>
        <row r="269">
          <cell r="O269" t="str">
            <v>-27212020102</v>
          </cell>
        </row>
        <row r="270">
          <cell r="O270" t="str">
            <v>-27212020111</v>
          </cell>
        </row>
        <row r="271">
          <cell r="O271" t="str">
            <v>-27212020109</v>
          </cell>
        </row>
        <row r="272">
          <cell r="O272" t="str">
            <v>27210030102</v>
          </cell>
        </row>
        <row r="273">
          <cell r="O273" t="str">
            <v>25211410302</v>
          </cell>
        </row>
        <row r="274">
          <cell r="O274" t="str">
            <v>25510010302</v>
          </cell>
        </row>
        <row r="275">
          <cell r="O275" t="str">
            <v>29922520207</v>
          </cell>
        </row>
        <row r="276">
          <cell r="O276" t="str">
            <v>-29225020207</v>
          </cell>
        </row>
        <row r="277">
          <cell r="O277" t="str">
            <v>25215210302</v>
          </cell>
        </row>
        <row r="278">
          <cell r="O278" t="str">
            <v>29922220104</v>
          </cell>
        </row>
        <row r="279">
          <cell r="O279" t="str">
            <v>25111020103</v>
          </cell>
        </row>
        <row r="280">
          <cell r="O280" t="str">
            <v>25420020103</v>
          </cell>
        </row>
        <row r="281">
          <cell r="O281" t="str">
            <v>29922220106</v>
          </cell>
        </row>
        <row r="282">
          <cell r="O282" t="str">
            <v>20511220102</v>
          </cell>
        </row>
        <row r="283">
          <cell r="O283" t="str">
            <v>29920720103</v>
          </cell>
        </row>
        <row r="284">
          <cell r="O284" t="str">
            <v>27250020104</v>
          </cell>
        </row>
        <row r="285">
          <cell r="O285" t="str">
            <v>29221020103</v>
          </cell>
        </row>
        <row r="286">
          <cell r="O286" t="str">
            <v>20221220103</v>
          </cell>
        </row>
        <row r="287">
          <cell r="O287" t="str">
            <v>-20121220103</v>
          </cell>
        </row>
        <row r="288">
          <cell r="O288" t="str">
            <v>-29222120103</v>
          </cell>
        </row>
        <row r="289">
          <cell r="O289" t="str">
            <v>-25111320103</v>
          </cell>
        </row>
        <row r="290">
          <cell r="O290" t="str">
            <v>-29222020106</v>
          </cell>
        </row>
        <row r="291">
          <cell r="O291" t="str">
            <v>-29210720103</v>
          </cell>
        </row>
        <row r="292">
          <cell r="O292" t="str">
            <v>-20511120102</v>
          </cell>
        </row>
        <row r="293">
          <cell r="O293" t="str">
            <v>-29222020104</v>
          </cell>
        </row>
        <row r="294">
          <cell r="O294" t="str">
            <v>-20200020102</v>
          </cell>
        </row>
        <row r="295">
          <cell r="O295" t="str">
            <v>-20412020103</v>
          </cell>
        </row>
        <row r="296">
          <cell r="O296" t="str">
            <v>29922420315</v>
          </cell>
        </row>
        <row r="297">
          <cell r="O297" t="str">
            <v>-29224020315</v>
          </cell>
        </row>
        <row r="298">
          <cell r="O298" t="str">
            <v>25114020309</v>
          </cell>
        </row>
        <row r="299">
          <cell r="O299" t="str">
            <v>29210420315</v>
          </cell>
        </row>
        <row r="300">
          <cell r="O300" t="str">
            <v>25114020307</v>
          </cell>
        </row>
        <row r="301">
          <cell r="O301" t="str">
            <v>25115010301</v>
          </cell>
        </row>
        <row r="302">
          <cell r="O302" t="str">
            <v>29920420315</v>
          </cell>
        </row>
        <row r="303">
          <cell r="O303" t="str">
            <v>-29210720315</v>
          </cell>
        </row>
        <row r="304">
          <cell r="O304" t="str">
            <v>-29210420315</v>
          </cell>
        </row>
        <row r="305">
          <cell r="O305" t="str">
            <v>25211420101</v>
          </cell>
        </row>
        <row r="306">
          <cell r="O306" t="str">
            <v>25115020101</v>
          </cell>
        </row>
        <row r="307">
          <cell r="O307" t="str">
            <v>20513010302</v>
          </cell>
        </row>
        <row r="308">
          <cell r="O308" t="str">
            <v>20511110302</v>
          </cell>
        </row>
        <row r="309">
          <cell r="O309" t="str">
            <v>29922820101</v>
          </cell>
        </row>
        <row r="310">
          <cell r="O310" t="str">
            <v>25430020202</v>
          </cell>
        </row>
        <row r="311">
          <cell r="O311" t="str">
            <v>20223120102</v>
          </cell>
        </row>
        <row r="312">
          <cell r="O312" t="str">
            <v>-29920320102</v>
          </cell>
        </row>
        <row r="313">
          <cell r="O313" t="str">
            <v>-29221220101</v>
          </cell>
        </row>
        <row r="314">
          <cell r="O314" t="str">
            <v>25115020209</v>
          </cell>
        </row>
        <row r="315">
          <cell r="O315" t="str">
            <v>25211210302</v>
          </cell>
        </row>
        <row r="316">
          <cell r="O316" t="str">
            <v>25215010302</v>
          </cell>
        </row>
        <row r="317">
          <cell r="O317" t="str">
            <v>29212010302</v>
          </cell>
        </row>
        <row r="318">
          <cell r="O318" t="str">
            <v>25450020302</v>
          </cell>
        </row>
        <row r="319">
          <cell r="O319" t="str">
            <v>25115020310</v>
          </cell>
        </row>
        <row r="320">
          <cell r="O320" t="str">
            <v>29920710302</v>
          </cell>
        </row>
        <row r="321">
          <cell r="O321" t="str">
            <v>29210310302</v>
          </cell>
        </row>
        <row r="322">
          <cell r="O322" t="str">
            <v>27250010302</v>
          </cell>
        </row>
        <row r="323">
          <cell r="O323" t="str">
            <v>27250020302</v>
          </cell>
        </row>
        <row r="324">
          <cell r="O324" t="str">
            <v>27252020101</v>
          </cell>
        </row>
        <row r="325">
          <cell r="O325" t="str">
            <v>29210710302</v>
          </cell>
        </row>
        <row r="326">
          <cell r="O326" t="str">
            <v>20223110302</v>
          </cell>
        </row>
        <row r="327">
          <cell r="O327" t="str">
            <v>-20113010302</v>
          </cell>
        </row>
        <row r="328">
          <cell r="O328" t="str">
            <v>-20223310302</v>
          </cell>
        </row>
        <row r="329">
          <cell r="O329" t="str">
            <v>-20200010302</v>
          </cell>
        </row>
        <row r="330">
          <cell r="O330" t="str">
            <v>-20400010302</v>
          </cell>
        </row>
        <row r="331">
          <cell r="O331" t="str">
            <v>-20440010302</v>
          </cell>
        </row>
        <row r="332">
          <cell r="O332" t="str">
            <v>-20414010302</v>
          </cell>
        </row>
        <row r="333">
          <cell r="O333" t="str">
            <v>-20312020302</v>
          </cell>
        </row>
        <row r="334">
          <cell r="O334" t="str">
            <v>-20311120302</v>
          </cell>
        </row>
        <row r="335">
          <cell r="O335" t="str">
            <v>25114020310</v>
          </cell>
        </row>
        <row r="336">
          <cell r="O336" t="str">
            <v>25211420315</v>
          </cell>
        </row>
        <row r="337">
          <cell r="O337" t="str">
            <v>29922120101</v>
          </cell>
        </row>
        <row r="338">
          <cell r="O338" t="str">
            <v>29210720102</v>
          </cell>
        </row>
        <row r="339">
          <cell r="O339" t="str">
            <v>-29210710302</v>
          </cell>
        </row>
        <row r="340">
          <cell r="O340" t="str">
            <v>29920120315</v>
          </cell>
        </row>
        <row r="341">
          <cell r="O341" t="str">
            <v>-25112020305</v>
          </cell>
        </row>
        <row r="342">
          <cell r="O342" t="str">
            <v>-25114020309</v>
          </cell>
        </row>
        <row r="343">
          <cell r="O343" t="str">
            <v>-25114020307</v>
          </cell>
        </row>
        <row r="344">
          <cell r="O344" t="str">
            <v>-29210110302</v>
          </cell>
        </row>
        <row r="345">
          <cell r="O345" t="str">
            <v>-29213020207</v>
          </cell>
        </row>
        <row r="346">
          <cell r="O346" t="str">
            <v>-29222010302</v>
          </cell>
        </row>
        <row r="347">
          <cell r="O347" t="str">
            <v>20223120315</v>
          </cell>
        </row>
        <row r="348">
          <cell r="O348" t="str">
            <v>29225010302</v>
          </cell>
        </row>
        <row r="349">
          <cell r="O349" t="str">
            <v>25111310201</v>
          </cell>
        </row>
        <row r="350">
          <cell r="O350" t="str">
            <v>25111310202</v>
          </cell>
        </row>
        <row r="351">
          <cell r="O351" t="str">
            <v>25111310103</v>
          </cell>
        </row>
        <row r="352">
          <cell r="O352" t="str">
            <v>25111310101</v>
          </cell>
        </row>
        <row r="353">
          <cell r="O353" t="str">
            <v>-25111310201</v>
          </cell>
        </row>
        <row r="354">
          <cell r="O354" t="str">
            <v>-25111310202</v>
          </cell>
        </row>
        <row r="355">
          <cell r="O355" t="str">
            <v>-25111310103</v>
          </cell>
        </row>
        <row r="356">
          <cell r="O356" t="str">
            <v>-25111310101</v>
          </cell>
        </row>
        <row r="357">
          <cell r="O357" t="str">
            <v>-20221420302</v>
          </cell>
        </row>
        <row r="358">
          <cell r="O358" t="str">
            <v>-20314020302</v>
          </cell>
        </row>
        <row r="359">
          <cell r="O359" t="str">
            <v>-20221220302</v>
          </cell>
        </row>
        <row r="360">
          <cell r="O360" t="str">
            <v>-20221420315</v>
          </cell>
        </row>
        <row r="361">
          <cell r="O361" t="str">
            <v>-20314020315</v>
          </cell>
        </row>
        <row r="362">
          <cell r="O362" t="str">
            <v>-20221220315</v>
          </cell>
        </row>
        <row r="363">
          <cell r="O363" t="str">
            <v>25114020301</v>
          </cell>
        </row>
        <row r="364">
          <cell r="O364" t="str">
            <v>25113020301</v>
          </cell>
        </row>
        <row r="365">
          <cell r="O365" t="str">
            <v>25115020301</v>
          </cell>
        </row>
        <row r="366">
          <cell r="O366" t="str">
            <v>25212020301</v>
          </cell>
        </row>
        <row r="367">
          <cell r="O367" t="str">
            <v>29920520301</v>
          </cell>
        </row>
        <row r="368">
          <cell r="O368" t="str">
            <v>25112020301</v>
          </cell>
        </row>
        <row r="369">
          <cell r="O369" t="str">
            <v>25450020301</v>
          </cell>
        </row>
        <row r="370">
          <cell r="O370" t="str">
            <v>27250020301</v>
          </cell>
        </row>
        <row r="371">
          <cell r="O371" t="str">
            <v>29920320301</v>
          </cell>
        </row>
        <row r="372">
          <cell r="O372" t="str">
            <v>29210320301</v>
          </cell>
        </row>
        <row r="373">
          <cell r="O373" t="str">
            <v>-25114020301</v>
          </cell>
        </row>
        <row r="374">
          <cell r="O374" t="str">
            <v>-25115020301</v>
          </cell>
        </row>
        <row r="375">
          <cell r="O375" t="str">
            <v>-25112020301</v>
          </cell>
        </row>
        <row r="376">
          <cell r="O376" t="str">
            <v>-25113020301</v>
          </cell>
        </row>
        <row r="377">
          <cell r="O377" t="str">
            <v>-29210320301</v>
          </cell>
        </row>
        <row r="378">
          <cell r="O378" t="str">
            <v>-20511220301</v>
          </cell>
        </row>
        <row r="379">
          <cell r="O379" t="str">
            <v>-20311120301</v>
          </cell>
        </row>
        <row r="380">
          <cell r="O380" t="str">
            <v>-20315020301</v>
          </cell>
        </row>
        <row r="381">
          <cell r="O381" t="str">
            <v>29922420301</v>
          </cell>
        </row>
        <row r="382">
          <cell r="O382" t="str">
            <v>-29224020301</v>
          </cell>
        </row>
        <row r="383">
          <cell r="O383" t="str">
            <v>29210420301</v>
          </cell>
        </row>
        <row r="384">
          <cell r="O384" t="str">
            <v>29920420301</v>
          </cell>
        </row>
        <row r="385">
          <cell r="O385" t="str">
            <v>-29210720301</v>
          </cell>
        </row>
        <row r="386">
          <cell r="O386" t="str">
            <v>-29210420301</v>
          </cell>
        </row>
        <row r="387">
          <cell r="O387" t="str">
            <v>25211420301</v>
          </cell>
        </row>
        <row r="388">
          <cell r="O388" t="str">
            <v>29920120301</v>
          </cell>
        </row>
        <row r="389">
          <cell r="O389" t="str">
            <v>-20223120301</v>
          </cell>
        </row>
        <row r="390">
          <cell r="O390" t="str">
            <v>-20221420301</v>
          </cell>
        </row>
        <row r="391">
          <cell r="O391" t="str">
            <v>-20314020301</v>
          </cell>
        </row>
        <row r="392">
          <cell r="O392" t="str">
            <v>-20221220301</v>
          </cell>
        </row>
        <row r="393">
          <cell r="O393" t="str">
            <v>-20312020301</v>
          </cell>
        </row>
        <row r="394">
          <cell r="O394" t="str">
            <v>-20312010302</v>
          </cell>
        </row>
        <row r="395">
          <cell r="O395" t="str">
            <v>-20411120102</v>
          </cell>
        </row>
        <row r="396">
          <cell r="O396" t="str">
            <v>-20411110302</v>
          </cell>
        </row>
        <row r="397">
          <cell r="O397" t="str">
            <v>-20312030101</v>
          </cell>
        </row>
        <row r="398">
          <cell r="O398" t="str">
            <v>-20312020207</v>
          </cell>
        </row>
        <row r="399">
          <cell r="O399" t="str">
            <v>-20300020315</v>
          </cell>
        </row>
        <row r="400">
          <cell r="O400" t="str">
            <v>-20113120301</v>
          </cell>
        </row>
        <row r="401">
          <cell r="O401" t="str">
            <v>-20221210302</v>
          </cell>
        </row>
        <row r="402">
          <cell r="O402" t="str">
            <v>-20312020209</v>
          </cell>
        </row>
        <row r="403">
          <cell r="O403" t="str">
            <v>-20221520315</v>
          </cell>
        </row>
        <row r="404">
          <cell r="O404" t="str">
            <v>-20400020102</v>
          </cell>
        </row>
        <row r="405">
          <cell r="O405" t="str">
            <v>-20930110302</v>
          </cell>
        </row>
        <row r="406">
          <cell r="O406" t="str">
            <v>-20311110201</v>
          </cell>
        </row>
        <row r="407">
          <cell r="O407" t="str">
            <v>-20311110202</v>
          </cell>
        </row>
        <row r="408">
          <cell r="O408" t="str">
            <v>20223120301</v>
          </cell>
        </row>
        <row r="409">
          <cell r="O409" t="str">
            <v>-20221520102</v>
          </cell>
        </row>
        <row r="410">
          <cell r="O410" t="str">
            <v>-29222120102</v>
          </cell>
        </row>
        <row r="411">
          <cell r="O411" t="str">
            <v>-20221920102</v>
          </cell>
        </row>
        <row r="412">
          <cell r="O412" t="str">
            <v>-25115020102</v>
          </cell>
        </row>
        <row r="413">
          <cell r="O413" t="str">
            <v>-20930020102</v>
          </cell>
        </row>
        <row r="414">
          <cell r="O414" t="str">
            <v>-20221620103</v>
          </cell>
        </row>
        <row r="415">
          <cell r="O415" t="str">
            <v>-20910120102</v>
          </cell>
        </row>
        <row r="416">
          <cell r="O416" t="str">
            <v>-20223120103</v>
          </cell>
        </row>
        <row r="417">
          <cell r="O417" t="str">
            <v>-20930010302</v>
          </cell>
        </row>
        <row r="418">
          <cell r="O418" t="str">
            <v>-20113120102</v>
          </cell>
        </row>
        <row r="419">
          <cell r="O419" t="str">
            <v>-20900020102</v>
          </cell>
        </row>
        <row r="420">
          <cell r="O420" t="str">
            <v>-20910120101</v>
          </cell>
        </row>
        <row r="421">
          <cell r="O421" t="str">
            <v>-20511120103</v>
          </cell>
        </row>
        <row r="422">
          <cell r="O422" t="str">
            <v>-15510020203</v>
          </cell>
        </row>
        <row r="423">
          <cell r="O423" t="str">
            <v/>
          </cell>
        </row>
        <row r="424">
          <cell r="O424" t="str">
            <v/>
          </cell>
        </row>
        <row r="425">
          <cell r="O425" t="str">
            <v/>
          </cell>
        </row>
        <row r="426">
          <cell r="O426" t="str">
            <v/>
          </cell>
        </row>
        <row r="427">
          <cell r="O427" t="str">
            <v/>
          </cell>
        </row>
      </sheetData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OKKI Komla Martin" refreshedDate="45023.481727430553" createdVersion="8" refreshedVersion="8" minRefreshableVersion="3" recordCount="24" xr:uid="{2B103FB2-52E6-4F8A-8FC4-57A807EFB971}">
  <cacheSource type="worksheet">
    <worksheetSource ref="A1:E25" sheet="Mapp_Mche_CCL 2"/>
  </cacheSource>
  <cacheFields count="5">
    <cacheField name="#CCL" numFmtId="0">
      <sharedItems/>
    </cacheField>
    <cacheField name="Nom du gestionnaire" numFmtId="0">
      <sharedItems/>
    </cacheField>
    <cacheField name="Marché" numFmtId="0">
      <sharedItems count="4">
        <s v="GE"/>
        <s v="IIAAO"/>
        <s v="M-PME"/>
        <s v="PME"/>
      </sharedItems>
    </cacheField>
    <cacheField name="Centre d'affaires" numFmtId="0">
      <sharedItems containsBlank="1"/>
    </cacheField>
    <cacheField name="Secteu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s v="696"/>
    <s v="ALASSANE SAMBA LY             "/>
    <x v="0"/>
    <s v="ROUME"/>
    <s v="Industrie"/>
  </r>
  <r>
    <s v="556"/>
    <s v="HAROUNA YARADOU"/>
    <x v="0"/>
    <s v="ROUME"/>
    <s v="Agro-Industrie &amp; Hotellerie"/>
  </r>
  <r>
    <s v="409"/>
    <s v="MAME ISSA GUEYE"/>
    <x v="0"/>
    <s v="VDN"/>
    <s v="Agro-Industrie"/>
  </r>
  <r>
    <s v="871"/>
    <s v="MIMI DIABY"/>
    <x v="0"/>
    <s v="VDN"/>
    <s v="Oil, Gas &amp; Mines"/>
  </r>
  <r>
    <s v="367"/>
    <s v="NDEYE ANNA DIOUF"/>
    <x v="0"/>
    <s v="ROUME"/>
    <s v="Transport &amp; Logistique"/>
  </r>
  <r>
    <s v="531"/>
    <s v="SAMBA KHARY NIANG"/>
    <x v="0"/>
    <s v="ZI"/>
    <s v="Retail &amp; Automobile"/>
  </r>
  <r>
    <s v="796"/>
    <s v="MOHAMED N NDIAYE"/>
    <x v="0"/>
    <s v="ROUME"/>
    <s v="Utilities"/>
  </r>
  <r>
    <s v="558"/>
    <s v="GAISSIRI NDIAYE KANE"/>
    <x v="1"/>
    <s v="ROUME"/>
    <s v="Institutionnels"/>
  </r>
  <r>
    <s v="282"/>
    <s v="PIERRE NDAW"/>
    <x v="1"/>
    <s v="ROUME"/>
    <s v="Institutionnels"/>
  </r>
  <r>
    <s v="648"/>
    <s v="AUGUSTIN KORY DIOUF           "/>
    <x v="1"/>
    <s v="ROUME"/>
    <s v="Institutionnels"/>
  </r>
  <r>
    <s v="707"/>
    <s v=" ALIOUNE BADARA SAKHO         "/>
    <x v="2"/>
    <s v="ROUME"/>
    <s v="Autres"/>
  </r>
  <r>
    <s v="452"/>
    <s v="DIOKHANE KHADIM"/>
    <x v="3"/>
    <s v="ROUME"/>
    <s v="Autres"/>
  </r>
  <r>
    <s v="414"/>
    <s v="FATOU BOURY NDAO"/>
    <x v="3"/>
    <s v="ZI"/>
    <s v="Industrie"/>
  </r>
  <r>
    <s v="511"/>
    <s v="MAMADOU DIAGNE"/>
    <x v="3"/>
    <s v="VDN"/>
    <s v="Immobiliers/Services"/>
  </r>
  <r>
    <s v="369"/>
    <s v="NDEYE OULIMATA BOYE"/>
    <x v="3"/>
    <s v="ROUME"/>
    <s v="Immobiliers/Services"/>
  </r>
  <r>
    <s v="647"/>
    <s v="MARIEME SOUGOU"/>
    <x v="3"/>
    <s v="ROUME"/>
    <m/>
  </r>
  <r>
    <s v="709"/>
    <s v="ABIBOU BEYE"/>
    <x v="3"/>
    <s v="VDN"/>
    <s v="Commerce"/>
  </r>
  <r>
    <s v="D16"/>
    <s v="ADJA FATOU CISSE EP NIANG     "/>
    <x v="3"/>
    <s v="VDN"/>
    <s v="Commerce"/>
  </r>
  <r>
    <s v="246"/>
    <s v="LOUIS SAGNA"/>
    <x v="3"/>
    <s v="VDN"/>
    <s v="Commerce"/>
  </r>
  <r>
    <s v="A25"/>
    <s v="FATIMA CHAOUI                 "/>
    <x v="1"/>
    <m/>
    <m/>
  </r>
  <r>
    <s v="D17"/>
    <s v="CHEIKH TALIBOUYA NDIAYE"/>
    <x v="3"/>
    <m/>
    <m/>
  </r>
  <r>
    <s v="J00"/>
    <s v="ZHENBANG BAO"/>
    <x v="0"/>
    <m/>
    <m/>
  </r>
  <r>
    <s v="660"/>
    <s v="SALIOU MBACKE BA              "/>
    <x v="2"/>
    <m/>
    <m/>
  </r>
  <r>
    <s v="295"/>
    <s v="KHADY LO"/>
    <x v="0"/>
    <s v="VDN"/>
    <s v="Agro-Industrie &amp; Hotelleri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7CAB7-5377-44C5-A834-3483A73DEF7B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I35:J40" firstHeaderRow="1" firstDataRow="1" firstDataCol="1"/>
  <pivotFields count="5"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#CC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uis-Francois.Sagna@socgen.com" TargetMode="External"/><Relationship Id="rId18" Type="http://schemas.openxmlformats.org/officeDocument/2006/relationships/hyperlink" Target="mailto:mame-ngone.gaye@socgen.com" TargetMode="External"/><Relationship Id="rId26" Type="http://schemas.openxmlformats.org/officeDocument/2006/relationships/hyperlink" Target="mailto:alassane-samba.ly@socgen.com" TargetMode="External"/><Relationship Id="rId39" Type="http://schemas.openxmlformats.org/officeDocument/2006/relationships/hyperlink" Target="mailto:maguette-n2.gueye@socgen.com" TargetMode="External"/><Relationship Id="rId21" Type="http://schemas.openxmlformats.org/officeDocument/2006/relationships/hyperlink" Target="mailto:mohamed-n.ndiaye@socgen.com" TargetMode="External"/><Relationship Id="rId34" Type="http://schemas.openxmlformats.org/officeDocument/2006/relationships/hyperlink" Target="mailto:konde-fadel.madjome@socgen.com" TargetMode="External"/><Relationship Id="rId42" Type="http://schemas.openxmlformats.org/officeDocument/2006/relationships/hyperlink" Target="mailto:maimouna-gueye.drame@socgen.com" TargetMode="External"/><Relationship Id="rId7" Type="http://schemas.openxmlformats.org/officeDocument/2006/relationships/hyperlink" Target="mailto:fatima.chaoui@socgen.com" TargetMode="External"/><Relationship Id="rId2" Type="http://schemas.openxmlformats.org/officeDocument/2006/relationships/hyperlink" Target="mailto:guelkaguemia.koriguim@socgen.com" TargetMode="External"/><Relationship Id="rId16" Type="http://schemas.openxmlformats.org/officeDocument/2006/relationships/hyperlink" Target="mailto:fatimata-zara.haidara@socgen.com" TargetMode="External"/><Relationship Id="rId29" Type="http://schemas.openxmlformats.org/officeDocument/2006/relationships/hyperlink" Target="mailto:cheikh-ahmadou-bamba.diop@socgen.com" TargetMode="External"/><Relationship Id="rId1" Type="http://schemas.openxmlformats.org/officeDocument/2006/relationships/hyperlink" Target="mailto:khady-ndiaye.ba@socgen.com" TargetMode="External"/><Relationship Id="rId6" Type="http://schemas.openxmlformats.org/officeDocument/2006/relationships/hyperlink" Target="mailto:Augustin-Kory.Diouf@socgen.com" TargetMode="External"/><Relationship Id="rId11" Type="http://schemas.openxmlformats.org/officeDocument/2006/relationships/hyperlink" Target="mailto:adja-fatou.cisse@socgen.com" TargetMode="External"/><Relationship Id="rId24" Type="http://schemas.openxmlformats.org/officeDocument/2006/relationships/hyperlink" Target="mailto:mimi.diaby@socgen.com" TargetMode="External"/><Relationship Id="rId32" Type="http://schemas.openxmlformats.org/officeDocument/2006/relationships/hyperlink" Target="mailto:brice-bertrand.boda@socgen.com" TargetMode="External"/><Relationship Id="rId37" Type="http://schemas.openxmlformats.org/officeDocument/2006/relationships/hyperlink" Target="mailto:mahecor.faye@socgen.com" TargetMode="External"/><Relationship Id="rId40" Type="http://schemas.openxmlformats.org/officeDocument/2006/relationships/hyperlink" Target="mailto:moubarak-djibrine.faradj@socgen.com" TargetMode="External"/><Relationship Id="rId45" Type="http://schemas.openxmlformats.org/officeDocument/2006/relationships/hyperlink" Target="mailto:moubarak-djibrine.faradj@socgen.com" TargetMode="External"/><Relationship Id="rId5" Type="http://schemas.openxmlformats.org/officeDocument/2006/relationships/hyperlink" Target="mailto:Pierre.Ndaw@socgen.com" TargetMode="External"/><Relationship Id="rId15" Type="http://schemas.openxmlformats.org/officeDocument/2006/relationships/hyperlink" Target="mailto:saliou-mbacke.ba@socgen.com" TargetMode="External"/><Relationship Id="rId23" Type="http://schemas.openxmlformats.org/officeDocument/2006/relationships/hyperlink" Target="mailto:isalyne-keren.mboua@socgen.com" TargetMode="External"/><Relationship Id="rId28" Type="http://schemas.openxmlformats.org/officeDocument/2006/relationships/hyperlink" Target="mailto:ousmane.assani@socgen.com" TargetMode="External"/><Relationship Id="rId36" Type="http://schemas.openxmlformats.org/officeDocument/2006/relationships/hyperlink" Target="mailto:christelle.combey@socgen.com" TargetMode="External"/><Relationship Id="rId10" Type="http://schemas.openxmlformats.org/officeDocument/2006/relationships/hyperlink" Target="mailto:marieme.fall@socgen.com" TargetMode="External"/><Relationship Id="rId19" Type="http://schemas.openxmlformats.org/officeDocument/2006/relationships/hyperlink" Target="mailto:yaye-fatou.a.gaye@socgen.com" TargetMode="External"/><Relationship Id="rId31" Type="http://schemas.openxmlformats.org/officeDocument/2006/relationships/hyperlink" Target="mailto:maxwell-aubin.essiane-nyangono@socgen.com" TargetMode="External"/><Relationship Id="rId44" Type="http://schemas.openxmlformats.org/officeDocument/2006/relationships/hyperlink" Target="mailto:mamadou-ndiaye.gueye@socgen.com" TargetMode="External"/><Relationship Id="rId4" Type="http://schemas.openxmlformats.org/officeDocument/2006/relationships/hyperlink" Target="mailto:zhenbang.bao@socgen.com" TargetMode="External"/><Relationship Id="rId9" Type="http://schemas.openxmlformats.org/officeDocument/2006/relationships/hyperlink" Target="mailto:Mamadou.Diagne@socgen.com" TargetMode="External"/><Relationship Id="rId14" Type="http://schemas.openxmlformats.org/officeDocument/2006/relationships/hyperlink" Target="mailto:haby.thioub@socgen.com" TargetMode="External"/><Relationship Id="rId22" Type="http://schemas.openxmlformats.org/officeDocument/2006/relationships/hyperlink" Target="mailto:alassane-samba.ly@socgen.com" TargetMode="External"/><Relationship Id="rId27" Type="http://schemas.openxmlformats.org/officeDocument/2006/relationships/hyperlink" Target="mailto:mimi.diaby@socgen.com" TargetMode="External"/><Relationship Id="rId30" Type="http://schemas.openxmlformats.org/officeDocument/2006/relationships/hyperlink" Target="mailto:nelly-vincianne.koffi@socgen.com" TargetMode="External"/><Relationship Id="rId35" Type="http://schemas.openxmlformats.org/officeDocument/2006/relationships/hyperlink" Target="mailto:aka-eugene-junior-ehui.nda@socgen.com" TargetMode="External"/><Relationship Id="rId43" Type="http://schemas.openxmlformats.org/officeDocument/2006/relationships/hyperlink" Target="mailto:leticia.wothor@socgen.com" TargetMode="External"/><Relationship Id="rId8" Type="http://schemas.openxmlformats.org/officeDocument/2006/relationships/hyperlink" Target="mailto:fatou.ndao@socgen.com" TargetMode="External"/><Relationship Id="rId3" Type="http://schemas.openxmlformats.org/officeDocument/2006/relationships/hyperlink" Target="mailto:khadidiatou.mbengue@socgen.com" TargetMode="External"/><Relationship Id="rId12" Type="http://schemas.openxmlformats.org/officeDocument/2006/relationships/hyperlink" Target="mailto:cheikh-talibouya.ndiaye@socgen.com" TargetMode="External"/><Relationship Id="rId17" Type="http://schemas.openxmlformats.org/officeDocument/2006/relationships/hyperlink" Target="mailto:aissatou-guiro.cisse@socgen.com" TargetMode="External"/><Relationship Id="rId25" Type="http://schemas.openxmlformats.org/officeDocument/2006/relationships/hyperlink" Target="mailto:mimi.diaby@socgen.com" TargetMode="External"/><Relationship Id="rId33" Type="http://schemas.openxmlformats.org/officeDocument/2006/relationships/hyperlink" Target="mailto:seydina-issa-laye.deme@socgen.com" TargetMode="External"/><Relationship Id="rId38" Type="http://schemas.openxmlformats.org/officeDocument/2006/relationships/hyperlink" Target="mailto:maguette-n2.gueye@socgen.com" TargetMode="External"/><Relationship Id="rId46" Type="http://schemas.openxmlformats.org/officeDocument/2006/relationships/printerSettings" Target="../printerSettings/printerSettings4.bin"/><Relationship Id="rId20" Type="http://schemas.openxmlformats.org/officeDocument/2006/relationships/hyperlink" Target="mailto:harouna.yaradou@socgen.com" TargetMode="External"/><Relationship Id="rId41" Type="http://schemas.openxmlformats.org/officeDocument/2006/relationships/hyperlink" Target="mailto:mahecor.faye@soc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amadou-ndiaye.gueye@socgen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zhenbang.bao@socgen.com" TargetMode="External"/><Relationship Id="rId18" Type="http://schemas.openxmlformats.org/officeDocument/2006/relationships/hyperlink" Target="mailto:fatima.chaoui@socgen.com" TargetMode="External"/><Relationship Id="rId26" Type="http://schemas.openxmlformats.org/officeDocument/2006/relationships/hyperlink" Target="mailto:oulimata.boye@socgen.com" TargetMode="External"/><Relationship Id="rId39" Type="http://schemas.openxmlformats.org/officeDocument/2006/relationships/hyperlink" Target="mailto:fatimata-zara.haidara@socgen.com" TargetMode="External"/><Relationship Id="rId21" Type="http://schemas.openxmlformats.org/officeDocument/2006/relationships/hyperlink" Target="mailto:christelle.combey@socgen.com" TargetMode="External"/><Relationship Id="rId34" Type="http://schemas.openxmlformats.org/officeDocument/2006/relationships/hyperlink" Target="mailto:mamadou-ndiaye.gueye@socgen.com" TargetMode="External"/><Relationship Id="rId42" Type="http://schemas.openxmlformats.org/officeDocument/2006/relationships/hyperlink" Target="mailto:aissatou-guiro.cisse@socgen.com" TargetMode="External"/><Relationship Id="rId47" Type="http://schemas.openxmlformats.org/officeDocument/2006/relationships/hyperlink" Target="mailto:alassane-samba.ly@socgen.com" TargetMode="External"/><Relationship Id="rId50" Type="http://schemas.openxmlformats.org/officeDocument/2006/relationships/hyperlink" Target="mailto:mimi.diaby@socgen.com" TargetMode="External"/><Relationship Id="rId7" Type="http://schemas.openxmlformats.org/officeDocument/2006/relationships/hyperlink" Target="mailto:mohamed-n.ndiaye@socgen.com" TargetMode="External"/><Relationship Id="rId2" Type="http://schemas.openxmlformats.org/officeDocument/2006/relationships/hyperlink" Target="mailto:khady-ndiaye.ba@socgen.com" TargetMode="External"/><Relationship Id="rId16" Type="http://schemas.openxmlformats.org/officeDocument/2006/relationships/hyperlink" Target="mailto:aka-eugene-junior-ehui.nda@socgen.com" TargetMode="External"/><Relationship Id="rId29" Type="http://schemas.openxmlformats.org/officeDocument/2006/relationships/hyperlink" Target="mailto:adja-fatou.cisse@socgen.com" TargetMode="External"/><Relationship Id="rId11" Type="http://schemas.openxmlformats.org/officeDocument/2006/relationships/hyperlink" Target="mailto:khadidiatou.mbengue@socgen.com" TargetMode="External"/><Relationship Id="rId24" Type="http://schemas.openxmlformats.org/officeDocument/2006/relationships/hyperlink" Target="mailto:Mamadou.Diagne@socgen.com" TargetMode="External"/><Relationship Id="rId32" Type="http://schemas.openxmlformats.org/officeDocument/2006/relationships/hyperlink" Target="mailto:mahecor.faye@socgen.com" TargetMode="External"/><Relationship Id="rId37" Type="http://schemas.openxmlformats.org/officeDocument/2006/relationships/hyperlink" Target="mailto:saliou-mbacke.ba@socgen.com" TargetMode="External"/><Relationship Id="rId40" Type="http://schemas.openxmlformats.org/officeDocument/2006/relationships/hyperlink" Target="mailto:seydina-issa-laye.deme@socgen.com" TargetMode="External"/><Relationship Id="rId45" Type="http://schemas.openxmlformats.org/officeDocument/2006/relationships/hyperlink" Target="mailto:alassane-samba.ly@socgen.com" TargetMode="External"/><Relationship Id="rId5" Type="http://schemas.openxmlformats.org/officeDocument/2006/relationships/hyperlink" Target="mailto:cheikh-ahmadou-bamba.diop@socgen.com" TargetMode="External"/><Relationship Id="rId15" Type="http://schemas.openxmlformats.org/officeDocument/2006/relationships/hyperlink" Target="mailto:Pierre.Ndaw@socgen.com" TargetMode="External"/><Relationship Id="rId23" Type="http://schemas.openxmlformats.org/officeDocument/2006/relationships/hyperlink" Target="mailto:nelly-vincianne.koffi@socgen.com" TargetMode="External"/><Relationship Id="rId28" Type="http://schemas.openxmlformats.org/officeDocument/2006/relationships/hyperlink" Target="mailto:maguette-n2.gueye@socgen.com" TargetMode="External"/><Relationship Id="rId36" Type="http://schemas.openxmlformats.org/officeDocument/2006/relationships/hyperlink" Target="mailto:isalyne-keren.mboua@socgen.com" TargetMode="External"/><Relationship Id="rId49" Type="http://schemas.openxmlformats.org/officeDocument/2006/relationships/hyperlink" Target="mailto:mimi.diaby@socgen.com" TargetMode="External"/><Relationship Id="rId10" Type="http://schemas.openxmlformats.org/officeDocument/2006/relationships/hyperlink" Target="mailto:moubarak-djibrine.faradj@socgen.com" TargetMode="External"/><Relationship Id="rId19" Type="http://schemas.openxmlformats.org/officeDocument/2006/relationships/hyperlink" Target="mailto:konde-fadel.madjome@socgen.com" TargetMode="External"/><Relationship Id="rId31" Type="http://schemas.openxmlformats.org/officeDocument/2006/relationships/hyperlink" Target="mailto:cheikh-talibouya.ndiaye@socgen.com" TargetMode="External"/><Relationship Id="rId44" Type="http://schemas.openxmlformats.org/officeDocument/2006/relationships/hyperlink" Target="mailto:leticia.wothor@socgen.com" TargetMode="External"/><Relationship Id="rId52" Type="http://schemas.openxmlformats.org/officeDocument/2006/relationships/printerSettings" Target="../printerSettings/printerSettings7.bin"/><Relationship Id="rId4" Type="http://schemas.openxmlformats.org/officeDocument/2006/relationships/hyperlink" Target="mailto:mimi.diaby@socgen.com" TargetMode="External"/><Relationship Id="rId9" Type="http://schemas.openxmlformats.org/officeDocument/2006/relationships/hyperlink" Target="mailto:guelkaguemia.koriguim@socgen.com" TargetMode="External"/><Relationship Id="rId14" Type="http://schemas.openxmlformats.org/officeDocument/2006/relationships/hyperlink" Target="mailto:yaye-fatou.a.gaye@socgen.com" TargetMode="External"/><Relationship Id="rId22" Type="http://schemas.openxmlformats.org/officeDocument/2006/relationships/hyperlink" Target="mailto:fatou.ndao@socgen.com" TargetMode="External"/><Relationship Id="rId27" Type="http://schemas.openxmlformats.org/officeDocument/2006/relationships/hyperlink" Target="mailto:marieme.fall@socgen.com" TargetMode="External"/><Relationship Id="rId30" Type="http://schemas.openxmlformats.org/officeDocument/2006/relationships/hyperlink" Target="mailto:maguette-n2.gueye@socgen.com" TargetMode="External"/><Relationship Id="rId35" Type="http://schemas.openxmlformats.org/officeDocument/2006/relationships/hyperlink" Target="mailto:haby.thioub@socgen.com" TargetMode="External"/><Relationship Id="rId43" Type="http://schemas.openxmlformats.org/officeDocument/2006/relationships/hyperlink" Target="mailto:mame-ngone.gaye@socgen.com" TargetMode="External"/><Relationship Id="rId48" Type="http://schemas.openxmlformats.org/officeDocument/2006/relationships/hyperlink" Target="mailto:mimi.diaby@socgen.com" TargetMode="External"/><Relationship Id="rId8" Type="http://schemas.openxmlformats.org/officeDocument/2006/relationships/hyperlink" Target="mailto:ousmane.assani@socgen.com" TargetMode="External"/><Relationship Id="rId51" Type="http://schemas.openxmlformats.org/officeDocument/2006/relationships/hyperlink" Target="mailto:cheikh-ahmadou-bamba.diop@socgen.com" TargetMode="External"/><Relationship Id="rId3" Type="http://schemas.openxmlformats.org/officeDocument/2006/relationships/hyperlink" Target="mailto:brice-bertrand.boda@socgen.com" TargetMode="External"/><Relationship Id="rId12" Type="http://schemas.openxmlformats.org/officeDocument/2006/relationships/hyperlink" Target="mailto:mahecor.faye@socgen.com" TargetMode="External"/><Relationship Id="rId17" Type="http://schemas.openxmlformats.org/officeDocument/2006/relationships/hyperlink" Target="mailto:Augustin-Kory.Diouf@socgen.com" TargetMode="External"/><Relationship Id="rId25" Type="http://schemas.openxmlformats.org/officeDocument/2006/relationships/hyperlink" Target="mailto:mamadou-ndiaye.gueye@socgen.com" TargetMode="External"/><Relationship Id="rId33" Type="http://schemas.openxmlformats.org/officeDocument/2006/relationships/hyperlink" Target="mailto:Louis-Francois.Sagna@socgen.com" TargetMode="External"/><Relationship Id="rId38" Type="http://schemas.openxmlformats.org/officeDocument/2006/relationships/hyperlink" Target="mailto:christelle.combey@socgen.com" TargetMode="External"/><Relationship Id="rId46" Type="http://schemas.openxmlformats.org/officeDocument/2006/relationships/hyperlink" Target="mailto:alassane-samba.ly@socgen.com" TargetMode="External"/><Relationship Id="rId20" Type="http://schemas.openxmlformats.org/officeDocument/2006/relationships/hyperlink" Target="mailto:Alioune-Badara.Sakho@socgen.com" TargetMode="External"/><Relationship Id="rId41" Type="http://schemas.openxmlformats.org/officeDocument/2006/relationships/hyperlink" Target="mailto:babacar.diop@socgen.com" TargetMode="External"/><Relationship Id="rId1" Type="http://schemas.openxmlformats.org/officeDocument/2006/relationships/hyperlink" Target="mailto:harouna.yaradou@socgen.com" TargetMode="External"/><Relationship Id="rId6" Type="http://schemas.openxmlformats.org/officeDocument/2006/relationships/hyperlink" Target="mailto:maxwell-aubin.essiane-nyangono@soc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P433"/>
  <sheetViews>
    <sheetView workbookViewId="0">
      <pane ySplit="2" topLeftCell="A63" activePane="bottomLeft" state="frozen"/>
      <selection pane="bottomLeft" activeCell="C432" sqref="C432"/>
    </sheetView>
  </sheetViews>
  <sheetFormatPr baseColWidth="10" defaultColWidth="11.5546875" defaultRowHeight="14.4" x14ac:dyDescent="0.3"/>
  <cols>
    <col min="1" max="1" width="9.44140625" style="4" bestFit="1" customWidth="1"/>
    <col min="2" max="2" width="10.44140625" style="4" bestFit="1" customWidth="1"/>
    <col min="3" max="3" width="35" style="4" bestFit="1" customWidth="1"/>
    <col min="4" max="4" width="11.44140625" style="4"/>
    <col min="5" max="5" width="28.21875" style="4" bestFit="1" customWidth="1"/>
    <col min="6" max="6" width="7.44140625" style="4" bestFit="1" customWidth="1"/>
    <col min="7" max="7" width="11.44140625" style="4"/>
    <col min="8" max="8" width="23.21875" style="4" bestFit="1" customWidth="1"/>
    <col min="9" max="9" width="32.44140625" style="4" bestFit="1" customWidth="1"/>
    <col min="10" max="11" width="11.44140625" style="4"/>
    <col min="12" max="12" width="28.77734375" style="4" customWidth="1"/>
    <col min="13" max="13" width="23.21875" style="4" bestFit="1" customWidth="1"/>
  </cols>
  <sheetData>
    <row r="2" spans="1:16" x14ac:dyDescent="0.3">
      <c r="A2" s="86" t="s">
        <v>0</v>
      </c>
      <c r="B2" s="87" t="s">
        <v>1</v>
      </c>
      <c r="C2" s="87" t="s">
        <v>2</v>
      </c>
      <c r="D2" s="87" t="s">
        <v>3</v>
      </c>
      <c r="E2" s="87" t="s">
        <v>4</v>
      </c>
      <c r="F2" s="88" t="s">
        <v>5</v>
      </c>
      <c r="G2" s="87" t="s">
        <v>6</v>
      </c>
      <c r="H2" s="87" t="s">
        <v>7</v>
      </c>
      <c r="I2" s="87" t="s">
        <v>8</v>
      </c>
      <c r="J2" s="87" t="s">
        <v>9</v>
      </c>
      <c r="K2" s="87" t="s">
        <v>10</v>
      </c>
      <c r="L2" s="87" t="s">
        <v>11</v>
      </c>
      <c r="M2" s="89" t="s">
        <v>12</v>
      </c>
    </row>
    <row r="3" spans="1:16" x14ac:dyDescent="0.3">
      <c r="A3" s="1">
        <v>251113</v>
      </c>
      <c r="B3" s="1">
        <v>251113</v>
      </c>
      <c r="C3" s="1" t="s">
        <v>13</v>
      </c>
      <c r="D3" s="1" t="s">
        <v>14</v>
      </c>
      <c r="E3" s="1" t="s">
        <v>15</v>
      </c>
      <c r="F3" s="1">
        <v>20103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O3" t="str">
        <f t="shared" ref="O3:O66" si="0">B3&amp;F3</f>
        <v>25111320103</v>
      </c>
      <c r="P3" t="str">
        <f>VLOOKUP(O3,[2]Mapp_Chap_compta!$O:$O,1,0)</f>
        <v>25111320103</v>
      </c>
    </row>
    <row r="4" spans="1:16" x14ac:dyDescent="0.3">
      <c r="A4" s="2">
        <v>204111</v>
      </c>
      <c r="B4" s="2">
        <v>-204111</v>
      </c>
      <c r="C4" s="2" t="s">
        <v>23</v>
      </c>
      <c r="D4" s="2" t="s">
        <v>24</v>
      </c>
      <c r="E4" s="2" t="s">
        <v>25</v>
      </c>
      <c r="F4" s="2">
        <v>20103</v>
      </c>
      <c r="G4" s="2" t="s">
        <v>26</v>
      </c>
      <c r="H4" s="2" t="s">
        <v>17</v>
      </c>
      <c r="I4" s="2" t="s">
        <v>27</v>
      </c>
      <c r="J4" s="2" t="s">
        <v>19</v>
      </c>
      <c r="K4" s="2" t="s">
        <v>20</v>
      </c>
      <c r="L4" s="2" t="s">
        <v>28</v>
      </c>
      <c r="M4" s="2" t="s">
        <v>29</v>
      </c>
      <c r="O4" t="str">
        <f t="shared" si="0"/>
        <v>-20411120103</v>
      </c>
      <c r="P4" t="str">
        <f>VLOOKUP(O4,[2]Mapp_Chap_compta!$O:$O,1,0)</f>
        <v>-20411120103</v>
      </c>
    </row>
    <row r="5" spans="1:16" x14ac:dyDescent="0.3">
      <c r="A5" s="2">
        <v>203110</v>
      </c>
      <c r="B5" s="2">
        <v>-203110</v>
      </c>
      <c r="C5" s="2" t="s">
        <v>30</v>
      </c>
      <c r="D5" s="2" t="s">
        <v>24</v>
      </c>
      <c r="E5" s="2" t="s">
        <v>25</v>
      </c>
      <c r="F5" s="2">
        <v>20103</v>
      </c>
      <c r="G5" s="2" t="s">
        <v>26</v>
      </c>
      <c r="H5" s="2" t="s">
        <v>17</v>
      </c>
      <c r="I5" s="2" t="s">
        <v>31</v>
      </c>
      <c r="J5" s="2" t="s">
        <v>19</v>
      </c>
      <c r="K5" s="2" t="s">
        <v>20</v>
      </c>
      <c r="L5" s="2" t="s">
        <v>32</v>
      </c>
      <c r="M5" s="2" t="s">
        <v>33</v>
      </c>
      <c r="O5" t="str">
        <f t="shared" si="0"/>
        <v>-20311020103</v>
      </c>
      <c r="P5" t="str">
        <f>VLOOKUP(O5,[2]Mapp_Chap_compta!$O:$O,1,0)</f>
        <v>-20311020103</v>
      </c>
    </row>
    <row r="6" spans="1:16" x14ac:dyDescent="0.3">
      <c r="A6" s="2">
        <v>251120</v>
      </c>
      <c r="B6" s="2">
        <v>251120</v>
      </c>
      <c r="C6" s="2" t="s">
        <v>34</v>
      </c>
      <c r="D6" s="2" t="s">
        <v>14</v>
      </c>
      <c r="E6" s="2" t="s">
        <v>15</v>
      </c>
      <c r="F6" s="2">
        <v>20103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  <c r="O6" t="str">
        <f t="shared" si="0"/>
        <v>25112020103</v>
      </c>
      <c r="P6" t="str">
        <f>VLOOKUP(O6,[2]Mapp_Chap_compta!$O:$O,1,0)</f>
        <v>25112020103</v>
      </c>
    </row>
    <row r="7" spans="1:16" x14ac:dyDescent="0.3">
      <c r="A7" s="2">
        <v>299203</v>
      </c>
      <c r="B7" s="2">
        <v>299203</v>
      </c>
      <c r="C7" s="2" t="s">
        <v>35</v>
      </c>
      <c r="D7" s="2" t="s">
        <v>36</v>
      </c>
      <c r="E7" s="2" t="s">
        <v>37</v>
      </c>
      <c r="F7" s="2">
        <v>20103</v>
      </c>
      <c r="G7" s="2" t="s">
        <v>26</v>
      </c>
      <c r="H7" s="2" t="s">
        <v>38</v>
      </c>
      <c r="I7" s="2" t="s">
        <v>38</v>
      </c>
      <c r="J7" s="2" t="s">
        <v>19</v>
      </c>
      <c r="K7" s="2" t="s">
        <v>20</v>
      </c>
      <c r="L7" s="2" t="s">
        <v>39</v>
      </c>
      <c r="M7" s="2" t="s">
        <v>39</v>
      </c>
      <c r="O7" t="str">
        <f t="shared" si="0"/>
        <v>29920320103</v>
      </c>
      <c r="P7" t="str">
        <f>VLOOKUP(O7,[2]Mapp_Chap_compta!$O:$O,1,0)</f>
        <v>29920320103</v>
      </c>
    </row>
    <row r="8" spans="1:16" x14ac:dyDescent="0.3">
      <c r="A8" s="2">
        <v>251120</v>
      </c>
      <c r="B8" s="2">
        <v>251120</v>
      </c>
      <c r="C8" s="2" t="s">
        <v>34</v>
      </c>
      <c r="D8" s="2" t="s">
        <v>14</v>
      </c>
      <c r="E8" s="2" t="s">
        <v>15</v>
      </c>
      <c r="F8" s="2">
        <v>20102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40</v>
      </c>
      <c r="L8" s="2" t="s">
        <v>21</v>
      </c>
      <c r="M8" s="2" t="s">
        <v>22</v>
      </c>
      <c r="O8" t="str">
        <f t="shared" si="0"/>
        <v>25112020102</v>
      </c>
      <c r="P8" t="str">
        <f>VLOOKUP(O8,[2]Mapp_Chap_compta!$O:$O,1,0)</f>
        <v>25112020102</v>
      </c>
    </row>
    <row r="9" spans="1:16" x14ac:dyDescent="0.3">
      <c r="A9" s="2">
        <v>252120</v>
      </c>
      <c r="B9" s="2">
        <v>252120</v>
      </c>
      <c r="C9" s="2" t="s">
        <v>41</v>
      </c>
      <c r="D9" s="2" t="s">
        <v>42</v>
      </c>
      <c r="E9" s="2" t="s">
        <v>43</v>
      </c>
      <c r="F9" s="2">
        <v>20103</v>
      </c>
      <c r="G9" s="2" t="s">
        <v>16</v>
      </c>
      <c r="H9" s="2" t="s">
        <v>17</v>
      </c>
      <c r="I9" s="2" t="s">
        <v>44</v>
      </c>
      <c r="J9" s="2" t="s">
        <v>19</v>
      </c>
      <c r="K9" s="2" t="s">
        <v>20</v>
      </c>
      <c r="L9" s="2" t="s">
        <v>381</v>
      </c>
      <c r="M9" s="2" t="s">
        <v>44</v>
      </c>
      <c r="O9" t="str">
        <f t="shared" si="0"/>
        <v>25212020103</v>
      </c>
      <c r="P9" t="str">
        <f>VLOOKUP(O9,[2]Mapp_Chap_compta!$O:$O,1,0)</f>
        <v>25212020103</v>
      </c>
    </row>
    <row r="10" spans="1:16" x14ac:dyDescent="0.3">
      <c r="A10" s="2">
        <v>251150</v>
      </c>
      <c r="B10" s="2">
        <v>251150</v>
      </c>
      <c r="C10" s="2" t="s">
        <v>45</v>
      </c>
      <c r="D10" s="2" t="s">
        <v>14</v>
      </c>
      <c r="E10" s="2" t="s">
        <v>15</v>
      </c>
      <c r="F10" s="2">
        <v>20302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46</v>
      </c>
      <c r="L10" s="2" t="s">
        <v>21</v>
      </c>
      <c r="M10" s="2" t="s">
        <v>22</v>
      </c>
      <c r="O10" t="str">
        <f t="shared" si="0"/>
        <v>25115020302</v>
      </c>
      <c r="P10" t="str">
        <f>VLOOKUP(O10,[2]Mapp_Chap_compta!$O:$O,1,0)</f>
        <v>25115020302</v>
      </c>
    </row>
    <row r="11" spans="1:16" x14ac:dyDescent="0.3">
      <c r="A11" s="2">
        <v>252132</v>
      </c>
      <c r="B11" s="2">
        <v>252132</v>
      </c>
      <c r="C11" s="2" t="s">
        <v>47</v>
      </c>
      <c r="D11" s="2" t="s">
        <v>42</v>
      </c>
      <c r="E11" s="2" t="s">
        <v>43</v>
      </c>
      <c r="F11" s="2">
        <v>20202</v>
      </c>
      <c r="G11" s="2" t="s">
        <v>16</v>
      </c>
      <c r="H11" s="2" t="s">
        <v>17</v>
      </c>
      <c r="I11" s="2" t="s">
        <v>44</v>
      </c>
      <c r="J11" s="2" t="s">
        <v>19</v>
      </c>
      <c r="K11" s="2" t="s">
        <v>20</v>
      </c>
      <c r="L11" s="2" t="s">
        <v>381</v>
      </c>
      <c r="M11" s="2" t="s">
        <v>44</v>
      </c>
      <c r="O11" t="str">
        <f t="shared" si="0"/>
        <v>25213220202</v>
      </c>
      <c r="P11" t="str">
        <f>VLOOKUP(O11,[2]Mapp_Chap_compta!$O:$O,1,0)</f>
        <v>25213220202</v>
      </c>
    </row>
    <row r="12" spans="1:16" x14ac:dyDescent="0.3">
      <c r="A12" s="2">
        <v>299222</v>
      </c>
      <c r="B12" s="2">
        <v>299222</v>
      </c>
      <c r="C12" s="2" t="s">
        <v>48</v>
      </c>
      <c r="D12" s="2" t="s">
        <v>36</v>
      </c>
      <c r="E12" s="2" t="s">
        <v>37</v>
      </c>
      <c r="F12" s="2">
        <v>20101</v>
      </c>
      <c r="G12" s="2" t="s">
        <v>26</v>
      </c>
      <c r="H12" s="2" t="s">
        <v>38</v>
      </c>
      <c r="I12" s="2" t="s">
        <v>38</v>
      </c>
      <c r="J12" s="2" t="s">
        <v>19</v>
      </c>
      <c r="K12" s="2" t="s">
        <v>40</v>
      </c>
      <c r="L12" s="2" t="s">
        <v>39</v>
      </c>
      <c r="M12" s="2" t="s">
        <v>39</v>
      </c>
      <c r="O12" t="str">
        <f t="shared" si="0"/>
        <v>29922220101</v>
      </c>
      <c r="P12" t="str">
        <f>VLOOKUP(O12,[2]Mapp_Chap_compta!$O:$O,1,0)</f>
        <v>29922220101</v>
      </c>
    </row>
    <row r="13" spans="1:16" x14ac:dyDescent="0.3">
      <c r="A13" s="2">
        <v>299222</v>
      </c>
      <c r="B13" s="2">
        <v>299222</v>
      </c>
      <c r="C13" s="2" t="s">
        <v>48</v>
      </c>
      <c r="D13" s="2" t="s">
        <v>36</v>
      </c>
      <c r="E13" s="2" t="s">
        <v>37</v>
      </c>
      <c r="F13" s="2">
        <v>20102</v>
      </c>
      <c r="G13" s="2" t="s">
        <v>26</v>
      </c>
      <c r="H13" s="2" t="s">
        <v>38</v>
      </c>
      <c r="I13" s="2" t="s">
        <v>38</v>
      </c>
      <c r="J13" s="2" t="s">
        <v>19</v>
      </c>
      <c r="K13" s="2" t="s">
        <v>40</v>
      </c>
      <c r="L13" s="2" t="s">
        <v>39</v>
      </c>
      <c r="M13" s="2" t="s">
        <v>39</v>
      </c>
      <c r="O13" t="str">
        <f t="shared" si="0"/>
        <v>29922220102</v>
      </c>
      <c r="P13" t="str">
        <f>VLOOKUP(O13,[2]Mapp_Chap_compta!$O:$O,1,0)</f>
        <v>29922220102</v>
      </c>
    </row>
    <row r="14" spans="1:16" x14ac:dyDescent="0.3">
      <c r="A14" s="2">
        <v>251120</v>
      </c>
      <c r="B14" s="2">
        <v>251120</v>
      </c>
      <c r="C14" s="2" t="s">
        <v>34</v>
      </c>
      <c r="D14" s="2" t="s">
        <v>14</v>
      </c>
      <c r="E14" s="2" t="s">
        <v>15</v>
      </c>
      <c r="F14" s="2">
        <v>20209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2" t="s">
        <v>21</v>
      </c>
      <c r="M14" s="2" t="s">
        <v>22</v>
      </c>
      <c r="O14" t="str">
        <f t="shared" si="0"/>
        <v>25112020209</v>
      </c>
      <c r="P14" t="str">
        <f>VLOOKUP(O14,[2]Mapp_Chap_compta!$O:$O,1,0)</f>
        <v>25112020209</v>
      </c>
    </row>
    <row r="15" spans="1:16" x14ac:dyDescent="0.3">
      <c r="A15" s="2">
        <v>251140</v>
      </c>
      <c r="B15" s="2">
        <v>251140</v>
      </c>
      <c r="C15" s="2" t="s">
        <v>49</v>
      </c>
      <c r="D15" s="2" t="s">
        <v>14</v>
      </c>
      <c r="E15" s="2" t="s">
        <v>15</v>
      </c>
      <c r="F15" s="2">
        <v>20315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46</v>
      </c>
      <c r="L15" s="2" t="s">
        <v>21</v>
      </c>
      <c r="M15" s="2" t="s">
        <v>22</v>
      </c>
      <c r="O15" t="str">
        <f t="shared" si="0"/>
        <v>25114020315</v>
      </c>
      <c r="P15" t="str">
        <f>VLOOKUP(O15,[2]Mapp_Chap_compta!$O:$O,1,0)</f>
        <v>25114020315</v>
      </c>
    </row>
    <row r="16" spans="1:16" x14ac:dyDescent="0.3">
      <c r="A16" s="2">
        <v>299222</v>
      </c>
      <c r="B16" s="2">
        <v>299222</v>
      </c>
      <c r="C16" s="2" t="s">
        <v>48</v>
      </c>
      <c r="D16" s="2" t="s">
        <v>36</v>
      </c>
      <c r="E16" s="2" t="s">
        <v>37</v>
      </c>
      <c r="F16" s="2">
        <v>20103</v>
      </c>
      <c r="G16" s="2" t="s">
        <v>26</v>
      </c>
      <c r="H16" s="2" t="s">
        <v>38</v>
      </c>
      <c r="I16" s="2" t="s">
        <v>38</v>
      </c>
      <c r="J16" s="2" t="s">
        <v>19</v>
      </c>
      <c r="K16" s="2" t="s">
        <v>20</v>
      </c>
      <c r="L16" s="2" t="s">
        <v>39</v>
      </c>
      <c r="M16" s="2" t="s">
        <v>39</v>
      </c>
      <c r="O16" t="str">
        <f t="shared" si="0"/>
        <v>29922220103</v>
      </c>
      <c r="P16" t="str">
        <f>VLOOKUP(O16,[2]Mapp_Chap_compta!$O:$O,1,0)</f>
        <v>29922220103</v>
      </c>
    </row>
    <row r="17" spans="1:16" x14ac:dyDescent="0.3">
      <c r="A17" s="2">
        <v>252114</v>
      </c>
      <c r="B17" s="2">
        <v>252114</v>
      </c>
      <c r="C17" s="2" t="s">
        <v>50</v>
      </c>
      <c r="D17" s="2" t="s">
        <v>42</v>
      </c>
      <c r="E17" s="2" t="s">
        <v>43</v>
      </c>
      <c r="F17" s="2">
        <v>20202</v>
      </c>
      <c r="G17" s="2" t="s">
        <v>16</v>
      </c>
      <c r="H17" s="2" t="s">
        <v>17</v>
      </c>
      <c r="I17" s="2" t="s">
        <v>44</v>
      </c>
      <c r="J17" s="2" t="s">
        <v>19</v>
      </c>
      <c r="K17" s="2" t="s">
        <v>20</v>
      </c>
      <c r="L17" s="2" t="s">
        <v>381</v>
      </c>
      <c r="M17" s="2" t="s">
        <v>44</v>
      </c>
      <c r="O17" t="str">
        <f t="shared" si="0"/>
        <v>25211420202</v>
      </c>
      <c r="P17" t="str">
        <f>VLOOKUP(O17,[2]Mapp_Chap_compta!$O:$O,1,0)</f>
        <v>25211420202</v>
      </c>
    </row>
    <row r="18" spans="1:16" x14ac:dyDescent="0.3">
      <c r="A18" s="2">
        <v>299203</v>
      </c>
      <c r="B18" s="2">
        <v>299203</v>
      </c>
      <c r="C18" s="2" t="s">
        <v>35</v>
      </c>
      <c r="D18" s="2" t="s">
        <v>36</v>
      </c>
      <c r="E18" s="2" t="s">
        <v>37</v>
      </c>
      <c r="F18" s="2">
        <v>20102</v>
      </c>
      <c r="G18" s="2" t="s">
        <v>26</v>
      </c>
      <c r="H18" s="2" t="s">
        <v>38</v>
      </c>
      <c r="I18" s="2" t="s">
        <v>38</v>
      </c>
      <c r="J18" s="2" t="s">
        <v>19</v>
      </c>
      <c r="K18" s="2" t="s">
        <v>40</v>
      </c>
      <c r="L18" s="90" t="s">
        <v>39</v>
      </c>
      <c r="M18" s="2" t="s">
        <v>39</v>
      </c>
      <c r="O18" t="str">
        <f t="shared" si="0"/>
        <v>29920320102</v>
      </c>
      <c r="P18" t="str">
        <f>VLOOKUP(O18,[2]Mapp_Chap_compta!$O:$O,1,0)</f>
        <v>29920320102</v>
      </c>
    </row>
    <row r="19" spans="1:16" x14ac:dyDescent="0.3">
      <c r="A19" s="2">
        <v>252114</v>
      </c>
      <c r="B19" s="2">
        <v>252114</v>
      </c>
      <c r="C19" s="2" t="s">
        <v>50</v>
      </c>
      <c r="D19" s="2" t="s">
        <v>42</v>
      </c>
      <c r="E19" s="2" t="s">
        <v>43</v>
      </c>
      <c r="F19" s="2">
        <v>20302</v>
      </c>
      <c r="G19" s="2" t="s">
        <v>16</v>
      </c>
      <c r="H19" s="2" t="s">
        <v>17</v>
      </c>
      <c r="I19" s="2" t="s">
        <v>44</v>
      </c>
      <c r="J19" s="2" t="s">
        <v>19</v>
      </c>
      <c r="K19" s="2" t="s">
        <v>46</v>
      </c>
      <c r="L19" s="2" t="s">
        <v>381</v>
      </c>
      <c r="M19" s="2" t="s">
        <v>44</v>
      </c>
      <c r="O19" t="str">
        <f t="shared" si="0"/>
        <v>25211420302</v>
      </c>
      <c r="P19" t="str">
        <f>VLOOKUP(O19,[2]Mapp_Chap_compta!$O:$O,1,0)</f>
        <v>25211420302</v>
      </c>
    </row>
    <row r="20" spans="1:16" x14ac:dyDescent="0.3">
      <c r="A20" s="2">
        <v>251130</v>
      </c>
      <c r="B20" s="2">
        <v>251130</v>
      </c>
      <c r="C20" s="2" t="s">
        <v>51</v>
      </c>
      <c r="D20" s="2" t="s">
        <v>14</v>
      </c>
      <c r="E20" s="2" t="s">
        <v>15</v>
      </c>
      <c r="F20" s="2">
        <v>20202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O20" t="str">
        <f t="shared" si="0"/>
        <v>25113020202</v>
      </c>
      <c r="P20" t="str">
        <f>VLOOKUP(O20,[2]Mapp_Chap_compta!$O:$O,1,0)</f>
        <v>25113020202</v>
      </c>
    </row>
    <row r="21" spans="1:16" x14ac:dyDescent="0.3">
      <c r="A21" s="2">
        <v>252120</v>
      </c>
      <c r="B21" s="2">
        <v>252120</v>
      </c>
      <c r="C21" s="2" t="s">
        <v>41</v>
      </c>
      <c r="D21" s="2" t="s">
        <v>42</v>
      </c>
      <c r="E21" s="2" t="s">
        <v>43</v>
      </c>
      <c r="F21" s="2">
        <v>20102</v>
      </c>
      <c r="G21" s="2" t="s">
        <v>16</v>
      </c>
      <c r="H21" s="2" t="s">
        <v>17</v>
      </c>
      <c r="I21" s="2" t="s">
        <v>44</v>
      </c>
      <c r="J21" s="2" t="s">
        <v>19</v>
      </c>
      <c r="K21" s="2" t="s">
        <v>40</v>
      </c>
      <c r="L21" s="2" t="s">
        <v>381</v>
      </c>
      <c r="M21" s="2" t="s">
        <v>44</v>
      </c>
      <c r="O21" t="str">
        <f t="shared" si="0"/>
        <v>25212020102</v>
      </c>
      <c r="P21" t="str">
        <f>VLOOKUP(O21,[2]Mapp_Chap_compta!$O:$O,1,0)</f>
        <v>25212020102</v>
      </c>
    </row>
    <row r="22" spans="1:16" x14ac:dyDescent="0.3">
      <c r="A22" s="2">
        <v>272500</v>
      </c>
      <c r="B22" s="2">
        <v>272500</v>
      </c>
      <c r="C22" s="2" t="s">
        <v>52</v>
      </c>
      <c r="D22" s="2" t="s">
        <v>53</v>
      </c>
      <c r="E22" s="2" t="s">
        <v>54</v>
      </c>
      <c r="F22" s="2">
        <v>20103</v>
      </c>
      <c r="G22" s="2" t="s">
        <v>16</v>
      </c>
      <c r="H22" s="2" t="s">
        <v>55</v>
      </c>
      <c r="I22" s="2" t="s">
        <v>55</v>
      </c>
      <c r="J22" s="2" t="s">
        <v>19</v>
      </c>
      <c r="K22" s="2" t="s">
        <v>20</v>
      </c>
      <c r="L22" s="2" t="s">
        <v>381</v>
      </c>
      <c r="M22" s="2" t="str">
        <f>I22</f>
        <v>Autres sommes dûes</v>
      </c>
      <c r="O22" t="str">
        <f t="shared" si="0"/>
        <v>27250020103</v>
      </c>
      <c r="P22" t="str">
        <f>VLOOKUP(O22,[2]Mapp_Chap_compta!$O:$O,1,0)</f>
        <v>27250020103</v>
      </c>
    </row>
    <row r="23" spans="1:16" x14ac:dyDescent="0.3">
      <c r="A23" s="2">
        <v>252114</v>
      </c>
      <c r="B23" s="2">
        <v>252114</v>
      </c>
      <c r="C23" s="2" t="s">
        <v>50</v>
      </c>
      <c r="D23" s="2" t="s">
        <v>42</v>
      </c>
      <c r="E23" s="2" t="s">
        <v>43</v>
      </c>
      <c r="F23" s="2">
        <v>20103</v>
      </c>
      <c r="G23" s="2" t="s">
        <v>16</v>
      </c>
      <c r="H23" s="2" t="s">
        <v>17</v>
      </c>
      <c r="I23" s="2" t="s">
        <v>44</v>
      </c>
      <c r="J23" s="2" t="s">
        <v>19</v>
      </c>
      <c r="K23" s="2" t="s">
        <v>20</v>
      </c>
      <c r="L23" s="2" t="s">
        <v>381</v>
      </c>
      <c r="M23" s="2" t="s">
        <v>44</v>
      </c>
      <c r="O23" t="str">
        <f t="shared" si="0"/>
        <v>25211420103</v>
      </c>
      <c r="P23" t="str">
        <f>VLOOKUP(O23,[2]Mapp_Chap_compta!$O:$O,1,0)</f>
        <v>25211420103</v>
      </c>
    </row>
    <row r="24" spans="1:16" x14ac:dyDescent="0.3">
      <c r="A24" s="2">
        <v>252112</v>
      </c>
      <c r="B24" s="2">
        <v>252112</v>
      </c>
      <c r="C24" s="2" t="s">
        <v>56</v>
      </c>
      <c r="D24" s="2" t="s">
        <v>42</v>
      </c>
      <c r="E24" s="2" t="s">
        <v>43</v>
      </c>
      <c r="F24" s="2">
        <v>20202</v>
      </c>
      <c r="G24" s="2" t="s">
        <v>16</v>
      </c>
      <c r="H24" s="2" t="s">
        <v>17</v>
      </c>
      <c r="I24" s="2" t="s">
        <v>44</v>
      </c>
      <c r="J24" s="2" t="s">
        <v>19</v>
      </c>
      <c r="K24" s="2" t="s">
        <v>20</v>
      </c>
      <c r="L24" s="2" t="s">
        <v>381</v>
      </c>
      <c r="M24" s="2" t="s">
        <v>44</v>
      </c>
      <c r="O24" t="str">
        <f t="shared" si="0"/>
        <v>25211220202</v>
      </c>
      <c r="P24" t="str">
        <f>VLOOKUP(O24,[2]Mapp_Chap_compta!$O:$O,1,0)</f>
        <v>25211220202</v>
      </c>
    </row>
    <row r="25" spans="1:16" x14ac:dyDescent="0.3">
      <c r="A25" s="2">
        <v>203800</v>
      </c>
      <c r="B25" s="2">
        <v>203800</v>
      </c>
      <c r="C25" s="2" t="s">
        <v>57</v>
      </c>
      <c r="D25" s="2" t="s">
        <v>24</v>
      </c>
      <c r="E25" s="2" t="s">
        <v>25</v>
      </c>
      <c r="F25" s="2">
        <v>10101</v>
      </c>
      <c r="G25" s="2" t="s">
        <v>26</v>
      </c>
      <c r="H25" s="2" t="s">
        <v>58</v>
      </c>
      <c r="I25" s="2" t="s">
        <v>58</v>
      </c>
      <c r="J25" s="2" t="s">
        <v>19</v>
      </c>
      <c r="K25" s="2" t="s">
        <v>20</v>
      </c>
      <c r="L25" s="2" t="s">
        <v>32</v>
      </c>
      <c r="M25" s="2" t="s">
        <v>33</v>
      </c>
      <c r="O25" t="str">
        <f t="shared" si="0"/>
        <v>20380010101</v>
      </c>
      <c r="P25" t="str">
        <f>VLOOKUP(O25,[2]Mapp_Chap_compta!$O:$O,1,0)</f>
        <v>20380010101</v>
      </c>
    </row>
    <row r="26" spans="1:16" x14ac:dyDescent="0.3">
      <c r="A26" s="2">
        <v>254100</v>
      </c>
      <c r="B26" s="2">
        <v>254100</v>
      </c>
      <c r="C26" s="2" t="s">
        <v>59</v>
      </c>
      <c r="D26" s="2" t="s">
        <v>60</v>
      </c>
      <c r="E26" s="2" t="s">
        <v>61</v>
      </c>
      <c r="F26" s="2">
        <v>20103</v>
      </c>
      <c r="G26" s="2" t="s">
        <v>16</v>
      </c>
      <c r="H26" s="2" t="s">
        <v>61</v>
      </c>
      <c r="I26" s="2" t="s">
        <v>61</v>
      </c>
      <c r="J26" s="2" t="s">
        <v>19</v>
      </c>
      <c r="K26" s="2" t="s">
        <v>20</v>
      </c>
      <c r="L26" s="2" t="s">
        <v>381</v>
      </c>
      <c r="M26" s="2" t="str">
        <f>I26</f>
        <v>Dépôts de garantie reçus</v>
      </c>
      <c r="O26" t="str">
        <f t="shared" si="0"/>
        <v>25410020103</v>
      </c>
      <c r="P26" t="str">
        <f>VLOOKUP(O26,[2]Mapp_Chap_compta!$O:$O,1,0)</f>
        <v>25410020103</v>
      </c>
    </row>
    <row r="27" spans="1:16" x14ac:dyDescent="0.3">
      <c r="A27" s="2">
        <v>251120</v>
      </c>
      <c r="B27" s="2">
        <v>251120</v>
      </c>
      <c r="C27" s="2" t="s">
        <v>34</v>
      </c>
      <c r="D27" s="2" t="s">
        <v>14</v>
      </c>
      <c r="E27" s="2" t="s">
        <v>15</v>
      </c>
      <c r="F27" s="2">
        <v>20101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40</v>
      </c>
      <c r="L27" s="2" t="s">
        <v>21</v>
      </c>
      <c r="M27" s="2" t="s">
        <v>22</v>
      </c>
      <c r="O27" t="str">
        <f t="shared" si="0"/>
        <v>25112020101</v>
      </c>
      <c r="P27" t="str">
        <f>VLOOKUP(O27,[2]Mapp_Chap_compta!$O:$O,1,0)</f>
        <v>25112020101</v>
      </c>
    </row>
    <row r="28" spans="1:16" x14ac:dyDescent="0.3">
      <c r="A28" s="2">
        <v>252112</v>
      </c>
      <c r="B28" s="2">
        <v>252112</v>
      </c>
      <c r="C28" s="2" t="s">
        <v>56</v>
      </c>
      <c r="D28" s="2" t="s">
        <v>42</v>
      </c>
      <c r="E28" s="2" t="s">
        <v>43</v>
      </c>
      <c r="F28" s="2">
        <v>20102</v>
      </c>
      <c r="G28" s="2" t="s">
        <v>16</v>
      </c>
      <c r="H28" s="2" t="s">
        <v>17</v>
      </c>
      <c r="I28" s="2" t="s">
        <v>44</v>
      </c>
      <c r="J28" s="2" t="s">
        <v>19</v>
      </c>
      <c r="K28" s="2" t="s">
        <v>40</v>
      </c>
      <c r="L28" s="2" t="s">
        <v>381</v>
      </c>
      <c r="M28" s="2" t="s">
        <v>44</v>
      </c>
      <c r="O28" t="str">
        <f t="shared" si="0"/>
        <v>25211220102</v>
      </c>
      <c r="P28" t="str">
        <f>VLOOKUP(O28,[2]Mapp_Chap_compta!$O:$O,1,0)</f>
        <v>25211220102</v>
      </c>
    </row>
    <row r="29" spans="1:16" x14ac:dyDescent="0.3">
      <c r="A29" s="2">
        <v>299100</v>
      </c>
      <c r="B29" s="2">
        <v>299100</v>
      </c>
      <c r="C29" s="2" t="s">
        <v>62</v>
      </c>
      <c r="D29" s="2" t="s">
        <v>36</v>
      </c>
      <c r="E29" s="2" t="s">
        <v>37</v>
      </c>
      <c r="F29" s="2">
        <v>20101</v>
      </c>
      <c r="G29" s="2" t="s">
        <v>26</v>
      </c>
      <c r="H29" s="2" t="s">
        <v>38</v>
      </c>
      <c r="I29" s="2" t="s">
        <v>38</v>
      </c>
      <c r="J29" s="2" t="s">
        <v>19</v>
      </c>
      <c r="K29" s="2" t="s">
        <v>40</v>
      </c>
      <c r="L29" s="2" t="s">
        <v>39</v>
      </c>
      <c r="M29" s="2" t="s">
        <v>39</v>
      </c>
      <c r="O29" t="str">
        <f t="shared" si="0"/>
        <v>29910020101</v>
      </c>
      <c r="P29" t="str">
        <f>VLOOKUP(O29,[2]Mapp_Chap_compta!$O:$O,1,0)</f>
        <v>29910020101</v>
      </c>
    </row>
    <row r="30" spans="1:16" x14ac:dyDescent="0.3">
      <c r="A30" s="2">
        <v>251130</v>
      </c>
      <c r="B30" s="2">
        <v>251130</v>
      </c>
      <c r="C30" s="2" t="s">
        <v>51</v>
      </c>
      <c r="D30" s="2" t="s">
        <v>14</v>
      </c>
      <c r="E30" s="2" t="s">
        <v>15</v>
      </c>
      <c r="F30" s="2">
        <v>20315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46</v>
      </c>
      <c r="L30" s="2" t="s">
        <v>21</v>
      </c>
      <c r="M30" s="2" t="s">
        <v>22</v>
      </c>
      <c r="O30" t="str">
        <f t="shared" si="0"/>
        <v>25113020315</v>
      </c>
      <c r="P30" t="str">
        <f>VLOOKUP(O30,[2]Mapp_Chap_compta!$O:$O,1,0)</f>
        <v>25113020315</v>
      </c>
    </row>
    <row r="31" spans="1:16" x14ac:dyDescent="0.3">
      <c r="A31" s="2">
        <v>254500</v>
      </c>
      <c r="B31" s="2">
        <v>254500</v>
      </c>
      <c r="C31" s="2" t="s">
        <v>63</v>
      </c>
      <c r="D31" s="2" t="s">
        <v>60</v>
      </c>
      <c r="E31" s="2" t="s">
        <v>61</v>
      </c>
      <c r="F31" s="2">
        <v>20103</v>
      </c>
      <c r="G31" s="2" t="s">
        <v>16</v>
      </c>
      <c r="H31" s="2" t="s">
        <v>61</v>
      </c>
      <c r="I31" s="2" t="s">
        <v>61</v>
      </c>
      <c r="J31" s="2" t="s">
        <v>19</v>
      </c>
      <c r="K31" s="2" t="s">
        <v>20</v>
      </c>
      <c r="L31" s="2" t="s">
        <v>381</v>
      </c>
      <c r="M31" s="2" t="str">
        <f>I31</f>
        <v>Dépôts de garantie reçus</v>
      </c>
      <c r="O31" t="str">
        <f t="shared" si="0"/>
        <v>25450020103</v>
      </c>
      <c r="P31" t="str">
        <f>VLOOKUP(O31,[2]Mapp_Chap_compta!$O:$O,1,0)</f>
        <v>25450020103</v>
      </c>
    </row>
    <row r="32" spans="1:16" x14ac:dyDescent="0.3">
      <c r="A32" s="2">
        <v>251120</v>
      </c>
      <c r="B32" s="2">
        <v>251120</v>
      </c>
      <c r="C32" s="2" t="s">
        <v>34</v>
      </c>
      <c r="D32" s="2" t="s">
        <v>14</v>
      </c>
      <c r="E32" s="2" t="s">
        <v>15</v>
      </c>
      <c r="F32" s="2">
        <v>20306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46</v>
      </c>
      <c r="L32" s="2" t="s">
        <v>21</v>
      </c>
      <c r="M32" s="2" t="s">
        <v>22</v>
      </c>
      <c r="O32" t="str">
        <f t="shared" si="0"/>
        <v>25112020306</v>
      </c>
      <c r="P32" t="str">
        <f>VLOOKUP(O32,[2]Mapp_Chap_compta!$O:$O,1,0)</f>
        <v>25112020306</v>
      </c>
    </row>
    <row r="33" spans="1:16" x14ac:dyDescent="0.3">
      <c r="A33" s="2">
        <v>251113</v>
      </c>
      <c r="B33" s="2">
        <v>251113</v>
      </c>
      <c r="C33" s="2" t="s">
        <v>13</v>
      </c>
      <c r="D33" s="2" t="s">
        <v>14</v>
      </c>
      <c r="E33" s="2" t="s">
        <v>15</v>
      </c>
      <c r="F33" s="2">
        <v>20102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40</v>
      </c>
      <c r="L33" s="2" t="s">
        <v>21</v>
      </c>
      <c r="M33" s="2" t="s">
        <v>22</v>
      </c>
      <c r="O33" t="str">
        <f t="shared" si="0"/>
        <v>25111320102</v>
      </c>
      <c r="P33" t="str">
        <f>VLOOKUP(O33,[2]Mapp_Chap_compta!$O:$O,1,0)</f>
        <v>25111320102</v>
      </c>
    </row>
    <row r="34" spans="1:16" x14ac:dyDescent="0.3">
      <c r="A34" s="2">
        <v>251140</v>
      </c>
      <c r="B34" s="2">
        <v>251140</v>
      </c>
      <c r="C34" s="2" t="s">
        <v>49</v>
      </c>
      <c r="D34" s="2" t="s">
        <v>14</v>
      </c>
      <c r="E34" s="2" t="s">
        <v>15</v>
      </c>
      <c r="F34" s="2">
        <v>20302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46</v>
      </c>
      <c r="L34" s="2" t="s">
        <v>21</v>
      </c>
      <c r="M34" s="2" t="s">
        <v>22</v>
      </c>
      <c r="O34" t="str">
        <f t="shared" si="0"/>
        <v>25114020302</v>
      </c>
      <c r="P34" t="str">
        <f>VLOOKUP(O34,[2]Mapp_Chap_compta!$O:$O,1,0)</f>
        <v>25114020302</v>
      </c>
    </row>
    <row r="35" spans="1:16" x14ac:dyDescent="0.3">
      <c r="A35" s="2">
        <v>251150</v>
      </c>
      <c r="B35" s="2">
        <v>251150</v>
      </c>
      <c r="C35" s="2" t="s">
        <v>45</v>
      </c>
      <c r="D35" s="2" t="s">
        <v>14</v>
      </c>
      <c r="E35" s="2" t="s">
        <v>15</v>
      </c>
      <c r="F35" s="2">
        <v>10302</v>
      </c>
      <c r="G35" s="2" t="s">
        <v>16</v>
      </c>
      <c r="H35" s="2" t="s">
        <v>17</v>
      </c>
      <c r="I35" s="2" t="s">
        <v>18</v>
      </c>
      <c r="J35" s="2" t="s">
        <v>19</v>
      </c>
      <c r="K35" s="2" t="s">
        <v>40</v>
      </c>
      <c r="L35" s="2" t="s">
        <v>21</v>
      </c>
      <c r="M35" s="2" t="s">
        <v>22</v>
      </c>
      <c r="O35" t="str">
        <f t="shared" si="0"/>
        <v>25115010302</v>
      </c>
      <c r="P35" t="str">
        <f>VLOOKUP(O35,[2]Mapp_Chap_compta!$O:$O,1,0)</f>
        <v>25115010302</v>
      </c>
    </row>
    <row r="36" spans="1:16" x14ac:dyDescent="0.3">
      <c r="A36" s="2">
        <v>252114</v>
      </c>
      <c r="B36" s="2">
        <v>252114</v>
      </c>
      <c r="C36" s="2" t="s">
        <v>50</v>
      </c>
      <c r="D36" s="2" t="s">
        <v>42</v>
      </c>
      <c r="E36" s="2" t="s">
        <v>43</v>
      </c>
      <c r="F36" s="2">
        <v>20102</v>
      </c>
      <c r="G36" s="2" t="s">
        <v>16</v>
      </c>
      <c r="H36" s="2" t="s">
        <v>17</v>
      </c>
      <c r="I36" s="2" t="s">
        <v>44</v>
      </c>
      <c r="J36" s="2" t="s">
        <v>19</v>
      </c>
      <c r="K36" s="2" t="s">
        <v>40</v>
      </c>
      <c r="L36" s="2" t="s">
        <v>381</v>
      </c>
      <c r="M36" s="2" t="s">
        <v>44</v>
      </c>
      <c r="O36" t="str">
        <f t="shared" si="0"/>
        <v>25211420102</v>
      </c>
      <c r="P36" t="str">
        <f>VLOOKUP(O36,[2]Mapp_Chap_compta!$O:$O,1,0)</f>
        <v>25211420102</v>
      </c>
    </row>
    <row r="37" spans="1:16" x14ac:dyDescent="0.3">
      <c r="A37" s="2">
        <v>251120</v>
      </c>
      <c r="B37" s="2">
        <v>251120</v>
      </c>
      <c r="C37" s="2" t="s">
        <v>34</v>
      </c>
      <c r="D37" s="2" t="s">
        <v>14</v>
      </c>
      <c r="E37" s="2" t="s">
        <v>15</v>
      </c>
      <c r="F37" s="2">
        <v>20302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46</v>
      </c>
      <c r="L37" s="2" t="s">
        <v>21</v>
      </c>
      <c r="M37" s="2" t="s">
        <v>22</v>
      </c>
      <c r="O37" t="str">
        <f t="shared" si="0"/>
        <v>25112020302</v>
      </c>
      <c r="P37" t="str">
        <f>VLOOKUP(O37,[2]Mapp_Chap_compta!$O:$O,1,0)</f>
        <v>25112020302</v>
      </c>
    </row>
    <row r="38" spans="1:16" x14ac:dyDescent="0.3">
      <c r="A38" s="2">
        <v>251150</v>
      </c>
      <c r="B38" s="2">
        <v>251150</v>
      </c>
      <c r="C38" s="2" t="s">
        <v>45</v>
      </c>
      <c r="D38" s="2" t="s">
        <v>14</v>
      </c>
      <c r="E38" s="2" t="s">
        <v>15</v>
      </c>
      <c r="F38" s="2">
        <v>20315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46</v>
      </c>
      <c r="L38" s="2" t="s">
        <v>21</v>
      </c>
      <c r="M38" s="2" t="s">
        <v>22</v>
      </c>
      <c r="O38" t="str">
        <f t="shared" si="0"/>
        <v>25115020315</v>
      </c>
      <c r="P38" t="str">
        <f>VLOOKUP(O38,[2]Mapp_Chap_compta!$O:$O,1,0)</f>
        <v>25115020315</v>
      </c>
    </row>
    <row r="39" spans="1:16" x14ac:dyDescent="0.3">
      <c r="A39" s="2">
        <v>251150</v>
      </c>
      <c r="B39" s="2">
        <v>251150</v>
      </c>
      <c r="C39" s="2" t="s">
        <v>45</v>
      </c>
      <c r="D39" s="2" t="s">
        <v>14</v>
      </c>
      <c r="E39" s="2" t="s">
        <v>15</v>
      </c>
      <c r="F39" s="2">
        <v>20309</v>
      </c>
      <c r="G39" s="2" t="s">
        <v>16</v>
      </c>
      <c r="H39" s="2" t="s">
        <v>17</v>
      </c>
      <c r="I39" s="2" t="s">
        <v>18</v>
      </c>
      <c r="J39" s="2" t="s">
        <v>19</v>
      </c>
      <c r="K39" s="2" t="s">
        <v>46</v>
      </c>
      <c r="L39" s="2" t="s">
        <v>21</v>
      </c>
      <c r="M39" s="2" t="s">
        <v>22</v>
      </c>
      <c r="O39" t="str">
        <f t="shared" si="0"/>
        <v>25115020309</v>
      </c>
      <c r="P39" t="str">
        <f>VLOOKUP(O39,[2]Mapp_Chap_compta!$O:$O,1,0)</f>
        <v>25115020309</v>
      </c>
    </row>
    <row r="40" spans="1:16" x14ac:dyDescent="0.3">
      <c r="A40" s="2">
        <v>299222</v>
      </c>
      <c r="B40" s="2">
        <v>299222</v>
      </c>
      <c r="C40" s="2" t="s">
        <v>48</v>
      </c>
      <c r="D40" s="2" t="s">
        <v>36</v>
      </c>
      <c r="E40" s="2" t="s">
        <v>37</v>
      </c>
      <c r="F40" s="2">
        <v>10302</v>
      </c>
      <c r="G40" s="2" t="s">
        <v>26</v>
      </c>
      <c r="H40" s="2" t="s">
        <v>38</v>
      </c>
      <c r="I40" s="2" t="s">
        <v>38</v>
      </c>
      <c r="J40" s="2" t="s">
        <v>19</v>
      </c>
      <c r="K40" s="2" t="s">
        <v>40</v>
      </c>
      <c r="L40" s="2" t="s">
        <v>39</v>
      </c>
      <c r="M40" s="2" t="s">
        <v>39</v>
      </c>
      <c r="O40" t="str">
        <f t="shared" si="0"/>
        <v>29922210302</v>
      </c>
      <c r="P40" t="str">
        <f>VLOOKUP(O40,[2]Mapp_Chap_compta!$O:$O,1,0)</f>
        <v>29922210302</v>
      </c>
    </row>
    <row r="41" spans="1:16" x14ac:dyDescent="0.3">
      <c r="A41" s="2">
        <v>251620</v>
      </c>
      <c r="B41" s="2">
        <v>251620</v>
      </c>
      <c r="C41" s="2" t="s">
        <v>64</v>
      </c>
      <c r="D41" s="2" t="s">
        <v>14</v>
      </c>
      <c r="E41" s="2" t="s">
        <v>15</v>
      </c>
      <c r="F41" s="2">
        <v>10101</v>
      </c>
      <c r="G41" s="2" t="s">
        <v>16</v>
      </c>
      <c r="H41" s="2" t="s">
        <v>65</v>
      </c>
      <c r="I41" s="2" t="s">
        <v>65</v>
      </c>
      <c r="J41" s="2" t="s">
        <v>19</v>
      </c>
      <c r="K41" s="2" t="s">
        <v>20</v>
      </c>
      <c r="L41" s="2" t="s">
        <v>21</v>
      </c>
      <c r="M41" s="2" t="s">
        <v>22</v>
      </c>
      <c r="O41" t="str">
        <f t="shared" si="0"/>
        <v>25162010101</v>
      </c>
      <c r="P41" t="str">
        <f>VLOOKUP(O41,[2]Mapp_Chap_compta!$O:$O,1,0)</f>
        <v>25162010101</v>
      </c>
    </row>
    <row r="42" spans="1:16" x14ac:dyDescent="0.3">
      <c r="A42" s="2">
        <v>251130</v>
      </c>
      <c r="B42" s="2">
        <v>251130</v>
      </c>
      <c r="C42" s="2" t="s">
        <v>51</v>
      </c>
      <c r="D42" s="2" t="s">
        <v>14</v>
      </c>
      <c r="E42" s="2" t="s">
        <v>15</v>
      </c>
      <c r="F42" s="2">
        <v>20219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  <c r="L42" s="2" t="s">
        <v>21</v>
      </c>
      <c r="M42" s="2" t="s">
        <v>22</v>
      </c>
      <c r="O42" t="str">
        <f t="shared" si="0"/>
        <v>25113020219</v>
      </c>
      <c r="P42" t="str">
        <f>VLOOKUP(O42,[2]Mapp_Chap_compta!$O:$O,1,0)</f>
        <v>25113020219</v>
      </c>
    </row>
    <row r="43" spans="1:16" x14ac:dyDescent="0.3">
      <c r="A43" s="2">
        <v>254500</v>
      </c>
      <c r="B43" s="2">
        <v>254500</v>
      </c>
      <c r="C43" s="2" t="s">
        <v>63</v>
      </c>
      <c r="D43" s="2" t="s">
        <v>60</v>
      </c>
      <c r="E43" s="2" t="s">
        <v>61</v>
      </c>
      <c r="F43" s="2">
        <v>20101</v>
      </c>
      <c r="G43" s="2" t="s">
        <v>16</v>
      </c>
      <c r="H43" s="2" t="s">
        <v>61</v>
      </c>
      <c r="I43" s="2" t="s">
        <v>61</v>
      </c>
      <c r="J43" s="2" t="s">
        <v>19</v>
      </c>
      <c r="K43" s="2" t="s">
        <v>40</v>
      </c>
      <c r="L43" s="2" t="s">
        <v>381</v>
      </c>
      <c r="M43" s="2" t="str">
        <f>I43</f>
        <v>Dépôts de garantie reçus</v>
      </c>
      <c r="O43" t="str">
        <f t="shared" si="0"/>
        <v>25450020101</v>
      </c>
      <c r="P43" t="str">
        <f>VLOOKUP(O43,[2]Mapp_Chap_compta!$O:$O,1,0)</f>
        <v>25450020101</v>
      </c>
    </row>
    <row r="44" spans="1:16" x14ac:dyDescent="0.3">
      <c r="A44" s="2">
        <v>292103</v>
      </c>
      <c r="B44" s="2">
        <v>292103</v>
      </c>
      <c r="C44" s="2" t="s">
        <v>66</v>
      </c>
      <c r="D44" s="2" t="s">
        <v>67</v>
      </c>
      <c r="E44" s="2" t="s">
        <v>68</v>
      </c>
      <c r="F44" s="2">
        <v>20103</v>
      </c>
      <c r="G44" s="2" t="s">
        <v>26</v>
      </c>
      <c r="H44" s="2" t="s">
        <v>38</v>
      </c>
      <c r="I44" s="2" t="s">
        <v>38</v>
      </c>
      <c r="J44" s="2" t="s">
        <v>19</v>
      </c>
      <c r="K44" s="2" t="s">
        <v>20</v>
      </c>
      <c r="L44" s="2" t="s">
        <v>39</v>
      </c>
      <c r="M44" s="2" t="s">
        <v>39</v>
      </c>
      <c r="O44" t="str">
        <f t="shared" si="0"/>
        <v>29210320103</v>
      </c>
      <c r="P44" t="str">
        <f>VLOOKUP(O44,[2]Mapp_Chap_compta!$O:$O,1,0)</f>
        <v>29210320103</v>
      </c>
    </row>
    <row r="45" spans="1:16" x14ac:dyDescent="0.3">
      <c r="A45" s="2">
        <v>299203</v>
      </c>
      <c r="B45" s="2">
        <v>299203</v>
      </c>
      <c r="C45" s="2" t="s">
        <v>35</v>
      </c>
      <c r="D45" s="2" t="s">
        <v>36</v>
      </c>
      <c r="E45" s="2" t="s">
        <v>37</v>
      </c>
      <c r="F45" s="2">
        <v>20101</v>
      </c>
      <c r="G45" s="2" t="s">
        <v>26</v>
      </c>
      <c r="H45" s="2" t="s">
        <v>38</v>
      </c>
      <c r="I45" s="2" t="s">
        <v>38</v>
      </c>
      <c r="J45" s="2" t="s">
        <v>19</v>
      </c>
      <c r="K45" s="2" t="s">
        <v>40</v>
      </c>
      <c r="L45" s="2" t="s">
        <v>39</v>
      </c>
      <c r="M45" s="2" t="s">
        <v>39</v>
      </c>
      <c r="O45" t="str">
        <f t="shared" si="0"/>
        <v>29920320101</v>
      </c>
      <c r="P45" t="str">
        <f>VLOOKUP(O45,[2]Mapp_Chap_compta!$O:$O,1,0)</f>
        <v>29920320101</v>
      </c>
    </row>
    <row r="46" spans="1:16" x14ac:dyDescent="0.3">
      <c r="A46" s="2">
        <v>251130</v>
      </c>
      <c r="B46" s="2">
        <v>251130</v>
      </c>
      <c r="C46" s="2" t="s">
        <v>51</v>
      </c>
      <c r="D46" s="2" t="s">
        <v>14</v>
      </c>
      <c r="E46" s="2" t="s">
        <v>15</v>
      </c>
      <c r="F46" s="2">
        <v>20103</v>
      </c>
      <c r="G46" s="2" t="s">
        <v>16</v>
      </c>
      <c r="H46" s="2" t="s">
        <v>17</v>
      </c>
      <c r="I46" s="2" t="s">
        <v>18</v>
      </c>
      <c r="J46" s="2" t="s">
        <v>19</v>
      </c>
      <c r="K46" s="2" t="s">
        <v>20</v>
      </c>
      <c r="L46" s="2" t="s">
        <v>21</v>
      </c>
      <c r="M46" s="2" t="s">
        <v>22</v>
      </c>
      <c r="O46" t="str">
        <f t="shared" si="0"/>
        <v>25113020103</v>
      </c>
      <c r="P46" t="str">
        <f>VLOOKUP(O46,[2]Mapp_Chap_compta!$O:$O,1,0)</f>
        <v>25113020103</v>
      </c>
    </row>
    <row r="47" spans="1:16" x14ac:dyDescent="0.3">
      <c r="A47" s="2">
        <v>252120</v>
      </c>
      <c r="B47" s="2">
        <v>252120</v>
      </c>
      <c r="C47" s="2" t="s">
        <v>41</v>
      </c>
      <c r="D47" s="2" t="s">
        <v>42</v>
      </c>
      <c r="E47" s="2" t="s">
        <v>43</v>
      </c>
      <c r="F47" s="2">
        <v>20315</v>
      </c>
      <c r="G47" s="2" t="s">
        <v>16</v>
      </c>
      <c r="H47" s="2" t="s">
        <v>17</v>
      </c>
      <c r="I47" s="2" t="s">
        <v>44</v>
      </c>
      <c r="J47" s="2" t="s">
        <v>19</v>
      </c>
      <c r="K47" s="2" t="s">
        <v>46</v>
      </c>
      <c r="L47" s="2" t="s">
        <v>381</v>
      </c>
      <c r="M47" s="2" t="s">
        <v>44</v>
      </c>
      <c r="O47" t="str">
        <f t="shared" si="0"/>
        <v>25212020315</v>
      </c>
      <c r="P47" t="str">
        <f>VLOOKUP(O47,[2]Mapp_Chap_compta!$O:$O,1,0)</f>
        <v>25212020315</v>
      </c>
    </row>
    <row r="48" spans="1:16" x14ac:dyDescent="0.3">
      <c r="A48" s="2">
        <v>251120</v>
      </c>
      <c r="B48" s="2">
        <v>251120</v>
      </c>
      <c r="C48" s="2" t="s">
        <v>34</v>
      </c>
      <c r="D48" s="2" t="s">
        <v>14</v>
      </c>
      <c r="E48" s="2" t="s">
        <v>15</v>
      </c>
      <c r="F48" s="2">
        <v>20308</v>
      </c>
      <c r="G48" s="2" t="s">
        <v>16</v>
      </c>
      <c r="H48" s="2" t="s">
        <v>17</v>
      </c>
      <c r="I48" s="2" t="s">
        <v>18</v>
      </c>
      <c r="J48" s="2" t="s">
        <v>19</v>
      </c>
      <c r="K48" s="2" t="s">
        <v>20</v>
      </c>
      <c r="L48" s="2" t="s">
        <v>21</v>
      </c>
      <c r="M48" s="2" t="s">
        <v>22</v>
      </c>
      <c r="O48" t="str">
        <f t="shared" si="0"/>
        <v>25112020308</v>
      </c>
      <c r="P48" t="str">
        <f>VLOOKUP(O48,[2]Mapp_Chap_compta!$O:$O,1,0)</f>
        <v>25112020308</v>
      </c>
    </row>
    <row r="49" spans="1:16" x14ac:dyDescent="0.3">
      <c r="A49" s="2">
        <v>252120</v>
      </c>
      <c r="B49" s="2">
        <v>252120</v>
      </c>
      <c r="C49" s="2" t="s">
        <v>41</v>
      </c>
      <c r="D49" s="2" t="s">
        <v>42</v>
      </c>
      <c r="E49" s="2" t="s">
        <v>43</v>
      </c>
      <c r="F49" s="2">
        <v>20308</v>
      </c>
      <c r="G49" s="2" t="s">
        <v>16</v>
      </c>
      <c r="H49" s="2" t="s">
        <v>17</v>
      </c>
      <c r="I49" s="2" t="s">
        <v>44</v>
      </c>
      <c r="J49" s="2" t="s">
        <v>19</v>
      </c>
      <c r="K49" s="2" t="s">
        <v>20</v>
      </c>
      <c r="L49" s="2" t="s">
        <v>381</v>
      </c>
      <c r="M49" s="2" t="s">
        <v>44</v>
      </c>
      <c r="O49" t="str">
        <f t="shared" si="0"/>
        <v>25212020308</v>
      </c>
      <c r="P49" t="str">
        <f>VLOOKUP(O49,[2]Mapp_Chap_compta!$O:$O,1,0)</f>
        <v>25212020308</v>
      </c>
    </row>
    <row r="50" spans="1:16" x14ac:dyDescent="0.3">
      <c r="A50" s="2">
        <v>251113</v>
      </c>
      <c r="B50" s="2">
        <v>251113</v>
      </c>
      <c r="C50" s="2" t="s">
        <v>13</v>
      </c>
      <c r="D50" s="2" t="s">
        <v>14</v>
      </c>
      <c r="E50" s="2" t="s">
        <v>15</v>
      </c>
      <c r="F50" s="2">
        <v>20101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40</v>
      </c>
      <c r="L50" s="2" t="s">
        <v>21</v>
      </c>
      <c r="M50" s="2" t="s">
        <v>22</v>
      </c>
      <c r="O50" t="str">
        <f t="shared" si="0"/>
        <v>25111320101</v>
      </c>
      <c r="P50" t="str">
        <f>VLOOKUP(O50,[2]Mapp_Chap_compta!$O:$O,1,0)</f>
        <v>25111320101</v>
      </c>
    </row>
    <row r="51" spans="1:16" x14ac:dyDescent="0.3">
      <c r="A51" s="2">
        <v>299228</v>
      </c>
      <c r="B51" s="2">
        <v>299228</v>
      </c>
      <c r="C51" s="2" t="s">
        <v>69</v>
      </c>
      <c r="D51" s="2" t="s">
        <v>36</v>
      </c>
      <c r="E51" s="2" t="s">
        <v>37</v>
      </c>
      <c r="F51" s="2">
        <v>20102</v>
      </c>
      <c r="G51" s="2" t="s">
        <v>26</v>
      </c>
      <c r="H51" s="2" t="s">
        <v>38</v>
      </c>
      <c r="I51" s="2" t="s">
        <v>38</v>
      </c>
      <c r="J51" s="2" t="s">
        <v>19</v>
      </c>
      <c r="K51" s="2" t="s">
        <v>40</v>
      </c>
      <c r="L51" s="2" t="s">
        <v>39</v>
      </c>
      <c r="M51" s="2" t="s">
        <v>39</v>
      </c>
      <c r="O51" t="str">
        <f t="shared" si="0"/>
        <v>29922820102</v>
      </c>
      <c r="P51" t="str">
        <f>VLOOKUP(O51,[2]Mapp_Chap_compta!$O:$O,1,0)</f>
        <v>29922820102</v>
      </c>
    </row>
    <row r="52" spans="1:16" x14ac:dyDescent="0.3">
      <c r="A52" s="2">
        <v>299280</v>
      </c>
      <c r="B52" s="2">
        <v>299280</v>
      </c>
      <c r="C52" s="2" t="s">
        <v>70</v>
      </c>
      <c r="D52" s="2" t="s">
        <v>36</v>
      </c>
      <c r="E52" s="2" t="s">
        <v>37</v>
      </c>
      <c r="F52" s="2">
        <v>20102</v>
      </c>
      <c r="G52" s="2" t="s">
        <v>26</v>
      </c>
      <c r="H52" s="2" t="s">
        <v>38</v>
      </c>
      <c r="I52" s="2" t="s">
        <v>38</v>
      </c>
      <c r="J52" s="2" t="s">
        <v>19</v>
      </c>
      <c r="K52" s="2" t="s">
        <v>40</v>
      </c>
      <c r="L52" s="2" t="s">
        <v>39</v>
      </c>
      <c r="M52" s="2" t="s">
        <v>39</v>
      </c>
      <c r="O52" t="str">
        <f t="shared" si="0"/>
        <v>29928020102</v>
      </c>
      <c r="P52" t="str">
        <f>VLOOKUP(O52,[2]Mapp_Chap_compta!$O:$O,1,0)</f>
        <v>29928020102</v>
      </c>
    </row>
    <row r="53" spans="1:16" x14ac:dyDescent="0.3">
      <c r="A53" s="2">
        <v>251140</v>
      </c>
      <c r="B53" s="2">
        <v>251140</v>
      </c>
      <c r="C53" s="2" t="s">
        <v>49</v>
      </c>
      <c r="D53" s="2" t="s">
        <v>14</v>
      </c>
      <c r="E53" s="2" t="s">
        <v>15</v>
      </c>
      <c r="F53" s="2">
        <v>20305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46</v>
      </c>
      <c r="L53" s="2" t="s">
        <v>21</v>
      </c>
      <c r="M53" s="2" t="s">
        <v>22</v>
      </c>
      <c r="O53" t="str">
        <f t="shared" si="0"/>
        <v>25114020305</v>
      </c>
      <c r="P53" t="str">
        <f>VLOOKUP(O53,[2]Mapp_Chap_compta!$O:$O,1,0)</f>
        <v>25114020305</v>
      </c>
    </row>
    <row r="54" spans="1:16" x14ac:dyDescent="0.3">
      <c r="A54" s="2">
        <v>251140</v>
      </c>
      <c r="B54" s="2">
        <v>251140</v>
      </c>
      <c r="C54" s="2" t="s">
        <v>49</v>
      </c>
      <c r="D54" s="2" t="s">
        <v>14</v>
      </c>
      <c r="E54" s="2" t="s">
        <v>15</v>
      </c>
      <c r="F54" s="2">
        <v>20102</v>
      </c>
      <c r="G54" s="2" t="s">
        <v>16</v>
      </c>
      <c r="H54" s="2" t="s">
        <v>17</v>
      </c>
      <c r="I54" s="2" t="s">
        <v>18</v>
      </c>
      <c r="J54" s="2" t="s">
        <v>19</v>
      </c>
      <c r="K54" s="2" t="s">
        <v>40</v>
      </c>
      <c r="L54" s="2" t="s">
        <v>21</v>
      </c>
      <c r="M54" s="2" t="s">
        <v>22</v>
      </c>
      <c r="O54" t="str">
        <f t="shared" si="0"/>
        <v>25114020102</v>
      </c>
      <c r="P54" t="str">
        <f>VLOOKUP(O54,[2]Mapp_Chap_compta!$O:$O,1,0)</f>
        <v>25114020102</v>
      </c>
    </row>
    <row r="55" spans="1:16" x14ac:dyDescent="0.3">
      <c r="A55" s="2">
        <v>251120</v>
      </c>
      <c r="B55" s="2">
        <v>251120</v>
      </c>
      <c r="C55" s="2" t="s">
        <v>34</v>
      </c>
      <c r="D55" s="2" t="s">
        <v>14</v>
      </c>
      <c r="E55" s="2" t="s">
        <v>15</v>
      </c>
      <c r="F55" s="2">
        <v>10302</v>
      </c>
      <c r="G55" s="2" t="s">
        <v>16</v>
      </c>
      <c r="H55" s="2" t="s">
        <v>17</v>
      </c>
      <c r="I55" s="2" t="s">
        <v>18</v>
      </c>
      <c r="J55" s="2" t="s">
        <v>19</v>
      </c>
      <c r="K55" s="2" t="s">
        <v>40</v>
      </c>
      <c r="L55" s="2" t="s">
        <v>21</v>
      </c>
      <c r="M55" s="2" t="s">
        <v>22</v>
      </c>
      <c r="O55" t="str">
        <f t="shared" si="0"/>
        <v>25112010302</v>
      </c>
      <c r="P55" t="str">
        <f>VLOOKUP(O55,[2]Mapp_Chap_compta!$O:$O,1,0)</f>
        <v>25112010302</v>
      </c>
    </row>
    <row r="56" spans="1:16" x14ac:dyDescent="0.3">
      <c r="A56" s="2">
        <v>251150</v>
      </c>
      <c r="B56" s="2">
        <v>251150</v>
      </c>
      <c r="C56" s="2" t="s">
        <v>45</v>
      </c>
      <c r="D56" s="2" t="s">
        <v>14</v>
      </c>
      <c r="E56" s="2" t="s">
        <v>15</v>
      </c>
      <c r="F56" s="2">
        <v>20103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  <c r="L56" s="2" t="s">
        <v>21</v>
      </c>
      <c r="M56" s="2" t="s">
        <v>22</v>
      </c>
      <c r="O56" t="str">
        <f t="shared" si="0"/>
        <v>25115020103</v>
      </c>
      <c r="P56" t="str">
        <f>VLOOKUP(O56,[2]Mapp_Chap_compta!$O:$O,1,0)</f>
        <v>25115020103</v>
      </c>
    </row>
    <row r="57" spans="1:16" x14ac:dyDescent="0.3">
      <c r="A57" s="2">
        <v>254500</v>
      </c>
      <c r="B57" s="2">
        <v>254500</v>
      </c>
      <c r="C57" s="2" t="s">
        <v>63</v>
      </c>
      <c r="D57" s="2" t="s">
        <v>60</v>
      </c>
      <c r="E57" s="2" t="s">
        <v>61</v>
      </c>
      <c r="F57" s="2">
        <v>20102</v>
      </c>
      <c r="G57" s="2" t="s">
        <v>16</v>
      </c>
      <c r="H57" s="2" t="s">
        <v>61</v>
      </c>
      <c r="I57" s="2" t="s">
        <v>61</v>
      </c>
      <c r="J57" s="2" t="s">
        <v>19</v>
      </c>
      <c r="K57" s="2" t="s">
        <v>40</v>
      </c>
      <c r="L57" s="2" t="s">
        <v>381</v>
      </c>
      <c r="M57" s="2" t="str">
        <f>I57</f>
        <v>Dépôts de garantie reçus</v>
      </c>
      <c r="O57" t="str">
        <f t="shared" si="0"/>
        <v>25450020102</v>
      </c>
      <c r="P57" t="str">
        <f>VLOOKUP(O57,[2]Mapp_Chap_compta!$O:$O,1,0)</f>
        <v>25450020102</v>
      </c>
    </row>
    <row r="58" spans="1:16" x14ac:dyDescent="0.3">
      <c r="A58" s="2">
        <v>252110</v>
      </c>
      <c r="B58" s="2">
        <v>252110</v>
      </c>
      <c r="C58" s="2" t="s">
        <v>71</v>
      </c>
      <c r="D58" s="2" t="s">
        <v>42</v>
      </c>
      <c r="E58" s="2" t="s">
        <v>43</v>
      </c>
      <c r="F58" s="2">
        <v>20102</v>
      </c>
      <c r="G58" s="2" t="s">
        <v>16</v>
      </c>
      <c r="H58" s="2" t="s">
        <v>17</v>
      </c>
      <c r="I58" s="2" t="s">
        <v>44</v>
      </c>
      <c r="J58" s="2" t="s">
        <v>19</v>
      </c>
      <c r="K58" s="2" t="s">
        <v>40</v>
      </c>
      <c r="L58" s="2" t="s">
        <v>381</v>
      </c>
      <c r="M58" s="2" t="s">
        <v>44</v>
      </c>
      <c r="O58" t="str">
        <f t="shared" si="0"/>
        <v>25211020102</v>
      </c>
      <c r="P58" t="str">
        <f>VLOOKUP(O58,[2]Mapp_Chap_compta!$O:$O,1,0)</f>
        <v>25211020102</v>
      </c>
    </row>
    <row r="59" spans="1:16" x14ac:dyDescent="0.3">
      <c r="A59" s="2">
        <v>251130</v>
      </c>
      <c r="B59" s="2">
        <v>251130</v>
      </c>
      <c r="C59" s="2" t="s">
        <v>51</v>
      </c>
      <c r="D59" s="2" t="s">
        <v>14</v>
      </c>
      <c r="E59" s="2" t="s">
        <v>15</v>
      </c>
      <c r="F59" s="2">
        <v>20207</v>
      </c>
      <c r="G59" s="2" t="s">
        <v>16</v>
      </c>
      <c r="H59" s="2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 t="s">
        <v>22</v>
      </c>
      <c r="O59" t="str">
        <f t="shared" si="0"/>
        <v>25113020207</v>
      </c>
      <c r="P59" t="str">
        <f>VLOOKUP(O59,[2]Mapp_Chap_compta!$O:$O,1,0)</f>
        <v>25113020207</v>
      </c>
    </row>
    <row r="60" spans="1:16" x14ac:dyDescent="0.3">
      <c r="A60" s="2">
        <v>299224</v>
      </c>
      <c r="B60" s="2">
        <v>299224</v>
      </c>
      <c r="C60" s="2" t="s">
        <v>72</v>
      </c>
      <c r="D60" s="2" t="s">
        <v>36</v>
      </c>
      <c r="E60" s="2" t="s">
        <v>37</v>
      </c>
      <c r="F60" s="2">
        <v>20307</v>
      </c>
      <c r="G60" s="2" t="s">
        <v>26</v>
      </c>
      <c r="H60" s="2" t="s">
        <v>38</v>
      </c>
      <c r="I60" s="2" t="s">
        <v>38</v>
      </c>
      <c r="J60" s="2" t="s">
        <v>19</v>
      </c>
      <c r="K60" s="2" t="s">
        <v>46</v>
      </c>
      <c r="L60" s="2" t="s">
        <v>39</v>
      </c>
      <c r="M60" s="2" t="s">
        <v>39</v>
      </c>
      <c r="O60" t="str">
        <f t="shared" si="0"/>
        <v>29922420307</v>
      </c>
      <c r="P60" t="str">
        <f>VLOOKUP(O60,[2]Mapp_Chap_compta!$O:$O,1,0)</f>
        <v>29922420307</v>
      </c>
    </row>
    <row r="61" spans="1:16" x14ac:dyDescent="0.3">
      <c r="A61" s="2">
        <v>251130</v>
      </c>
      <c r="B61" s="2">
        <v>251130</v>
      </c>
      <c r="C61" s="2" t="s">
        <v>51</v>
      </c>
      <c r="D61" s="2" t="s">
        <v>14</v>
      </c>
      <c r="E61" s="2" t="s">
        <v>15</v>
      </c>
      <c r="F61" s="2">
        <v>10302</v>
      </c>
      <c r="G61" s="2" t="s">
        <v>16</v>
      </c>
      <c r="H61" s="2" t="s">
        <v>17</v>
      </c>
      <c r="I61" s="2" t="s">
        <v>18</v>
      </c>
      <c r="J61" s="2" t="s">
        <v>19</v>
      </c>
      <c r="K61" s="2" t="s">
        <v>40</v>
      </c>
      <c r="L61" s="2" t="s">
        <v>21</v>
      </c>
      <c r="M61" s="2" t="s">
        <v>22</v>
      </c>
      <c r="O61" t="str">
        <f t="shared" si="0"/>
        <v>25113010302</v>
      </c>
      <c r="P61" t="str">
        <f>VLOOKUP(O61,[2]Mapp_Chap_compta!$O:$O,1,0)</f>
        <v>25113010302</v>
      </c>
    </row>
    <row r="62" spans="1:16" x14ac:dyDescent="0.3">
      <c r="A62" s="2">
        <v>299222</v>
      </c>
      <c r="B62" s="2">
        <v>299222</v>
      </c>
      <c r="C62" s="2" t="s">
        <v>48</v>
      </c>
      <c r="D62" s="2" t="s">
        <v>36</v>
      </c>
      <c r="E62" s="2" t="s">
        <v>37</v>
      </c>
      <c r="F62" s="2">
        <v>20110</v>
      </c>
      <c r="G62" s="2" t="s">
        <v>26</v>
      </c>
      <c r="H62" s="2" t="s">
        <v>38</v>
      </c>
      <c r="I62" s="2" t="s">
        <v>38</v>
      </c>
      <c r="J62" s="2" t="s">
        <v>19</v>
      </c>
      <c r="K62" s="2" t="s">
        <v>40</v>
      </c>
      <c r="L62" s="2" t="s">
        <v>39</v>
      </c>
      <c r="M62" s="2" t="s">
        <v>39</v>
      </c>
      <c r="O62" t="str">
        <f t="shared" si="0"/>
        <v>29922220110</v>
      </c>
      <c r="P62" t="str">
        <f>VLOOKUP(O62,[2]Mapp_Chap_compta!$O:$O,1,0)</f>
        <v>29922220110</v>
      </c>
    </row>
    <row r="63" spans="1:16" x14ac:dyDescent="0.3">
      <c r="A63" s="2">
        <v>292221</v>
      </c>
      <c r="B63" s="2">
        <v>-292221</v>
      </c>
      <c r="C63" s="2" t="s">
        <v>73</v>
      </c>
      <c r="D63" s="2" t="s">
        <v>67</v>
      </c>
      <c r="E63" s="2" t="s">
        <v>68</v>
      </c>
      <c r="F63" s="2">
        <v>20103</v>
      </c>
      <c r="G63" s="2" t="s">
        <v>26</v>
      </c>
      <c r="H63" s="2" t="s">
        <v>38</v>
      </c>
      <c r="I63" s="2" t="s">
        <v>38</v>
      </c>
      <c r="J63" s="2" t="s">
        <v>19</v>
      </c>
      <c r="K63" s="2" t="s">
        <v>20</v>
      </c>
      <c r="L63" s="2" t="s">
        <v>39</v>
      </c>
      <c r="M63" s="2" t="s">
        <v>39</v>
      </c>
      <c r="O63" t="str">
        <f t="shared" si="0"/>
        <v>-29222120103</v>
      </c>
      <c r="P63" t="str">
        <f>VLOOKUP(O63,[2]Mapp_Chap_compta!$O:$O,1,0)</f>
        <v>-29222120103</v>
      </c>
    </row>
    <row r="64" spans="1:16" x14ac:dyDescent="0.3">
      <c r="A64" s="2">
        <v>292221</v>
      </c>
      <c r="B64" s="2">
        <v>-292221</v>
      </c>
      <c r="C64" s="2" t="s">
        <v>73</v>
      </c>
      <c r="D64" s="2" t="s">
        <v>67</v>
      </c>
      <c r="E64" s="2" t="s">
        <v>68</v>
      </c>
      <c r="F64" s="2">
        <v>20101</v>
      </c>
      <c r="G64" s="2" t="s">
        <v>26</v>
      </c>
      <c r="H64" s="2" t="s">
        <v>38</v>
      </c>
      <c r="I64" s="2" t="s">
        <v>38</v>
      </c>
      <c r="J64" s="2" t="s">
        <v>19</v>
      </c>
      <c r="K64" s="2" t="s">
        <v>40</v>
      </c>
      <c r="L64" s="2" t="s">
        <v>39</v>
      </c>
      <c r="M64" s="2" t="s">
        <v>39</v>
      </c>
      <c r="O64" t="str">
        <f t="shared" si="0"/>
        <v>-29222120101</v>
      </c>
      <c r="P64" t="e">
        <f>VLOOKUP(O64,[2]Mapp_Chap_compta!$O:$O,1,0)</f>
        <v>#N/A</v>
      </c>
    </row>
    <row r="65" spans="1:16" x14ac:dyDescent="0.3">
      <c r="A65" s="2">
        <v>252114</v>
      </c>
      <c r="B65" s="2">
        <v>252114</v>
      </c>
      <c r="C65" s="2" t="s">
        <v>50</v>
      </c>
      <c r="D65" s="2" t="s">
        <v>42</v>
      </c>
      <c r="E65" s="2" t="s">
        <v>43</v>
      </c>
      <c r="F65" s="2">
        <v>20308</v>
      </c>
      <c r="G65" s="2" t="s">
        <v>16</v>
      </c>
      <c r="H65" s="2" t="s">
        <v>17</v>
      </c>
      <c r="I65" s="2" t="s">
        <v>44</v>
      </c>
      <c r="J65" s="2" t="s">
        <v>19</v>
      </c>
      <c r="K65" s="2" t="s">
        <v>20</v>
      </c>
      <c r="L65" s="2" t="s">
        <v>381</v>
      </c>
      <c r="M65" s="2" t="s">
        <v>44</v>
      </c>
      <c r="O65" t="str">
        <f t="shared" si="0"/>
        <v>25211420308</v>
      </c>
      <c r="P65" t="str">
        <f>VLOOKUP(O65,[2]Mapp_Chap_compta!$O:$O,1,0)</f>
        <v>25211420308</v>
      </c>
    </row>
    <row r="66" spans="1:16" x14ac:dyDescent="0.3">
      <c r="A66" s="2">
        <v>292212</v>
      </c>
      <c r="B66" s="2">
        <v>292212</v>
      </c>
      <c r="C66" s="2" t="s">
        <v>74</v>
      </c>
      <c r="D66" s="2" t="s">
        <v>67</v>
      </c>
      <c r="E66" s="2" t="s">
        <v>68</v>
      </c>
      <c r="F66" s="2">
        <v>20103</v>
      </c>
      <c r="G66" s="2" t="s">
        <v>26</v>
      </c>
      <c r="H66" s="2" t="s">
        <v>38</v>
      </c>
      <c r="I66" s="2" t="s">
        <v>38</v>
      </c>
      <c r="J66" s="2" t="s">
        <v>19</v>
      </c>
      <c r="K66" s="2" t="s">
        <v>20</v>
      </c>
      <c r="L66" s="2" t="s">
        <v>39</v>
      </c>
      <c r="M66" s="2" t="s">
        <v>39</v>
      </c>
      <c r="O66" t="str">
        <f t="shared" si="0"/>
        <v>29221220103</v>
      </c>
      <c r="P66" t="str">
        <f>VLOOKUP(O66,[2]Mapp_Chap_compta!$O:$O,1,0)</f>
        <v>29221220103</v>
      </c>
    </row>
    <row r="67" spans="1:16" x14ac:dyDescent="0.3">
      <c r="A67" s="2">
        <v>251140</v>
      </c>
      <c r="B67" s="2">
        <v>251140</v>
      </c>
      <c r="C67" s="2" t="s">
        <v>49</v>
      </c>
      <c r="D67" s="2" t="s">
        <v>14</v>
      </c>
      <c r="E67" s="2" t="s">
        <v>15</v>
      </c>
      <c r="F67" s="2">
        <v>10302</v>
      </c>
      <c r="G67" s="2" t="s">
        <v>16</v>
      </c>
      <c r="H67" s="2" t="s">
        <v>17</v>
      </c>
      <c r="I67" s="2" t="s">
        <v>18</v>
      </c>
      <c r="J67" s="2" t="s">
        <v>19</v>
      </c>
      <c r="K67" s="2" t="s">
        <v>40</v>
      </c>
      <c r="L67" s="2" t="s">
        <v>21</v>
      </c>
      <c r="M67" s="2" t="s">
        <v>22</v>
      </c>
      <c r="O67" t="str">
        <f t="shared" ref="O67:O130" si="1">B67&amp;F67</f>
        <v>25114010302</v>
      </c>
      <c r="P67" t="str">
        <f>VLOOKUP(O67,[2]Mapp_Chap_compta!$O:$O,1,0)</f>
        <v>25114010302</v>
      </c>
    </row>
    <row r="68" spans="1:16" x14ac:dyDescent="0.3">
      <c r="A68" s="2">
        <v>299100</v>
      </c>
      <c r="B68" s="2">
        <v>299100</v>
      </c>
      <c r="C68" s="2" t="s">
        <v>62</v>
      </c>
      <c r="D68" s="2" t="s">
        <v>36</v>
      </c>
      <c r="E68" s="2" t="s">
        <v>37</v>
      </c>
      <c r="F68" s="2">
        <v>20103</v>
      </c>
      <c r="G68" s="2" t="s">
        <v>26</v>
      </c>
      <c r="H68" s="2" t="s">
        <v>38</v>
      </c>
      <c r="I68" s="2" t="s">
        <v>38</v>
      </c>
      <c r="J68" s="2" t="s">
        <v>19</v>
      </c>
      <c r="K68" s="2" t="s">
        <v>20</v>
      </c>
      <c r="L68" s="2" t="s">
        <v>39</v>
      </c>
      <c r="M68" s="2" t="s">
        <v>39</v>
      </c>
      <c r="O68" t="str">
        <f t="shared" si="1"/>
        <v>29910020103</v>
      </c>
      <c r="P68" t="str">
        <f>VLOOKUP(O68,[2]Mapp_Chap_compta!$O:$O,1,0)</f>
        <v>29910020103</v>
      </c>
    </row>
    <row r="69" spans="1:16" x14ac:dyDescent="0.3">
      <c r="A69" s="2">
        <v>272500</v>
      </c>
      <c r="B69" s="2">
        <v>272500</v>
      </c>
      <c r="C69" s="2" t="s">
        <v>52</v>
      </c>
      <c r="D69" s="2" t="s">
        <v>53</v>
      </c>
      <c r="E69" s="2" t="s">
        <v>54</v>
      </c>
      <c r="F69" s="2">
        <v>20207</v>
      </c>
      <c r="G69" s="2" t="s">
        <v>16</v>
      </c>
      <c r="H69" s="2" t="s">
        <v>55</v>
      </c>
      <c r="I69" s="2" t="s">
        <v>55</v>
      </c>
      <c r="J69" s="2" t="s">
        <v>19</v>
      </c>
      <c r="K69" s="2" t="s">
        <v>20</v>
      </c>
      <c r="L69" s="2" t="s">
        <v>381</v>
      </c>
      <c r="M69" s="2" t="str">
        <f>I69</f>
        <v>Autres sommes dûes</v>
      </c>
      <c r="O69" t="str">
        <f t="shared" si="1"/>
        <v>27250020207</v>
      </c>
      <c r="P69" t="str">
        <f>VLOOKUP(O69,[2]Mapp_Chap_compta!$O:$O,1,0)</f>
        <v>27250020207</v>
      </c>
    </row>
    <row r="70" spans="1:16" x14ac:dyDescent="0.3">
      <c r="A70" s="2">
        <v>251120</v>
      </c>
      <c r="B70" s="2">
        <v>251120</v>
      </c>
      <c r="C70" s="2" t="s">
        <v>34</v>
      </c>
      <c r="D70" s="2" t="s">
        <v>14</v>
      </c>
      <c r="E70" s="2" t="s">
        <v>15</v>
      </c>
      <c r="F70" s="2">
        <v>20207</v>
      </c>
      <c r="G70" s="2" t="s">
        <v>16</v>
      </c>
      <c r="H70" s="2" t="s">
        <v>17</v>
      </c>
      <c r="I70" s="2" t="s">
        <v>18</v>
      </c>
      <c r="J70" s="2" t="s">
        <v>19</v>
      </c>
      <c r="K70" s="2" t="s">
        <v>20</v>
      </c>
      <c r="L70" s="2" t="s">
        <v>21</v>
      </c>
      <c r="M70" s="2" t="s">
        <v>22</v>
      </c>
      <c r="O70" t="str">
        <f t="shared" si="1"/>
        <v>25112020207</v>
      </c>
      <c r="P70" t="str">
        <f>VLOOKUP(O70,[2]Mapp_Chap_compta!$O:$O,1,0)</f>
        <v>25112020207</v>
      </c>
    </row>
    <row r="71" spans="1:16" x14ac:dyDescent="0.3">
      <c r="A71" s="2">
        <v>299224</v>
      </c>
      <c r="B71" s="2">
        <v>299224</v>
      </c>
      <c r="C71" s="2" t="s">
        <v>72</v>
      </c>
      <c r="D71" s="2" t="s">
        <v>36</v>
      </c>
      <c r="E71" s="2" t="s">
        <v>37</v>
      </c>
      <c r="F71" s="2">
        <v>10302</v>
      </c>
      <c r="G71" s="2" t="s">
        <v>26</v>
      </c>
      <c r="H71" s="2" t="s">
        <v>38</v>
      </c>
      <c r="I71" s="2" t="s">
        <v>38</v>
      </c>
      <c r="J71" s="2" t="s">
        <v>19</v>
      </c>
      <c r="K71" s="2" t="s">
        <v>40</v>
      </c>
      <c r="L71" s="2" t="s">
        <v>39</v>
      </c>
      <c r="M71" s="2" t="s">
        <v>39</v>
      </c>
      <c r="O71" t="str">
        <f t="shared" si="1"/>
        <v>29922410302</v>
      </c>
      <c r="P71" t="str">
        <f>VLOOKUP(O71,[2]Mapp_Chap_compta!$O:$O,1,0)</f>
        <v>29922410302</v>
      </c>
    </row>
    <row r="72" spans="1:16" x14ac:dyDescent="0.3">
      <c r="A72" s="2">
        <v>251140</v>
      </c>
      <c r="B72" s="2">
        <v>251140</v>
      </c>
      <c r="C72" s="2" t="s">
        <v>49</v>
      </c>
      <c r="D72" s="2" t="s">
        <v>14</v>
      </c>
      <c r="E72" s="2" t="s">
        <v>15</v>
      </c>
      <c r="F72" s="2">
        <v>20308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  <c r="L72" s="2" t="s">
        <v>21</v>
      </c>
      <c r="M72" s="2" t="s">
        <v>22</v>
      </c>
      <c r="O72" t="str">
        <f t="shared" si="1"/>
        <v>25114020308</v>
      </c>
      <c r="P72" t="str">
        <f>VLOOKUP(O72,[2]Mapp_Chap_compta!$O:$O,1,0)</f>
        <v>25114020308</v>
      </c>
    </row>
    <row r="73" spans="1:16" x14ac:dyDescent="0.3">
      <c r="A73" s="2">
        <v>299205</v>
      </c>
      <c r="B73" s="2">
        <v>299205</v>
      </c>
      <c r="C73" s="2" t="s">
        <v>75</v>
      </c>
      <c r="D73" s="2" t="s">
        <v>36</v>
      </c>
      <c r="E73" s="2" t="s">
        <v>37</v>
      </c>
      <c r="F73" s="2">
        <v>20315</v>
      </c>
      <c r="G73" s="2" t="s">
        <v>26</v>
      </c>
      <c r="H73" s="2" t="s">
        <v>38</v>
      </c>
      <c r="I73" s="2" t="s">
        <v>38</v>
      </c>
      <c r="J73" s="2" t="s">
        <v>19</v>
      </c>
      <c r="K73" s="2" t="s">
        <v>46</v>
      </c>
      <c r="L73" s="2" t="s">
        <v>39</v>
      </c>
      <c r="M73" s="2" t="s">
        <v>39</v>
      </c>
      <c r="O73" t="str">
        <f t="shared" si="1"/>
        <v>29920520315</v>
      </c>
      <c r="P73" t="str">
        <f>VLOOKUP(O73,[2]Mapp_Chap_compta!$O:$O,1,0)</f>
        <v>29920520315</v>
      </c>
    </row>
    <row r="74" spans="1:16" x14ac:dyDescent="0.3">
      <c r="A74" s="2">
        <v>272500</v>
      </c>
      <c r="B74" s="2">
        <v>272500</v>
      </c>
      <c r="C74" s="2" t="s">
        <v>52</v>
      </c>
      <c r="D74" s="2" t="s">
        <v>53</v>
      </c>
      <c r="E74" s="2" t="s">
        <v>54</v>
      </c>
      <c r="F74" s="2">
        <v>20202</v>
      </c>
      <c r="G74" s="2" t="s">
        <v>16</v>
      </c>
      <c r="H74" s="2" t="s">
        <v>55</v>
      </c>
      <c r="I74" s="2" t="s">
        <v>55</v>
      </c>
      <c r="J74" s="2" t="s">
        <v>19</v>
      </c>
      <c r="K74" s="2" t="s">
        <v>20</v>
      </c>
      <c r="L74" s="2" t="s">
        <v>381</v>
      </c>
      <c r="M74" s="2" t="str">
        <f>I74</f>
        <v>Autres sommes dûes</v>
      </c>
      <c r="O74" t="str">
        <f t="shared" si="1"/>
        <v>27250020202</v>
      </c>
      <c r="P74" t="str">
        <f>VLOOKUP(O74,[2]Mapp_Chap_compta!$O:$O,1,0)</f>
        <v>27250020202</v>
      </c>
    </row>
    <row r="75" spans="1:16" x14ac:dyDescent="0.3">
      <c r="A75" s="2">
        <v>251120</v>
      </c>
      <c r="B75" s="2">
        <v>251120</v>
      </c>
      <c r="C75" s="2" t="s">
        <v>34</v>
      </c>
      <c r="D75" s="2" t="s">
        <v>14</v>
      </c>
      <c r="E75" s="2" t="s">
        <v>15</v>
      </c>
      <c r="F75" s="2">
        <v>20315</v>
      </c>
      <c r="G75" s="2" t="s">
        <v>16</v>
      </c>
      <c r="H75" s="2" t="s">
        <v>17</v>
      </c>
      <c r="I75" s="2" t="s">
        <v>18</v>
      </c>
      <c r="J75" s="2" t="s">
        <v>19</v>
      </c>
      <c r="K75" s="2" t="s">
        <v>46</v>
      </c>
      <c r="L75" s="2" t="s">
        <v>21</v>
      </c>
      <c r="M75" s="2" t="s">
        <v>22</v>
      </c>
      <c r="O75" t="str">
        <f t="shared" si="1"/>
        <v>25112020315</v>
      </c>
      <c r="P75" t="str">
        <f>VLOOKUP(O75,[2]Mapp_Chap_compta!$O:$O,1,0)</f>
        <v>25112020315</v>
      </c>
    </row>
    <row r="76" spans="1:16" x14ac:dyDescent="0.3">
      <c r="A76" s="2">
        <v>255100</v>
      </c>
      <c r="B76" s="2">
        <v>255100</v>
      </c>
      <c r="C76" s="2" t="s">
        <v>76</v>
      </c>
      <c r="D76" s="2" t="s">
        <v>77</v>
      </c>
      <c r="E76" s="2" t="s">
        <v>78</v>
      </c>
      <c r="F76" s="2">
        <v>20209</v>
      </c>
      <c r="G76" s="2" t="s">
        <v>16</v>
      </c>
      <c r="H76" s="2" t="s">
        <v>78</v>
      </c>
      <c r="I76" s="2" t="s">
        <v>78</v>
      </c>
      <c r="J76" s="2" t="s">
        <v>19</v>
      </c>
      <c r="K76" s="2" t="s">
        <v>20</v>
      </c>
      <c r="L76" s="2" t="s">
        <v>381</v>
      </c>
      <c r="M76" s="2" t="s">
        <v>78</v>
      </c>
      <c r="O76" t="str">
        <f t="shared" si="1"/>
        <v>25510020209</v>
      </c>
      <c r="P76" t="str">
        <f>VLOOKUP(O76,[2]Mapp_Chap_compta!$O:$O,1,0)</f>
        <v>25510020209</v>
      </c>
    </row>
    <row r="77" spans="1:16" x14ac:dyDescent="0.3">
      <c r="A77" s="2">
        <v>254500</v>
      </c>
      <c r="B77" s="2">
        <v>254500</v>
      </c>
      <c r="C77" s="2" t="s">
        <v>63</v>
      </c>
      <c r="D77" s="2" t="s">
        <v>60</v>
      </c>
      <c r="E77" s="2" t="s">
        <v>61</v>
      </c>
      <c r="F77" s="2">
        <v>20315</v>
      </c>
      <c r="G77" s="2" t="s">
        <v>16</v>
      </c>
      <c r="H77" s="2" t="s">
        <v>61</v>
      </c>
      <c r="I77" s="2" t="s">
        <v>61</v>
      </c>
      <c r="J77" s="2" t="s">
        <v>19</v>
      </c>
      <c r="K77" s="2" t="s">
        <v>46</v>
      </c>
      <c r="L77" s="2" t="s">
        <v>381</v>
      </c>
      <c r="M77" s="2" t="str">
        <f>I77</f>
        <v>Dépôts de garantie reçus</v>
      </c>
      <c r="O77" t="str">
        <f t="shared" si="1"/>
        <v>25450020315</v>
      </c>
      <c r="P77" t="str">
        <f>VLOOKUP(O77,[2]Mapp_Chap_compta!$O:$O,1,0)</f>
        <v>25450020315</v>
      </c>
    </row>
    <row r="78" spans="1:16" x14ac:dyDescent="0.3">
      <c r="A78" s="2">
        <v>292103</v>
      </c>
      <c r="B78" s="2">
        <v>292103</v>
      </c>
      <c r="C78" s="2" t="s">
        <v>66</v>
      </c>
      <c r="D78" s="2" t="s">
        <v>67</v>
      </c>
      <c r="E78" s="2" t="s">
        <v>68</v>
      </c>
      <c r="F78" s="2">
        <v>20102</v>
      </c>
      <c r="G78" s="2" t="s">
        <v>26</v>
      </c>
      <c r="H78" s="2" t="s">
        <v>38</v>
      </c>
      <c r="I78" s="2" t="s">
        <v>38</v>
      </c>
      <c r="J78" s="2" t="s">
        <v>19</v>
      </c>
      <c r="K78" s="2" t="s">
        <v>40</v>
      </c>
      <c r="L78" s="2" t="s">
        <v>39</v>
      </c>
      <c r="M78" s="2" t="s">
        <v>39</v>
      </c>
      <c r="O78" t="str">
        <f t="shared" si="1"/>
        <v>29210320102</v>
      </c>
      <c r="P78" t="str">
        <f>VLOOKUP(O78,[2]Mapp_Chap_compta!$O:$O,1,0)</f>
        <v>29210320102</v>
      </c>
    </row>
    <row r="79" spans="1:16" x14ac:dyDescent="0.3">
      <c r="A79" s="2">
        <v>272500</v>
      </c>
      <c r="B79" s="2">
        <v>272500</v>
      </c>
      <c r="C79" s="2" t="s">
        <v>52</v>
      </c>
      <c r="D79" s="2" t="s">
        <v>53</v>
      </c>
      <c r="E79" s="2" t="s">
        <v>54</v>
      </c>
      <c r="F79" s="2">
        <v>20102</v>
      </c>
      <c r="G79" s="2" t="s">
        <v>16</v>
      </c>
      <c r="H79" s="2" t="s">
        <v>55</v>
      </c>
      <c r="I79" s="2" t="s">
        <v>55</v>
      </c>
      <c r="J79" s="2" t="s">
        <v>19</v>
      </c>
      <c r="K79" s="2" t="s">
        <v>40</v>
      </c>
      <c r="L79" s="2" t="s">
        <v>381</v>
      </c>
      <c r="M79" s="2" t="str">
        <f>I79</f>
        <v>Autres sommes dûes</v>
      </c>
      <c r="O79" t="str">
        <f t="shared" si="1"/>
        <v>27250020102</v>
      </c>
      <c r="P79" t="str">
        <f>VLOOKUP(O79,[2]Mapp_Chap_compta!$O:$O,1,0)</f>
        <v>27250020102</v>
      </c>
    </row>
    <row r="80" spans="1:16" x14ac:dyDescent="0.3">
      <c r="A80" s="2">
        <v>292103</v>
      </c>
      <c r="B80" s="2">
        <v>292103</v>
      </c>
      <c r="C80" s="2" t="s">
        <v>66</v>
      </c>
      <c r="D80" s="2" t="s">
        <v>67</v>
      </c>
      <c r="E80" s="2" t="s">
        <v>68</v>
      </c>
      <c r="F80" s="2">
        <v>20101</v>
      </c>
      <c r="G80" s="2" t="s">
        <v>26</v>
      </c>
      <c r="H80" s="2" t="s">
        <v>38</v>
      </c>
      <c r="I80" s="2" t="s">
        <v>38</v>
      </c>
      <c r="J80" s="2" t="s">
        <v>19</v>
      </c>
      <c r="K80" s="2" t="s">
        <v>40</v>
      </c>
      <c r="L80" s="2" t="s">
        <v>39</v>
      </c>
      <c r="M80" s="2" t="s">
        <v>39</v>
      </c>
      <c r="O80" t="str">
        <f t="shared" si="1"/>
        <v>29210320101</v>
      </c>
      <c r="P80" t="str">
        <f>VLOOKUP(O80,[2]Mapp_Chap_compta!$O:$O,1,0)</f>
        <v>29210320101</v>
      </c>
    </row>
    <row r="81" spans="1:16" x14ac:dyDescent="0.3">
      <c r="A81" s="2">
        <v>299225</v>
      </c>
      <c r="B81" s="2">
        <v>299225</v>
      </c>
      <c r="C81" s="2" t="s">
        <v>79</v>
      </c>
      <c r="D81" s="2" t="s">
        <v>36</v>
      </c>
      <c r="E81" s="2" t="s">
        <v>37</v>
      </c>
      <c r="F81" s="2">
        <v>20101</v>
      </c>
      <c r="G81" s="2" t="s">
        <v>26</v>
      </c>
      <c r="H81" s="2" t="s">
        <v>38</v>
      </c>
      <c r="I81" s="2" t="s">
        <v>38</v>
      </c>
      <c r="J81" s="2" t="s">
        <v>19</v>
      </c>
      <c r="K81" s="2" t="s">
        <v>40</v>
      </c>
      <c r="L81" s="2" t="s">
        <v>39</v>
      </c>
      <c r="M81" s="2" t="s">
        <v>39</v>
      </c>
      <c r="O81" t="str">
        <f t="shared" si="1"/>
        <v>29922520101</v>
      </c>
      <c r="P81" t="str">
        <f>VLOOKUP(O81,[2]Mapp_Chap_compta!$O:$O,1,0)</f>
        <v>29922520101</v>
      </c>
    </row>
    <row r="82" spans="1:16" x14ac:dyDescent="0.3">
      <c r="A82" s="2">
        <v>251140</v>
      </c>
      <c r="B82" s="2">
        <v>251140</v>
      </c>
      <c r="C82" s="2" t="s">
        <v>49</v>
      </c>
      <c r="D82" s="2" t="s">
        <v>14</v>
      </c>
      <c r="E82" s="2" t="s">
        <v>15</v>
      </c>
      <c r="F82" s="2">
        <v>20313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46</v>
      </c>
      <c r="L82" s="2" t="s">
        <v>21</v>
      </c>
      <c r="M82" s="2" t="s">
        <v>22</v>
      </c>
      <c r="O82" t="str">
        <f t="shared" si="1"/>
        <v>25114020313</v>
      </c>
      <c r="P82" t="str">
        <f>VLOOKUP(O82,[2]Mapp_Chap_compta!$O:$O,1,0)</f>
        <v>25114020313</v>
      </c>
    </row>
    <row r="83" spans="1:16" x14ac:dyDescent="0.3">
      <c r="A83" s="2">
        <v>251113</v>
      </c>
      <c r="B83" s="2">
        <v>251113</v>
      </c>
      <c r="C83" s="2" t="s">
        <v>13</v>
      </c>
      <c r="D83" s="2" t="s">
        <v>14</v>
      </c>
      <c r="E83" s="2" t="s">
        <v>15</v>
      </c>
      <c r="F83" s="2">
        <v>10302</v>
      </c>
      <c r="G83" s="2" t="s">
        <v>16</v>
      </c>
      <c r="H83" s="2" t="s">
        <v>17</v>
      </c>
      <c r="I83" s="2" t="s">
        <v>18</v>
      </c>
      <c r="J83" s="2" t="s">
        <v>19</v>
      </c>
      <c r="K83" s="2" t="s">
        <v>40</v>
      </c>
      <c r="L83" s="2" t="s">
        <v>21</v>
      </c>
      <c r="M83" s="2" t="s">
        <v>22</v>
      </c>
      <c r="O83" t="str">
        <f t="shared" si="1"/>
        <v>25111310302</v>
      </c>
      <c r="P83" t="str">
        <f>VLOOKUP(O83,[2]Mapp_Chap_compta!$O:$O,1,0)</f>
        <v>25111310302</v>
      </c>
    </row>
    <row r="84" spans="1:16" x14ac:dyDescent="0.3">
      <c r="A84" s="2">
        <v>251140</v>
      </c>
      <c r="B84" s="2">
        <v>251140</v>
      </c>
      <c r="C84" s="2" t="s">
        <v>49</v>
      </c>
      <c r="D84" s="2" t="s">
        <v>14</v>
      </c>
      <c r="E84" s="2" t="s">
        <v>15</v>
      </c>
      <c r="F84" s="2">
        <v>20103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  <c r="L84" s="2" t="s">
        <v>21</v>
      </c>
      <c r="M84" s="2" t="s">
        <v>22</v>
      </c>
      <c r="O84" t="str">
        <f t="shared" si="1"/>
        <v>25114020103</v>
      </c>
      <c r="P84" t="str">
        <f>VLOOKUP(O84,[2]Mapp_Chap_compta!$O:$O,1,0)</f>
        <v>25114020103</v>
      </c>
    </row>
    <row r="85" spans="1:16" x14ac:dyDescent="0.3">
      <c r="A85" s="2">
        <v>272500</v>
      </c>
      <c r="B85" s="2">
        <v>272500</v>
      </c>
      <c r="C85" s="2" t="s">
        <v>52</v>
      </c>
      <c r="D85" s="2" t="s">
        <v>53</v>
      </c>
      <c r="E85" s="2" t="s">
        <v>54</v>
      </c>
      <c r="F85" s="2">
        <v>20101</v>
      </c>
      <c r="G85" s="2" t="s">
        <v>16</v>
      </c>
      <c r="H85" s="2" t="s">
        <v>55</v>
      </c>
      <c r="I85" s="2" t="s">
        <v>55</v>
      </c>
      <c r="J85" s="2" t="s">
        <v>19</v>
      </c>
      <c r="K85" s="2" t="s">
        <v>40</v>
      </c>
      <c r="L85" s="2" t="s">
        <v>381</v>
      </c>
      <c r="M85" s="2" t="str">
        <f>I85</f>
        <v>Autres sommes dûes</v>
      </c>
      <c r="O85" t="str">
        <f t="shared" si="1"/>
        <v>27250020101</v>
      </c>
      <c r="P85" t="str">
        <f>VLOOKUP(O85,[2]Mapp_Chap_compta!$O:$O,1,0)</f>
        <v>27250020101</v>
      </c>
    </row>
    <row r="86" spans="1:16" x14ac:dyDescent="0.3">
      <c r="A86" s="2">
        <v>255100</v>
      </c>
      <c r="B86" s="2">
        <v>255100</v>
      </c>
      <c r="C86" s="2" t="s">
        <v>76</v>
      </c>
      <c r="D86" s="2" t="s">
        <v>77</v>
      </c>
      <c r="E86" s="2" t="s">
        <v>78</v>
      </c>
      <c r="F86" s="2">
        <v>20101</v>
      </c>
      <c r="G86" s="2" t="s">
        <v>16</v>
      </c>
      <c r="H86" s="2" t="s">
        <v>78</v>
      </c>
      <c r="I86" s="2" t="s">
        <v>78</v>
      </c>
      <c r="J86" s="2" t="s">
        <v>19</v>
      </c>
      <c r="K86" s="2" t="s">
        <v>40</v>
      </c>
      <c r="L86" s="2" t="s">
        <v>381</v>
      </c>
      <c r="M86" s="2" t="s">
        <v>78</v>
      </c>
      <c r="O86" t="str">
        <f t="shared" si="1"/>
        <v>25510020101</v>
      </c>
      <c r="P86" t="str">
        <f>VLOOKUP(O86,[2]Mapp_Chap_compta!$O:$O,1,0)</f>
        <v>25510020101</v>
      </c>
    </row>
    <row r="87" spans="1:16" x14ac:dyDescent="0.3">
      <c r="A87" s="2">
        <v>292220</v>
      </c>
      <c r="B87" s="2">
        <v>292220</v>
      </c>
      <c r="C87" s="2" t="s">
        <v>80</v>
      </c>
      <c r="D87" s="2" t="s">
        <v>67</v>
      </c>
      <c r="E87" s="2" t="s">
        <v>68</v>
      </c>
      <c r="F87" s="2">
        <v>20204</v>
      </c>
      <c r="G87" s="2" t="s">
        <v>26</v>
      </c>
      <c r="H87" s="2" t="s">
        <v>38</v>
      </c>
      <c r="I87" s="2" t="s">
        <v>38</v>
      </c>
      <c r="J87" s="2" t="s">
        <v>19</v>
      </c>
      <c r="K87" s="2" t="s">
        <v>20</v>
      </c>
      <c r="L87" s="2" t="s">
        <v>39</v>
      </c>
      <c r="M87" s="2" t="s">
        <v>39</v>
      </c>
      <c r="O87" t="str">
        <f t="shared" si="1"/>
        <v>29222020204</v>
      </c>
      <c r="P87" t="str">
        <f>VLOOKUP(O87,[2]Mapp_Chap_compta!$O:$O,1,0)</f>
        <v>29222020204</v>
      </c>
    </row>
    <row r="88" spans="1:16" x14ac:dyDescent="0.3">
      <c r="A88" s="2">
        <v>272500</v>
      </c>
      <c r="B88" s="2">
        <v>272500</v>
      </c>
      <c r="C88" s="2" t="s">
        <v>52</v>
      </c>
      <c r="D88" s="2" t="s">
        <v>53</v>
      </c>
      <c r="E88" s="2" t="s">
        <v>54</v>
      </c>
      <c r="F88" s="2">
        <v>20308</v>
      </c>
      <c r="G88" s="2" t="s">
        <v>16</v>
      </c>
      <c r="H88" s="2" t="s">
        <v>55</v>
      </c>
      <c r="I88" s="2" t="s">
        <v>55</v>
      </c>
      <c r="J88" s="2" t="s">
        <v>19</v>
      </c>
      <c r="K88" s="2" t="s">
        <v>20</v>
      </c>
      <c r="L88" s="2" t="s">
        <v>381</v>
      </c>
      <c r="M88" s="2" t="str">
        <f>I88</f>
        <v>Autres sommes dûes</v>
      </c>
      <c r="O88" t="str">
        <f t="shared" si="1"/>
        <v>27250020308</v>
      </c>
      <c r="P88" t="str">
        <f>VLOOKUP(O88,[2]Mapp_Chap_compta!$O:$O,1,0)</f>
        <v>27250020308</v>
      </c>
    </row>
    <row r="89" spans="1:16" x14ac:dyDescent="0.3">
      <c r="A89" s="2">
        <v>292220</v>
      </c>
      <c r="B89" s="2">
        <v>292220</v>
      </c>
      <c r="C89" s="2" t="s">
        <v>80</v>
      </c>
      <c r="D89" s="2" t="s">
        <v>67</v>
      </c>
      <c r="E89" s="2" t="s">
        <v>68</v>
      </c>
      <c r="F89" s="2">
        <v>20102</v>
      </c>
      <c r="G89" s="2" t="s">
        <v>26</v>
      </c>
      <c r="H89" s="2" t="s">
        <v>38</v>
      </c>
      <c r="I89" s="2" t="s">
        <v>38</v>
      </c>
      <c r="J89" s="2" t="s">
        <v>19</v>
      </c>
      <c r="K89" s="2" t="s">
        <v>40</v>
      </c>
      <c r="L89" s="2" t="s">
        <v>39</v>
      </c>
      <c r="M89" s="2" t="s">
        <v>39</v>
      </c>
      <c r="O89" t="str">
        <f t="shared" si="1"/>
        <v>29222020102</v>
      </c>
      <c r="P89" t="str">
        <f>VLOOKUP(O89,[2]Mapp_Chap_compta!$O:$O,1,0)</f>
        <v>29222020102</v>
      </c>
    </row>
    <row r="90" spans="1:16" x14ac:dyDescent="0.3">
      <c r="A90" s="2">
        <v>292107</v>
      </c>
      <c r="B90" s="2">
        <v>292107</v>
      </c>
      <c r="C90" s="2" t="s">
        <v>81</v>
      </c>
      <c r="D90" s="2" t="s">
        <v>67</v>
      </c>
      <c r="E90" s="2" t="s">
        <v>68</v>
      </c>
      <c r="F90" s="2">
        <v>20101</v>
      </c>
      <c r="G90" s="2" t="s">
        <v>26</v>
      </c>
      <c r="H90" s="2" t="s">
        <v>38</v>
      </c>
      <c r="I90" s="2" t="s">
        <v>38</v>
      </c>
      <c r="J90" s="2" t="s">
        <v>19</v>
      </c>
      <c r="K90" s="2" t="s">
        <v>40</v>
      </c>
      <c r="L90" s="2" t="s">
        <v>39</v>
      </c>
      <c r="M90" s="2" t="s">
        <v>39</v>
      </c>
      <c r="O90" t="str">
        <f t="shared" si="1"/>
        <v>29210720101</v>
      </c>
      <c r="P90" t="str">
        <f>VLOOKUP(O90,[2]Mapp_Chap_compta!$O:$O,1,0)</f>
        <v>29210720101</v>
      </c>
    </row>
    <row r="91" spans="1:16" x14ac:dyDescent="0.3">
      <c r="A91" s="2">
        <v>272500</v>
      </c>
      <c r="B91" s="2">
        <v>272500</v>
      </c>
      <c r="C91" s="2" t="s">
        <v>52</v>
      </c>
      <c r="D91" s="2" t="s">
        <v>53</v>
      </c>
      <c r="E91" s="2" t="s">
        <v>54</v>
      </c>
      <c r="F91" s="2">
        <v>20315</v>
      </c>
      <c r="G91" s="2" t="s">
        <v>16</v>
      </c>
      <c r="H91" s="2" t="s">
        <v>55</v>
      </c>
      <c r="I91" s="2" t="s">
        <v>55</v>
      </c>
      <c r="J91" s="2" t="s">
        <v>19</v>
      </c>
      <c r="K91" s="2" t="s">
        <v>46</v>
      </c>
      <c r="L91" s="2" t="s">
        <v>381</v>
      </c>
      <c r="M91" s="2" t="str">
        <f>I91</f>
        <v>Autres sommes dûes</v>
      </c>
      <c r="O91" t="str">
        <f t="shared" si="1"/>
        <v>27250020315</v>
      </c>
      <c r="P91" t="str">
        <f>VLOOKUP(O91,[2]Mapp_Chap_compta!$O:$O,1,0)</f>
        <v>27250020315</v>
      </c>
    </row>
    <row r="92" spans="1:16" x14ac:dyDescent="0.3">
      <c r="A92" s="2">
        <v>251150</v>
      </c>
      <c r="B92" s="2">
        <v>251150</v>
      </c>
      <c r="C92" s="2" t="s">
        <v>45</v>
      </c>
      <c r="D92" s="2" t="s">
        <v>14</v>
      </c>
      <c r="E92" s="2" t="s">
        <v>15</v>
      </c>
      <c r="F92" s="2">
        <v>20102</v>
      </c>
      <c r="G92" s="2" t="s">
        <v>16</v>
      </c>
      <c r="H92" s="2" t="s">
        <v>17</v>
      </c>
      <c r="I92" s="2" t="s">
        <v>18</v>
      </c>
      <c r="J92" s="2" t="s">
        <v>19</v>
      </c>
      <c r="K92" s="2" t="s">
        <v>40</v>
      </c>
      <c r="L92" s="2" t="s">
        <v>21</v>
      </c>
      <c r="M92" s="2" t="s">
        <v>22</v>
      </c>
      <c r="O92" t="str">
        <f t="shared" si="1"/>
        <v>25115020102</v>
      </c>
      <c r="P92" t="str">
        <f>VLOOKUP(O92,[2]Mapp_Chap_compta!$O:$O,1,0)</f>
        <v>25115020102</v>
      </c>
    </row>
    <row r="93" spans="1:16" x14ac:dyDescent="0.3">
      <c r="A93" s="2">
        <v>205111</v>
      </c>
      <c r="B93" s="2">
        <v>205111</v>
      </c>
      <c r="C93" s="2" t="s">
        <v>82</v>
      </c>
      <c r="D93" s="2" t="s">
        <v>24</v>
      </c>
      <c r="E93" s="2" t="s">
        <v>25</v>
      </c>
      <c r="F93" s="2">
        <v>20103</v>
      </c>
      <c r="G93" s="2" t="s">
        <v>26</v>
      </c>
      <c r="H93" s="2" t="s">
        <v>17</v>
      </c>
      <c r="I93" s="2" t="s">
        <v>83</v>
      </c>
      <c r="J93" s="2" t="s">
        <v>19</v>
      </c>
      <c r="K93" s="2" t="s">
        <v>20</v>
      </c>
      <c r="L93" s="2" t="s">
        <v>84</v>
      </c>
      <c r="M93" s="2" t="s">
        <v>85</v>
      </c>
      <c r="O93" t="str">
        <f t="shared" si="1"/>
        <v>20511120103</v>
      </c>
      <c r="P93" t="str">
        <f>VLOOKUP(O93,[2]Mapp_Chap_compta!$O:$O,1,0)</f>
        <v>20511120103</v>
      </c>
    </row>
    <row r="94" spans="1:16" x14ac:dyDescent="0.3">
      <c r="A94" s="2">
        <v>255100</v>
      </c>
      <c r="B94" s="2">
        <v>255100</v>
      </c>
      <c r="C94" s="2" t="s">
        <v>76</v>
      </c>
      <c r="D94" s="2" t="s">
        <v>77</v>
      </c>
      <c r="E94" s="2" t="s">
        <v>78</v>
      </c>
      <c r="F94" s="2">
        <v>20102</v>
      </c>
      <c r="G94" s="2" t="s">
        <v>16</v>
      </c>
      <c r="H94" s="2" t="s">
        <v>78</v>
      </c>
      <c r="I94" s="2" t="s">
        <v>78</v>
      </c>
      <c r="J94" s="2" t="s">
        <v>19</v>
      </c>
      <c r="K94" s="2" t="s">
        <v>40</v>
      </c>
      <c r="L94" s="2" t="s">
        <v>381</v>
      </c>
      <c r="M94" s="2" t="s">
        <v>78</v>
      </c>
      <c r="O94" t="str">
        <f t="shared" si="1"/>
        <v>25510020102</v>
      </c>
      <c r="P94" t="str">
        <f>VLOOKUP(O94,[2]Mapp_Chap_compta!$O:$O,1,0)</f>
        <v>25510020102</v>
      </c>
    </row>
    <row r="95" spans="1:16" x14ac:dyDescent="0.3">
      <c r="A95" s="2">
        <v>292221</v>
      </c>
      <c r="B95" s="2">
        <v>-292221</v>
      </c>
      <c r="C95" s="2" t="s">
        <v>73</v>
      </c>
      <c r="D95" s="2" t="s">
        <v>67</v>
      </c>
      <c r="E95" s="2" t="s">
        <v>68</v>
      </c>
      <c r="F95" s="2">
        <v>20102</v>
      </c>
      <c r="G95" s="2" t="s">
        <v>26</v>
      </c>
      <c r="H95" s="2" t="s">
        <v>38</v>
      </c>
      <c r="I95" s="2" t="s">
        <v>38</v>
      </c>
      <c r="J95" s="2" t="s">
        <v>19</v>
      </c>
      <c r="K95" s="2" t="s">
        <v>40</v>
      </c>
      <c r="L95" s="2" t="s">
        <v>39</v>
      </c>
      <c r="M95" s="2" t="s">
        <v>39</v>
      </c>
      <c r="O95" t="str">
        <f t="shared" si="1"/>
        <v>-29222120102</v>
      </c>
      <c r="P95" t="str">
        <f>VLOOKUP(O95,[2]Mapp_Chap_compta!$O:$O,1,0)</f>
        <v>-29222120102</v>
      </c>
    </row>
    <row r="96" spans="1:16" x14ac:dyDescent="0.3">
      <c r="A96" s="2">
        <v>252120</v>
      </c>
      <c r="B96" s="2">
        <v>252120</v>
      </c>
      <c r="C96" s="2" t="s">
        <v>41</v>
      </c>
      <c r="D96" s="2" t="s">
        <v>42</v>
      </c>
      <c r="E96" s="2" t="s">
        <v>43</v>
      </c>
      <c r="F96" s="2">
        <v>20101</v>
      </c>
      <c r="G96" s="2" t="s">
        <v>16</v>
      </c>
      <c r="H96" s="2" t="s">
        <v>17</v>
      </c>
      <c r="I96" s="2" t="s">
        <v>44</v>
      </c>
      <c r="J96" s="2" t="s">
        <v>19</v>
      </c>
      <c r="K96" s="2" t="s">
        <v>40</v>
      </c>
      <c r="L96" s="2" t="s">
        <v>381</v>
      </c>
      <c r="M96" s="2" t="s">
        <v>44</v>
      </c>
      <c r="O96" t="str">
        <f t="shared" si="1"/>
        <v>25212020101</v>
      </c>
      <c r="P96" t="str">
        <f>VLOOKUP(O96,[2]Mapp_Chap_compta!$O:$O,1,0)</f>
        <v>25212020101</v>
      </c>
    </row>
    <row r="97" spans="1:16" x14ac:dyDescent="0.3">
      <c r="A97" s="2">
        <v>255100</v>
      </c>
      <c r="B97" s="2">
        <v>255100</v>
      </c>
      <c r="C97" s="2" t="s">
        <v>76</v>
      </c>
      <c r="D97" s="2" t="s">
        <v>77</v>
      </c>
      <c r="E97" s="2" t="s">
        <v>78</v>
      </c>
      <c r="F97" s="2">
        <v>20307</v>
      </c>
      <c r="G97" s="2" t="s">
        <v>16</v>
      </c>
      <c r="H97" s="2" t="s">
        <v>78</v>
      </c>
      <c r="I97" s="2" t="s">
        <v>78</v>
      </c>
      <c r="J97" s="2" t="s">
        <v>19</v>
      </c>
      <c r="K97" s="2" t="s">
        <v>46</v>
      </c>
      <c r="L97" s="2" t="s">
        <v>381</v>
      </c>
      <c r="M97" s="2" t="s">
        <v>78</v>
      </c>
      <c r="O97" t="str">
        <f t="shared" si="1"/>
        <v>25510020307</v>
      </c>
      <c r="P97" t="str">
        <f>VLOOKUP(O97,[2]Mapp_Chap_compta!$O:$O,1,0)</f>
        <v>25510020307</v>
      </c>
    </row>
    <row r="98" spans="1:16" x14ac:dyDescent="0.3">
      <c r="A98" s="2">
        <v>255100</v>
      </c>
      <c r="B98" s="2">
        <v>255100</v>
      </c>
      <c r="C98" s="2" t="s">
        <v>76</v>
      </c>
      <c r="D98" s="2" t="s">
        <v>77</v>
      </c>
      <c r="E98" s="2" t="s">
        <v>78</v>
      </c>
      <c r="F98" s="2">
        <v>20103</v>
      </c>
      <c r="G98" s="2" t="s">
        <v>16</v>
      </c>
      <c r="H98" s="2" t="s">
        <v>78</v>
      </c>
      <c r="I98" s="2" t="s">
        <v>78</v>
      </c>
      <c r="J98" s="2" t="s">
        <v>19</v>
      </c>
      <c r="K98" s="2" t="s">
        <v>20</v>
      </c>
      <c r="L98" s="2" t="s">
        <v>381</v>
      </c>
      <c r="M98" s="2" t="s">
        <v>78</v>
      </c>
      <c r="O98" t="str">
        <f t="shared" si="1"/>
        <v>25510020103</v>
      </c>
      <c r="P98" t="str">
        <f>VLOOKUP(O98,[2]Mapp_Chap_compta!$O:$O,1,0)</f>
        <v>25510020103</v>
      </c>
    </row>
    <row r="99" spans="1:16" x14ac:dyDescent="0.3">
      <c r="A99" s="2">
        <v>299223</v>
      </c>
      <c r="B99" s="2">
        <v>299223</v>
      </c>
      <c r="C99" s="2" t="s">
        <v>86</v>
      </c>
      <c r="D99" s="2" t="s">
        <v>36</v>
      </c>
      <c r="E99" s="2" t="s">
        <v>37</v>
      </c>
      <c r="F99" s="2">
        <v>20202</v>
      </c>
      <c r="G99" s="2" t="s">
        <v>26</v>
      </c>
      <c r="H99" s="2" t="s">
        <v>38</v>
      </c>
      <c r="I99" s="2" t="s">
        <v>38</v>
      </c>
      <c r="J99" s="2" t="s">
        <v>19</v>
      </c>
      <c r="K99" s="2" t="s">
        <v>20</v>
      </c>
      <c r="L99" s="2" t="s">
        <v>39</v>
      </c>
      <c r="M99" s="2" t="s">
        <v>39</v>
      </c>
      <c r="O99" t="str">
        <f t="shared" si="1"/>
        <v>29922320202</v>
      </c>
      <c r="P99" t="str">
        <f>VLOOKUP(O99,[2]Mapp_Chap_compta!$O:$O,1,0)</f>
        <v>29922320202</v>
      </c>
    </row>
    <row r="100" spans="1:16" x14ac:dyDescent="0.3">
      <c r="A100" s="2">
        <v>292220</v>
      </c>
      <c r="B100" s="2">
        <v>292220</v>
      </c>
      <c r="C100" s="2" t="s">
        <v>80</v>
      </c>
      <c r="D100" s="2" t="s">
        <v>67</v>
      </c>
      <c r="E100" s="2" t="s">
        <v>68</v>
      </c>
      <c r="F100" s="2">
        <v>20103</v>
      </c>
      <c r="G100" s="2" t="s">
        <v>26</v>
      </c>
      <c r="H100" s="2" t="s">
        <v>38</v>
      </c>
      <c r="I100" s="2" t="s">
        <v>38</v>
      </c>
      <c r="J100" s="2" t="s">
        <v>19</v>
      </c>
      <c r="K100" s="2" t="s">
        <v>20</v>
      </c>
      <c r="L100" s="2" t="s">
        <v>39</v>
      </c>
      <c r="M100" s="2" t="s">
        <v>39</v>
      </c>
      <c r="O100" t="str">
        <f t="shared" si="1"/>
        <v>29222020103</v>
      </c>
      <c r="P100" t="str">
        <f>VLOOKUP(O100,[2]Mapp_Chap_compta!$O:$O,1,0)</f>
        <v>29222020103</v>
      </c>
    </row>
    <row r="101" spans="1:16" x14ac:dyDescent="0.3">
      <c r="A101" s="2">
        <v>205111</v>
      </c>
      <c r="B101" s="2">
        <v>205111</v>
      </c>
      <c r="C101" s="2" t="s">
        <v>82</v>
      </c>
      <c r="D101" s="2" t="s">
        <v>24</v>
      </c>
      <c r="E101" s="2" t="s">
        <v>25</v>
      </c>
      <c r="F101" s="2">
        <v>20102</v>
      </c>
      <c r="G101" s="2" t="s">
        <v>26</v>
      </c>
      <c r="H101" s="2" t="s">
        <v>17</v>
      </c>
      <c r="I101" s="2" t="s">
        <v>83</v>
      </c>
      <c r="J101" s="2" t="s">
        <v>19</v>
      </c>
      <c r="K101" s="2" t="s">
        <v>40</v>
      </c>
      <c r="L101" s="2" t="s">
        <v>84</v>
      </c>
      <c r="M101" s="2" t="s">
        <v>85</v>
      </c>
      <c r="O101" t="str">
        <f t="shared" si="1"/>
        <v>20511120102</v>
      </c>
      <c r="P101" t="str">
        <f>VLOOKUP(O101,[2]Mapp_Chap_compta!$O:$O,1,0)</f>
        <v>20511120102</v>
      </c>
    </row>
    <row r="102" spans="1:16" x14ac:dyDescent="0.3">
      <c r="A102" s="2">
        <v>251130</v>
      </c>
      <c r="B102" s="2">
        <v>251130</v>
      </c>
      <c r="C102" s="2" t="s">
        <v>51</v>
      </c>
      <c r="D102" s="2" t="s">
        <v>14</v>
      </c>
      <c r="E102" s="2" t="s">
        <v>15</v>
      </c>
      <c r="F102" s="2">
        <v>20102</v>
      </c>
      <c r="G102" s="2" t="s">
        <v>16</v>
      </c>
      <c r="H102" s="2" t="s">
        <v>17</v>
      </c>
      <c r="I102" s="2" t="s">
        <v>18</v>
      </c>
      <c r="J102" s="2" t="s">
        <v>19</v>
      </c>
      <c r="K102" s="2" t="s">
        <v>40</v>
      </c>
      <c r="L102" s="2" t="s">
        <v>21</v>
      </c>
      <c r="M102" s="2" t="s">
        <v>22</v>
      </c>
      <c r="O102" t="str">
        <f t="shared" si="1"/>
        <v>25113020102</v>
      </c>
      <c r="P102" t="str">
        <f>VLOOKUP(O102,[2]Mapp_Chap_compta!$O:$O,1,0)</f>
        <v>25113020102</v>
      </c>
    </row>
    <row r="103" spans="1:16" x14ac:dyDescent="0.3">
      <c r="A103" s="2">
        <v>299225</v>
      </c>
      <c r="B103" s="2">
        <v>299225</v>
      </c>
      <c r="C103" s="2" t="s">
        <v>79</v>
      </c>
      <c r="D103" s="2" t="s">
        <v>36</v>
      </c>
      <c r="E103" s="2" t="s">
        <v>37</v>
      </c>
      <c r="F103" s="2">
        <v>10302</v>
      </c>
      <c r="G103" s="2" t="s">
        <v>26</v>
      </c>
      <c r="H103" s="2" t="s">
        <v>38</v>
      </c>
      <c r="I103" s="2" t="s">
        <v>38</v>
      </c>
      <c r="J103" s="2" t="s">
        <v>19</v>
      </c>
      <c r="K103" s="2" t="s">
        <v>40</v>
      </c>
      <c r="L103" s="2" t="s">
        <v>39</v>
      </c>
      <c r="M103" s="2" t="s">
        <v>39</v>
      </c>
      <c r="O103" t="str">
        <f t="shared" si="1"/>
        <v>29922510302</v>
      </c>
      <c r="P103" t="str">
        <f>VLOOKUP(O103,[2]Mapp_Chap_compta!$O:$O,1,0)</f>
        <v>29922510302</v>
      </c>
    </row>
    <row r="104" spans="1:16" x14ac:dyDescent="0.3">
      <c r="A104" s="2">
        <v>292280</v>
      </c>
      <c r="B104" s="2">
        <v>292280</v>
      </c>
      <c r="C104" s="2" t="s">
        <v>87</v>
      </c>
      <c r="D104" s="2" t="s">
        <v>67</v>
      </c>
      <c r="E104" s="2" t="s">
        <v>68</v>
      </c>
      <c r="F104" s="2">
        <v>20102</v>
      </c>
      <c r="G104" s="2" t="s">
        <v>26</v>
      </c>
      <c r="H104" s="2" t="s">
        <v>38</v>
      </c>
      <c r="I104" s="2" t="s">
        <v>38</v>
      </c>
      <c r="J104" s="2" t="s">
        <v>19</v>
      </c>
      <c r="K104" s="2" t="s">
        <v>40</v>
      </c>
      <c r="L104" s="2" t="s">
        <v>39</v>
      </c>
      <c r="M104" s="2" t="s">
        <v>39</v>
      </c>
      <c r="O104" t="str">
        <f t="shared" si="1"/>
        <v>29228020102</v>
      </c>
      <c r="P104" t="str">
        <f>VLOOKUP(O104,[2]Mapp_Chap_compta!$O:$O,1,0)</f>
        <v>29228020102</v>
      </c>
    </row>
    <row r="105" spans="1:16" x14ac:dyDescent="0.3">
      <c r="A105" s="2">
        <v>205111</v>
      </c>
      <c r="B105" s="2">
        <v>205111</v>
      </c>
      <c r="C105" s="2" t="s">
        <v>82</v>
      </c>
      <c r="D105" s="2" t="s">
        <v>24</v>
      </c>
      <c r="E105" s="2" t="s">
        <v>25</v>
      </c>
      <c r="F105" s="2">
        <v>20101</v>
      </c>
      <c r="G105" s="2" t="s">
        <v>26</v>
      </c>
      <c r="H105" s="2" t="s">
        <v>17</v>
      </c>
      <c r="I105" s="2" t="s">
        <v>83</v>
      </c>
      <c r="J105" s="2" t="s">
        <v>19</v>
      </c>
      <c r="K105" s="2" t="s">
        <v>40</v>
      </c>
      <c r="L105" s="2" t="s">
        <v>84</v>
      </c>
      <c r="M105" s="2" t="s">
        <v>85</v>
      </c>
      <c r="O105" t="str">
        <f t="shared" si="1"/>
        <v>20511120101</v>
      </c>
      <c r="P105" t="str">
        <f>VLOOKUP(O105,[2]Mapp_Chap_compta!$O:$O,1,0)</f>
        <v>20511120101</v>
      </c>
    </row>
    <row r="106" spans="1:16" x14ac:dyDescent="0.3">
      <c r="A106" s="2">
        <v>272500</v>
      </c>
      <c r="B106" s="2">
        <v>272500</v>
      </c>
      <c r="C106" s="2" t="s">
        <v>52</v>
      </c>
      <c r="D106" s="2" t="s">
        <v>53</v>
      </c>
      <c r="E106" s="2" t="s">
        <v>54</v>
      </c>
      <c r="F106" s="2">
        <v>20110</v>
      </c>
      <c r="G106" s="2" t="s">
        <v>16</v>
      </c>
      <c r="H106" s="2" t="s">
        <v>55</v>
      </c>
      <c r="I106" s="2" t="s">
        <v>55</v>
      </c>
      <c r="J106" s="2" t="s">
        <v>19</v>
      </c>
      <c r="K106" s="2" t="s">
        <v>40</v>
      </c>
      <c r="L106" s="2" t="s">
        <v>381</v>
      </c>
      <c r="M106" s="2" t="str">
        <f>I106</f>
        <v>Autres sommes dûes</v>
      </c>
      <c r="O106" t="str">
        <f t="shared" si="1"/>
        <v>27250020110</v>
      </c>
      <c r="P106" t="str">
        <f>VLOOKUP(O106,[2]Mapp_Chap_compta!$O:$O,1,0)</f>
        <v>27250020110</v>
      </c>
    </row>
    <row r="107" spans="1:16" x14ac:dyDescent="0.3">
      <c r="A107" s="2">
        <v>292104</v>
      </c>
      <c r="B107" s="2">
        <v>292104</v>
      </c>
      <c r="C107" s="2" t="s">
        <v>88</v>
      </c>
      <c r="D107" s="2" t="s">
        <v>67</v>
      </c>
      <c r="E107" s="2" t="s">
        <v>68</v>
      </c>
      <c r="F107" s="2">
        <v>10302</v>
      </c>
      <c r="G107" s="2" t="s">
        <v>26</v>
      </c>
      <c r="H107" s="2" t="s">
        <v>38</v>
      </c>
      <c r="I107" s="2" t="s">
        <v>38</v>
      </c>
      <c r="J107" s="2" t="s">
        <v>19</v>
      </c>
      <c r="K107" s="2" t="s">
        <v>40</v>
      </c>
      <c r="L107" s="2" t="s">
        <v>39</v>
      </c>
      <c r="M107" s="2" t="s">
        <v>39</v>
      </c>
      <c r="O107" t="str">
        <f t="shared" si="1"/>
        <v>29210410302</v>
      </c>
      <c r="P107" t="str">
        <f>VLOOKUP(O107,[2]Mapp_Chap_compta!$O:$O,1,0)</f>
        <v>29210410302</v>
      </c>
    </row>
    <row r="108" spans="1:16" x14ac:dyDescent="0.3">
      <c r="A108" s="2">
        <v>272120</v>
      </c>
      <c r="B108" s="2">
        <v>272120</v>
      </c>
      <c r="C108" s="2" t="s">
        <v>89</v>
      </c>
      <c r="D108" s="2" t="s">
        <v>53</v>
      </c>
      <c r="E108" s="2" t="s">
        <v>54</v>
      </c>
      <c r="F108" s="2">
        <v>20103</v>
      </c>
      <c r="G108" s="2" t="s">
        <v>16</v>
      </c>
      <c r="H108" s="2" t="s">
        <v>55</v>
      </c>
      <c r="I108" s="2" t="s">
        <v>55</v>
      </c>
      <c r="J108" s="2" t="s">
        <v>19</v>
      </c>
      <c r="K108" s="2" t="s">
        <v>20</v>
      </c>
      <c r="L108" s="2" t="s">
        <v>381</v>
      </c>
      <c r="M108" s="2" t="str">
        <f>I108</f>
        <v>Autres sommes dûes</v>
      </c>
      <c r="O108" t="str">
        <f t="shared" si="1"/>
        <v>27212020103</v>
      </c>
      <c r="P108" t="str">
        <f>VLOOKUP(O108,[2]Mapp_Chap_compta!$O:$O,1,0)</f>
        <v>27212020103</v>
      </c>
    </row>
    <row r="109" spans="1:16" x14ac:dyDescent="0.3">
      <c r="A109" s="2">
        <v>292210</v>
      </c>
      <c r="B109" s="2">
        <v>292210</v>
      </c>
      <c r="C109" s="2" t="s">
        <v>90</v>
      </c>
      <c r="D109" s="2" t="s">
        <v>67</v>
      </c>
      <c r="E109" s="2" t="s">
        <v>68</v>
      </c>
      <c r="F109" s="2">
        <v>20101</v>
      </c>
      <c r="G109" s="2" t="s">
        <v>26</v>
      </c>
      <c r="H109" s="2" t="s">
        <v>38</v>
      </c>
      <c r="I109" s="2" t="s">
        <v>38</v>
      </c>
      <c r="J109" s="2" t="s">
        <v>19</v>
      </c>
      <c r="K109" s="2" t="s">
        <v>40</v>
      </c>
      <c r="L109" s="2" t="s">
        <v>39</v>
      </c>
      <c r="M109" s="2" t="s">
        <v>39</v>
      </c>
      <c r="O109" t="str">
        <f t="shared" si="1"/>
        <v>29221020101</v>
      </c>
      <c r="P109" t="str">
        <f>VLOOKUP(O109,[2]Mapp_Chap_compta!$O:$O,1,0)</f>
        <v>29221020101</v>
      </c>
    </row>
    <row r="110" spans="1:16" x14ac:dyDescent="0.3">
      <c r="A110" s="2">
        <v>251120</v>
      </c>
      <c r="B110" s="2">
        <v>251120</v>
      </c>
      <c r="C110" s="2" t="s">
        <v>34</v>
      </c>
      <c r="D110" s="2" t="s">
        <v>14</v>
      </c>
      <c r="E110" s="2" t="s">
        <v>15</v>
      </c>
      <c r="F110" s="2">
        <v>20305</v>
      </c>
      <c r="G110" s="2" t="s">
        <v>16</v>
      </c>
      <c r="H110" s="2" t="s">
        <v>17</v>
      </c>
      <c r="I110" s="2" t="s">
        <v>18</v>
      </c>
      <c r="J110" s="2" t="s">
        <v>19</v>
      </c>
      <c r="K110" s="2" t="s">
        <v>46</v>
      </c>
      <c r="L110" s="2" t="s">
        <v>21</v>
      </c>
      <c r="M110" s="2" t="s">
        <v>22</v>
      </c>
      <c r="O110" t="str">
        <f t="shared" si="1"/>
        <v>25112020305</v>
      </c>
      <c r="P110" t="str">
        <f>VLOOKUP(O110,[2]Mapp_Chap_compta!$O:$O,1,0)</f>
        <v>25112020305</v>
      </c>
    </row>
    <row r="111" spans="1:16" x14ac:dyDescent="0.3">
      <c r="A111" s="2">
        <v>201210</v>
      </c>
      <c r="B111" s="2">
        <v>201210</v>
      </c>
      <c r="C111" s="2" t="s">
        <v>91</v>
      </c>
      <c r="D111" s="2" t="s">
        <v>24</v>
      </c>
      <c r="E111" s="2" t="s">
        <v>25</v>
      </c>
      <c r="F111" s="2">
        <v>20103</v>
      </c>
      <c r="G111" s="2" t="s">
        <v>26</v>
      </c>
      <c r="H111" s="2" t="s">
        <v>17</v>
      </c>
      <c r="I111" s="2" t="s">
        <v>92</v>
      </c>
      <c r="J111" s="2" t="s">
        <v>19</v>
      </c>
      <c r="K111" s="2" t="s">
        <v>20</v>
      </c>
      <c r="L111" s="2" t="s">
        <v>21</v>
      </c>
      <c r="M111" s="2" t="s">
        <v>93</v>
      </c>
      <c r="O111" t="str">
        <f t="shared" si="1"/>
        <v>20121020103</v>
      </c>
      <c r="P111" t="str">
        <f>VLOOKUP(O111,[2]Mapp_Chap_compta!$O:$O,1,0)</f>
        <v>20121020103</v>
      </c>
    </row>
    <row r="112" spans="1:16" x14ac:dyDescent="0.3">
      <c r="A112" s="2">
        <v>292220</v>
      </c>
      <c r="B112" s="2">
        <v>292220</v>
      </c>
      <c r="C112" s="2" t="s">
        <v>80</v>
      </c>
      <c r="D112" s="2" t="s">
        <v>67</v>
      </c>
      <c r="E112" s="2" t="s">
        <v>68</v>
      </c>
      <c r="F112" s="2">
        <v>20101</v>
      </c>
      <c r="G112" s="2" t="s">
        <v>26</v>
      </c>
      <c r="H112" s="2" t="s">
        <v>38</v>
      </c>
      <c r="I112" s="2" t="s">
        <v>38</v>
      </c>
      <c r="J112" s="2" t="s">
        <v>19</v>
      </c>
      <c r="K112" s="2" t="s">
        <v>40</v>
      </c>
      <c r="L112" s="2" t="s">
        <v>39</v>
      </c>
      <c r="M112" s="2" t="s">
        <v>39</v>
      </c>
      <c r="O112" t="str">
        <f t="shared" si="1"/>
        <v>29222020101</v>
      </c>
      <c r="P112" t="str">
        <f>VLOOKUP(O112,[2]Mapp_Chap_compta!$O:$O,1,0)</f>
        <v>29222020101</v>
      </c>
    </row>
    <row r="113" spans="1:16" x14ac:dyDescent="0.3">
      <c r="A113" s="2">
        <v>299203</v>
      </c>
      <c r="B113" s="2">
        <v>299203</v>
      </c>
      <c r="C113" s="2" t="s">
        <v>35</v>
      </c>
      <c r="D113" s="2" t="s">
        <v>36</v>
      </c>
      <c r="E113" s="2" t="s">
        <v>37</v>
      </c>
      <c r="F113" s="2">
        <v>10302</v>
      </c>
      <c r="G113" s="2" t="s">
        <v>26</v>
      </c>
      <c r="H113" s="2" t="s">
        <v>38</v>
      </c>
      <c r="I113" s="2" t="s">
        <v>38</v>
      </c>
      <c r="J113" s="2" t="s">
        <v>19</v>
      </c>
      <c r="K113" s="2" t="s">
        <v>40</v>
      </c>
      <c r="L113" s="2" t="s">
        <v>39</v>
      </c>
      <c r="M113" s="2" t="s">
        <v>39</v>
      </c>
      <c r="O113" t="str">
        <f t="shared" si="1"/>
        <v>29920310302</v>
      </c>
      <c r="P113" t="str">
        <f>VLOOKUP(O113,[2]Mapp_Chap_compta!$O:$O,1,0)</f>
        <v>29920310302</v>
      </c>
    </row>
    <row r="114" spans="1:16" x14ac:dyDescent="0.3">
      <c r="A114" s="2">
        <v>254300</v>
      </c>
      <c r="B114" s="2">
        <v>254300</v>
      </c>
      <c r="C114" s="2" t="s">
        <v>94</v>
      </c>
      <c r="D114" s="2" t="s">
        <v>60</v>
      </c>
      <c r="E114" s="2" t="s">
        <v>61</v>
      </c>
      <c r="F114" s="2">
        <v>20103</v>
      </c>
      <c r="G114" s="2" t="s">
        <v>16</v>
      </c>
      <c r="H114" s="2" t="s">
        <v>61</v>
      </c>
      <c r="I114" s="2" t="s">
        <v>61</v>
      </c>
      <c r="J114" s="2" t="s">
        <v>19</v>
      </c>
      <c r="K114" s="2" t="s">
        <v>20</v>
      </c>
      <c r="L114" s="2" t="s">
        <v>381</v>
      </c>
      <c r="M114" s="2" t="str">
        <f>I114</f>
        <v>Dépôts de garantie reçus</v>
      </c>
      <c r="O114" t="str">
        <f t="shared" si="1"/>
        <v>25430020103</v>
      </c>
      <c r="P114" t="str">
        <f>VLOOKUP(O114,[2]Mapp_Chap_compta!$O:$O,1,0)</f>
        <v>25430020103</v>
      </c>
    </row>
    <row r="115" spans="1:16" x14ac:dyDescent="0.3">
      <c r="A115" s="2">
        <v>299207</v>
      </c>
      <c r="B115" s="2">
        <v>299207</v>
      </c>
      <c r="C115" s="2" t="s">
        <v>95</v>
      </c>
      <c r="D115" s="2" t="s">
        <v>36</v>
      </c>
      <c r="E115" s="2" t="s">
        <v>37</v>
      </c>
      <c r="F115" s="2">
        <v>20101</v>
      </c>
      <c r="G115" s="2" t="s">
        <v>26</v>
      </c>
      <c r="H115" s="2" t="s">
        <v>38</v>
      </c>
      <c r="I115" s="2" t="s">
        <v>38</v>
      </c>
      <c r="J115" s="2" t="s">
        <v>19</v>
      </c>
      <c r="K115" s="2" t="s">
        <v>40</v>
      </c>
      <c r="L115" s="2" t="s">
        <v>39</v>
      </c>
      <c r="M115" s="2" t="s">
        <v>39</v>
      </c>
      <c r="O115" t="str">
        <f t="shared" si="1"/>
        <v>29920720101</v>
      </c>
      <c r="P115" t="str">
        <f>VLOOKUP(O115,[2]Mapp_Chap_compta!$O:$O,1,0)</f>
        <v>29920720101</v>
      </c>
    </row>
    <row r="116" spans="1:16" x14ac:dyDescent="0.3">
      <c r="A116" s="2">
        <v>254100</v>
      </c>
      <c r="B116" s="2">
        <v>254100</v>
      </c>
      <c r="C116" s="2" t="s">
        <v>59</v>
      </c>
      <c r="D116" s="2" t="s">
        <v>60</v>
      </c>
      <c r="E116" s="2" t="s">
        <v>61</v>
      </c>
      <c r="F116" s="2">
        <v>20102</v>
      </c>
      <c r="G116" s="2" t="s">
        <v>16</v>
      </c>
      <c r="H116" s="2" t="s">
        <v>61</v>
      </c>
      <c r="I116" s="2" t="s">
        <v>61</v>
      </c>
      <c r="J116" s="2" t="s">
        <v>19</v>
      </c>
      <c r="K116" s="2" t="s">
        <v>40</v>
      </c>
      <c r="L116" s="2" t="s">
        <v>381</v>
      </c>
      <c r="M116" s="2" t="str">
        <f>I116</f>
        <v>Dépôts de garantie reçus</v>
      </c>
      <c r="O116" t="str">
        <f t="shared" si="1"/>
        <v>25410020102</v>
      </c>
      <c r="P116" t="str">
        <f>VLOOKUP(O116,[2]Mapp_Chap_compta!$O:$O,1,0)</f>
        <v>25410020102</v>
      </c>
    </row>
    <row r="117" spans="1:16" x14ac:dyDescent="0.3">
      <c r="A117" s="2">
        <v>272500</v>
      </c>
      <c r="B117" s="2">
        <v>272500</v>
      </c>
      <c r="C117" s="2" t="s">
        <v>52</v>
      </c>
      <c r="D117" s="2" t="s">
        <v>53</v>
      </c>
      <c r="E117" s="2" t="s">
        <v>54</v>
      </c>
      <c r="F117" s="2">
        <v>20307</v>
      </c>
      <c r="G117" s="2" t="s">
        <v>16</v>
      </c>
      <c r="H117" s="2" t="s">
        <v>55</v>
      </c>
      <c r="I117" s="2" t="s">
        <v>55</v>
      </c>
      <c r="J117" s="2" t="s">
        <v>19</v>
      </c>
      <c r="K117" s="2" t="s">
        <v>46</v>
      </c>
      <c r="L117" s="2" t="s">
        <v>381</v>
      </c>
      <c r="M117" s="2" t="str">
        <f>I117</f>
        <v>Autres sommes dûes</v>
      </c>
      <c r="O117" t="str">
        <f t="shared" si="1"/>
        <v>27250020307</v>
      </c>
      <c r="P117" t="str">
        <f>VLOOKUP(O117,[2]Mapp_Chap_compta!$O:$O,1,0)</f>
        <v>27250020307</v>
      </c>
    </row>
    <row r="118" spans="1:16" x14ac:dyDescent="0.3">
      <c r="A118" s="2">
        <v>254500</v>
      </c>
      <c r="B118" s="2">
        <v>254500</v>
      </c>
      <c r="C118" s="2" t="s">
        <v>63</v>
      </c>
      <c r="D118" s="2" t="s">
        <v>60</v>
      </c>
      <c r="E118" s="2" t="s">
        <v>61</v>
      </c>
      <c r="F118" s="2">
        <v>20202</v>
      </c>
      <c r="G118" s="2" t="s">
        <v>16</v>
      </c>
      <c r="H118" s="2" t="s">
        <v>61</v>
      </c>
      <c r="I118" s="2" t="s">
        <v>61</v>
      </c>
      <c r="J118" s="2" t="s">
        <v>19</v>
      </c>
      <c r="K118" s="2" t="s">
        <v>20</v>
      </c>
      <c r="L118" s="2" t="s">
        <v>381</v>
      </c>
      <c r="M118" s="2" t="str">
        <f>I118</f>
        <v>Dépôts de garantie reçus</v>
      </c>
      <c r="O118" t="str">
        <f t="shared" si="1"/>
        <v>25450020202</v>
      </c>
      <c r="P118" t="str">
        <f>VLOOKUP(O118,[2]Mapp_Chap_compta!$O:$O,1,0)</f>
        <v>25450020202</v>
      </c>
    </row>
    <row r="119" spans="1:16" x14ac:dyDescent="0.3">
      <c r="A119" s="2">
        <v>254300</v>
      </c>
      <c r="B119" s="2">
        <v>254300</v>
      </c>
      <c r="C119" s="2" t="s">
        <v>94</v>
      </c>
      <c r="D119" s="2" t="s">
        <v>60</v>
      </c>
      <c r="E119" s="2" t="s">
        <v>61</v>
      </c>
      <c r="F119" s="2">
        <v>20102</v>
      </c>
      <c r="G119" s="2" t="s">
        <v>16</v>
      </c>
      <c r="H119" s="2" t="s">
        <v>61</v>
      </c>
      <c r="I119" s="2" t="s">
        <v>61</v>
      </c>
      <c r="J119" s="2" t="s">
        <v>19</v>
      </c>
      <c r="K119" s="2" t="s">
        <v>40</v>
      </c>
      <c r="L119" s="2" t="s">
        <v>381</v>
      </c>
      <c r="M119" s="2" t="str">
        <f>I119</f>
        <v>Dépôts de garantie reçus</v>
      </c>
      <c r="O119" t="str">
        <f t="shared" si="1"/>
        <v>25430020102</v>
      </c>
      <c r="P119" t="str">
        <f>VLOOKUP(O119,[2]Mapp_Chap_compta!$O:$O,1,0)</f>
        <v>25430020102</v>
      </c>
    </row>
    <row r="120" spans="1:16" x14ac:dyDescent="0.3">
      <c r="A120" s="2">
        <v>254300</v>
      </c>
      <c r="B120" s="2">
        <v>254300</v>
      </c>
      <c r="C120" s="2" t="s">
        <v>94</v>
      </c>
      <c r="D120" s="2" t="s">
        <v>60</v>
      </c>
      <c r="E120" s="2" t="s">
        <v>61</v>
      </c>
      <c r="F120" s="2">
        <v>20101</v>
      </c>
      <c r="G120" s="2" t="s">
        <v>16</v>
      </c>
      <c r="H120" s="2" t="s">
        <v>61</v>
      </c>
      <c r="I120" s="2" t="s">
        <v>61</v>
      </c>
      <c r="J120" s="2" t="s">
        <v>19</v>
      </c>
      <c r="K120" s="2" t="s">
        <v>40</v>
      </c>
      <c r="L120" s="2" t="s">
        <v>381</v>
      </c>
      <c r="M120" s="2" t="str">
        <f>I120</f>
        <v>Dépôts de garantie reçus</v>
      </c>
      <c r="O120" t="str">
        <f t="shared" si="1"/>
        <v>25430020101</v>
      </c>
      <c r="P120" t="str">
        <f>VLOOKUP(O120,[2]Mapp_Chap_compta!$O:$O,1,0)</f>
        <v>25430020101</v>
      </c>
    </row>
    <row r="121" spans="1:16" x14ac:dyDescent="0.3">
      <c r="A121" s="2">
        <v>292120</v>
      </c>
      <c r="B121" s="2">
        <v>292120</v>
      </c>
      <c r="C121" s="2" t="s">
        <v>96</v>
      </c>
      <c r="D121" s="2" t="s">
        <v>67</v>
      </c>
      <c r="E121" s="2" t="s">
        <v>68</v>
      </c>
      <c r="F121" s="2">
        <v>20102</v>
      </c>
      <c r="G121" s="2" t="s">
        <v>26</v>
      </c>
      <c r="H121" s="2" t="s">
        <v>38</v>
      </c>
      <c r="I121" s="2" t="s">
        <v>38</v>
      </c>
      <c r="J121" s="2" t="s">
        <v>19</v>
      </c>
      <c r="K121" s="2" t="s">
        <v>40</v>
      </c>
      <c r="L121" s="2" t="s">
        <v>39</v>
      </c>
      <c r="M121" s="2" t="s">
        <v>39</v>
      </c>
      <c r="O121" t="str">
        <f t="shared" si="1"/>
        <v>29212020102</v>
      </c>
      <c r="P121" t="str">
        <f>VLOOKUP(O121,[2]Mapp_Chap_compta!$O:$O,1,0)</f>
        <v>29212020102</v>
      </c>
    </row>
    <row r="122" spans="1:16" x14ac:dyDescent="0.3">
      <c r="A122" s="2">
        <v>202231</v>
      </c>
      <c r="B122" s="2">
        <v>-202231</v>
      </c>
      <c r="C122" s="2" t="s">
        <v>97</v>
      </c>
      <c r="D122" s="2" t="s">
        <v>24</v>
      </c>
      <c r="E122" s="2" t="s">
        <v>25</v>
      </c>
      <c r="F122" s="2">
        <v>20103</v>
      </c>
      <c r="G122" s="2" t="s">
        <v>26</v>
      </c>
      <c r="H122" s="2" t="s">
        <v>17</v>
      </c>
      <c r="I122" s="2" t="s">
        <v>98</v>
      </c>
      <c r="J122" s="2" t="s">
        <v>19</v>
      </c>
      <c r="K122" s="2" t="s">
        <v>20</v>
      </c>
      <c r="L122" s="2" t="s">
        <v>21</v>
      </c>
      <c r="M122" s="2" t="s">
        <v>99</v>
      </c>
      <c r="O122" t="str">
        <f t="shared" si="1"/>
        <v>-20223120103</v>
      </c>
      <c r="P122" t="str">
        <f>VLOOKUP(O122,[2]Mapp_Chap_compta!$O:$O,1,0)</f>
        <v>-20223120103</v>
      </c>
    </row>
    <row r="123" spans="1:16" x14ac:dyDescent="0.3">
      <c r="A123" s="2">
        <v>292221</v>
      </c>
      <c r="B123" s="2">
        <v>-292221</v>
      </c>
      <c r="C123" s="2" t="s">
        <v>73</v>
      </c>
      <c r="D123" s="2" t="s">
        <v>67</v>
      </c>
      <c r="E123" s="2" t="s">
        <v>68</v>
      </c>
      <c r="F123" s="2">
        <v>20110</v>
      </c>
      <c r="G123" s="2" t="s">
        <v>26</v>
      </c>
      <c r="H123" s="2" t="s">
        <v>38</v>
      </c>
      <c r="I123" s="2" t="s">
        <v>38</v>
      </c>
      <c r="J123" s="2" t="s">
        <v>19</v>
      </c>
      <c r="K123" s="2" t="s">
        <v>40</v>
      </c>
      <c r="L123" s="2" t="s">
        <v>39</v>
      </c>
      <c r="M123" s="2" t="s">
        <v>39</v>
      </c>
      <c r="O123" t="str">
        <f t="shared" si="1"/>
        <v>-29222120110</v>
      </c>
      <c r="P123" t="e">
        <f>VLOOKUP(O123,[2]Mapp_Chap_compta!$O:$O,1,0)</f>
        <v>#N/A</v>
      </c>
    </row>
    <row r="124" spans="1:16" x14ac:dyDescent="0.3">
      <c r="A124" s="2">
        <v>251140</v>
      </c>
      <c r="B124" s="2">
        <v>251140</v>
      </c>
      <c r="C124" s="2" t="s">
        <v>49</v>
      </c>
      <c r="D124" s="2" t="s">
        <v>14</v>
      </c>
      <c r="E124" s="2" t="s">
        <v>15</v>
      </c>
      <c r="F124" s="2">
        <v>20311</v>
      </c>
      <c r="G124" s="2" t="s">
        <v>16</v>
      </c>
      <c r="H124" s="2" t="s">
        <v>17</v>
      </c>
      <c r="I124" s="2" t="s">
        <v>18</v>
      </c>
      <c r="J124" s="2" t="s">
        <v>19</v>
      </c>
      <c r="K124" s="2" t="s">
        <v>46</v>
      </c>
      <c r="L124" s="2" t="s">
        <v>21</v>
      </c>
      <c r="M124" s="2" t="s">
        <v>22</v>
      </c>
      <c r="O124" t="str">
        <f t="shared" si="1"/>
        <v>25114020311</v>
      </c>
      <c r="P124" t="str">
        <f>VLOOKUP(O124,[2]Mapp_Chap_compta!$O:$O,1,0)</f>
        <v>25114020311</v>
      </c>
    </row>
    <row r="125" spans="1:16" x14ac:dyDescent="0.3">
      <c r="A125" s="2">
        <v>203320</v>
      </c>
      <c r="B125" s="2">
        <v>203320</v>
      </c>
      <c r="C125" s="2" t="s">
        <v>100</v>
      </c>
      <c r="D125" s="2" t="s">
        <v>24</v>
      </c>
      <c r="E125" s="2" t="s">
        <v>25</v>
      </c>
      <c r="F125" s="2">
        <v>20103</v>
      </c>
      <c r="G125" s="2" t="s">
        <v>26</v>
      </c>
      <c r="H125" s="2" t="s">
        <v>17</v>
      </c>
      <c r="I125" s="2" t="s">
        <v>98</v>
      </c>
      <c r="J125" s="2" t="s">
        <v>19</v>
      </c>
      <c r="K125" s="2" t="s">
        <v>20</v>
      </c>
      <c r="L125" s="2" t="s">
        <v>32</v>
      </c>
      <c r="M125" s="2" t="s">
        <v>33</v>
      </c>
      <c r="O125" t="str">
        <f t="shared" si="1"/>
        <v>20332020103</v>
      </c>
      <c r="P125" t="str">
        <f>VLOOKUP(O125,[2]Mapp_Chap_compta!$O:$O,1,0)</f>
        <v>20332020103</v>
      </c>
    </row>
    <row r="126" spans="1:16" x14ac:dyDescent="0.3">
      <c r="A126" s="2">
        <v>299100</v>
      </c>
      <c r="B126" s="2">
        <v>299100</v>
      </c>
      <c r="C126" s="2" t="s">
        <v>62</v>
      </c>
      <c r="D126" s="2" t="s">
        <v>36</v>
      </c>
      <c r="E126" s="2" t="s">
        <v>37</v>
      </c>
      <c r="F126" s="2">
        <v>10202</v>
      </c>
      <c r="G126" s="2" t="s">
        <v>26</v>
      </c>
      <c r="H126" s="2" t="s">
        <v>38</v>
      </c>
      <c r="I126" s="2" t="s">
        <v>38</v>
      </c>
      <c r="J126" s="2" t="s">
        <v>19</v>
      </c>
      <c r="K126" s="2" t="s">
        <v>40</v>
      </c>
      <c r="L126" s="2" t="s">
        <v>39</v>
      </c>
      <c r="M126" s="2" t="s">
        <v>39</v>
      </c>
      <c r="O126" t="str">
        <f t="shared" si="1"/>
        <v>29910010202</v>
      </c>
      <c r="P126" t="str">
        <f>VLOOKUP(O126,[2]Mapp_Chap_compta!$O:$O,1,0)</f>
        <v>29910010202</v>
      </c>
    </row>
    <row r="127" spans="1:16" x14ac:dyDescent="0.3">
      <c r="A127" s="2">
        <v>202232</v>
      </c>
      <c r="B127" s="2">
        <v>202232</v>
      </c>
      <c r="C127" s="2" t="s">
        <v>101</v>
      </c>
      <c r="D127" s="2" t="s">
        <v>24</v>
      </c>
      <c r="E127" s="2" t="s">
        <v>25</v>
      </c>
      <c r="F127" s="2">
        <v>20101</v>
      </c>
      <c r="G127" s="2" t="s">
        <v>26</v>
      </c>
      <c r="H127" s="2" t="s">
        <v>17</v>
      </c>
      <c r="I127" s="2" t="s">
        <v>98</v>
      </c>
      <c r="J127" s="2" t="s">
        <v>19</v>
      </c>
      <c r="K127" s="2" t="s">
        <v>40</v>
      </c>
      <c r="L127" s="2" t="s">
        <v>21</v>
      </c>
      <c r="M127" s="2" t="s">
        <v>99</v>
      </c>
      <c r="O127" t="str">
        <f t="shared" si="1"/>
        <v>20223220101</v>
      </c>
      <c r="P127" t="str">
        <f>VLOOKUP(O127,[2]Mapp_Chap_compta!$O:$O,1,0)</f>
        <v>20223220101</v>
      </c>
    </row>
    <row r="128" spans="1:16" x14ac:dyDescent="0.3">
      <c r="A128" s="2">
        <v>299203</v>
      </c>
      <c r="B128" s="2">
        <v>299203</v>
      </c>
      <c r="C128" s="2" t="s">
        <v>35</v>
      </c>
      <c r="D128" s="2" t="s">
        <v>36</v>
      </c>
      <c r="E128" s="2" t="s">
        <v>37</v>
      </c>
      <c r="F128" s="2">
        <v>20315</v>
      </c>
      <c r="G128" s="2" t="s">
        <v>26</v>
      </c>
      <c r="H128" s="2" t="s">
        <v>38</v>
      </c>
      <c r="I128" s="2" t="s">
        <v>38</v>
      </c>
      <c r="J128" s="2" t="s">
        <v>19</v>
      </c>
      <c r="K128" s="2" t="s">
        <v>46</v>
      </c>
      <c r="L128" s="2" t="s">
        <v>39</v>
      </c>
      <c r="M128" s="2" t="s">
        <v>39</v>
      </c>
      <c r="O128" t="str">
        <f t="shared" si="1"/>
        <v>29920320315</v>
      </c>
      <c r="P128" t="str">
        <f>VLOOKUP(O128,[2]Mapp_Chap_compta!$O:$O,1,0)</f>
        <v>29920320315</v>
      </c>
    </row>
    <row r="129" spans="1:16" x14ac:dyDescent="0.3">
      <c r="A129" s="2">
        <v>292220</v>
      </c>
      <c r="B129" s="2">
        <v>292220</v>
      </c>
      <c r="C129" s="2" t="s">
        <v>80</v>
      </c>
      <c r="D129" s="2" t="s">
        <v>67</v>
      </c>
      <c r="E129" s="2" t="s">
        <v>68</v>
      </c>
      <c r="F129" s="2">
        <v>20110</v>
      </c>
      <c r="G129" s="2" t="s">
        <v>26</v>
      </c>
      <c r="H129" s="2" t="s">
        <v>38</v>
      </c>
      <c r="I129" s="2" t="s">
        <v>38</v>
      </c>
      <c r="J129" s="2" t="s">
        <v>19</v>
      </c>
      <c r="K129" s="2" t="s">
        <v>40</v>
      </c>
      <c r="L129" s="2" t="s">
        <v>39</v>
      </c>
      <c r="M129" s="2" t="s">
        <v>39</v>
      </c>
      <c r="O129" t="str">
        <f t="shared" si="1"/>
        <v>29222020110</v>
      </c>
      <c r="P129" t="str">
        <f>VLOOKUP(O129,[2]Mapp_Chap_compta!$O:$O,1,0)</f>
        <v>29222020110</v>
      </c>
    </row>
    <row r="130" spans="1:16" x14ac:dyDescent="0.3">
      <c r="A130" s="2">
        <v>292103</v>
      </c>
      <c r="B130" s="2">
        <v>292103</v>
      </c>
      <c r="C130" s="2" t="s">
        <v>66</v>
      </c>
      <c r="D130" s="2" t="s">
        <v>67</v>
      </c>
      <c r="E130" s="2" t="s">
        <v>68</v>
      </c>
      <c r="F130" s="2">
        <v>10202</v>
      </c>
      <c r="G130" s="2" t="s">
        <v>26</v>
      </c>
      <c r="H130" s="2" t="s">
        <v>38</v>
      </c>
      <c r="I130" s="2" t="s">
        <v>38</v>
      </c>
      <c r="J130" s="2" t="s">
        <v>19</v>
      </c>
      <c r="K130" s="2" t="s">
        <v>40</v>
      </c>
      <c r="L130" s="2" t="s">
        <v>39</v>
      </c>
      <c r="M130" s="2" t="s">
        <v>39</v>
      </c>
      <c r="O130" t="str">
        <f t="shared" si="1"/>
        <v>29210310202</v>
      </c>
      <c r="P130" t="str">
        <f>VLOOKUP(O130,[2]Mapp_Chap_compta!$O:$O,1,0)</f>
        <v>29210310202</v>
      </c>
    </row>
    <row r="131" spans="1:16" x14ac:dyDescent="0.3">
      <c r="A131" s="2">
        <v>272500</v>
      </c>
      <c r="B131" s="2">
        <v>272500</v>
      </c>
      <c r="C131" s="2" t="s">
        <v>52</v>
      </c>
      <c r="D131" s="2" t="s">
        <v>53</v>
      </c>
      <c r="E131" s="2" t="s">
        <v>54</v>
      </c>
      <c r="F131" s="2">
        <v>20209</v>
      </c>
      <c r="G131" s="2" t="s">
        <v>16</v>
      </c>
      <c r="H131" s="2" t="s">
        <v>55</v>
      </c>
      <c r="I131" s="2" t="s">
        <v>55</v>
      </c>
      <c r="J131" s="2" t="s">
        <v>19</v>
      </c>
      <c r="K131" s="2" t="s">
        <v>20</v>
      </c>
      <c r="L131" s="2" t="s">
        <v>381</v>
      </c>
      <c r="M131" s="2" t="str">
        <f>I131</f>
        <v>Autres sommes dûes</v>
      </c>
      <c r="O131" t="str">
        <f t="shared" ref="O131:O194" si="2">B131&amp;F131</f>
        <v>27250020209</v>
      </c>
      <c r="P131" t="str">
        <f>VLOOKUP(O131,[2]Mapp_Chap_compta!$O:$O,1,0)</f>
        <v>27250020209</v>
      </c>
    </row>
    <row r="132" spans="1:16" x14ac:dyDescent="0.3">
      <c r="A132" s="2">
        <v>292103</v>
      </c>
      <c r="B132" s="2">
        <v>292103</v>
      </c>
      <c r="C132" s="2" t="s">
        <v>66</v>
      </c>
      <c r="D132" s="2" t="s">
        <v>67</v>
      </c>
      <c r="E132" s="2" t="s">
        <v>68</v>
      </c>
      <c r="F132" s="2">
        <v>20315</v>
      </c>
      <c r="G132" s="2" t="s">
        <v>26</v>
      </c>
      <c r="H132" s="2" t="s">
        <v>38</v>
      </c>
      <c r="I132" s="2" t="s">
        <v>38</v>
      </c>
      <c r="J132" s="2" t="s">
        <v>19</v>
      </c>
      <c r="K132" s="2" t="s">
        <v>46</v>
      </c>
      <c r="L132" s="2" t="s">
        <v>39</v>
      </c>
      <c r="M132" s="2" t="s">
        <v>39</v>
      </c>
      <c r="O132" t="str">
        <f t="shared" si="2"/>
        <v>29210320315</v>
      </c>
      <c r="P132" t="str">
        <f>VLOOKUP(O132,[2]Mapp_Chap_compta!$O:$O,1,0)</f>
        <v>29210320315</v>
      </c>
    </row>
    <row r="133" spans="1:16" x14ac:dyDescent="0.3">
      <c r="A133" s="2">
        <v>299212</v>
      </c>
      <c r="B133" s="2">
        <v>299212</v>
      </c>
      <c r="C133" s="2" t="s">
        <v>102</v>
      </c>
      <c r="D133" s="2" t="s">
        <v>36</v>
      </c>
      <c r="E133" s="2" t="s">
        <v>37</v>
      </c>
      <c r="F133" s="2">
        <v>20102</v>
      </c>
      <c r="G133" s="2" t="s">
        <v>26</v>
      </c>
      <c r="H133" s="2" t="s">
        <v>38</v>
      </c>
      <c r="I133" s="2" t="s">
        <v>38</v>
      </c>
      <c r="J133" s="2" t="s">
        <v>19</v>
      </c>
      <c r="K133" s="2" t="s">
        <v>40</v>
      </c>
      <c r="L133" s="2" t="s">
        <v>39</v>
      </c>
      <c r="M133" s="2" t="s">
        <v>39</v>
      </c>
      <c r="O133" t="str">
        <f t="shared" si="2"/>
        <v>29921220102</v>
      </c>
      <c r="P133" t="str">
        <f>VLOOKUP(O133,[2]Mapp_Chap_compta!$O:$O,1,0)</f>
        <v>29921220102</v>
      </c>
    </row>
    <row r="134" spans="1:16" x14ac:dyDescent="0.3">
      <c r="A134" s="2">
        <v>203320</v>
      </c>
      <c r="B134" s="2">
        <v>203320</v>
      </c>
      <c r="C134" s="2" t="s">
        <v>100</v>
      </c>
      <c r="D134" s="2" t="s">
        <v>24</v>
      </c>
      <c r="E134" s="2" t="s">
        <v>25</v>
      </c>
      <c r="F134" s="2">
        <v>20102</v>
      </c>
      <c r="G134" s="2" t="s">
        <v>26</v>
      </c>
      <c r="H134" s="2" t="s">
        <v>17</v>
      </c>
      <c r="I134" s="2" t="s">
        <v>98</v>
      </c>
      <c r="J134" s="2" t="s">
        <v>19</v>
      </c>
      <c r="K134" s="2" t="s">
        <v>40</v>
      </c>
      <c r="L134" s="2" t="s">
        <v>32</v>
      </c>
      <c r="M134" s="2" t="s">
        <v>33</v>
      </c>
      <c r="O134" t="str">
        <f t="shared" si="2"/>
        <v>20332020102</v>
      </c>
      <c r="P134" t="str">
        <f>VLOOKUP(O134,[2]Mapp_Chap_compta!$O:$O,1,0)</f>
        <v>20332020102</v>
      </c>
    </row>
    <row r="135" spans="1:16" x14ac:dyDescent="0.3">
      <c r="A135" s="2">
        <v>272500</v>
      </c>
      <c r="B135" s="2">
        <v>272500</v>
      </c>
      <c r="C135" s="2" t="s">
        <v>52</v>
      </c>
      <c r="D135" s="2" t="s">
        <v>53</v>
      </c>
      <c r="E135" s="2" t="s">
        <v>54</v>
      </c>
      <c r="F135" s="2">
        <v>20305</v>
      </c>
      <c r="G135" s="2" t="s">
        <v>16</v>
      </c>
      <c r="H135" s="2" t="s">
        <v>55</v>
      </c>
      <c r="I135" s="2" t="s">
        <v>55</v>
      </c>
      <c r="J135" s="2" t="s">
        <v>19</v>
      </c>
      <c r="K135" s="2" t="s">
        <v>46</v>
      </c>
      <c r="L135" s="2" t="s">
        <v>381</v>
      </c>
      <c r="M135" s="2" t="str">
        <f>I135</f>
        <v>Autres sommes dûes</v>
      </c>
      <c r="O135" t="str">
        <f t="shared" si="2"/>
        <v>27250020305</v>
      </c>
      <c r="P135" t="str">
        <f>VLOOKUP(O135,[2]Mapp_Chap_compta!$O:$O,1,0)</f>
        <v>27250020305</v>
      </c>
    </row>
    <row r="136" spans="1:16" x14ac:dyDescent="0.3">
      <c r="A136" s="2">
        <v>272120</v>
      </c>
      <c r="B136" s="2">
        <v>272120</v>
      </c>
      <c r="C136" s="2" t="s">
        <v>89</v>
      </c>
      <c r="D136" s="2" t="s">
        <v>53</v>
      </c>
      <c r="E136" s="2" t="s">
        <v>54</v>
      </c>
      <c r="F136" s="2">
        <v>20101</v>
      </c>
      <c r="G136" s="2" t="s">
        <v>16</v>
      </c>
      <c r="H136" s="2" t="s">
        <v>55</v>
      </c>
      <c r="I136" s="2" t="s">
        <v>55</v>
      </c>
      <c r="J136" s="2" t="s">
        <v>19</v>
      </c>
      <c r="K136" s="2" t="s">
        <v>40</v>
      </c>
      <c r="L136" s="2" t="s">
        <v>381</v>
      </c>
      <c r="M136" s="2" t="str">
        <f>I136</f>
        <v>Autres sommes dûes</v>
      </c>
      <c r="O136" t="str">
        <f t="shared" si="2"/>
        <v>27212020101</v>
      </c>
      <c r="P136" t="str">
        <f>VLOOKUP(O136,[2]Mapp_Chap_compta!$O:$O,1,0)</f>
        <v>27212020101</v>
      </c>
    </row>
    <row r="137" spans="1:16" x14ac:dyDescent="0.3">
      <c r="A137" s="2">
        <v>209300</v>
      </c>
      <c r="B137" s="2">
        <v>209300</v>
      </c>
      <c r="C137" s="2" t="s">
        <v>103</v>
      </c>
      <c r="D137" s="2" t="s">
        <v>104</v>
      </c>
      <c r="E137" s="2" t="s">
        <v>105</v>
      </c>
      <c r="F137" s="2">
        <v>20101</v>
      </c>
      <c r="G137" s="2" t="s">
        <v>26</v>
      </c>
      <c r="H137" s="2" t="s">
        <v>17</v>
      </c>
      <c r="I137" s="2" t="s">
        <v>105</v>
      </c>
      <c r="J137" s="2" t="s">
        <v>19</v>
      </c>
      <c r="K137" s="2" t="s">
        <v>40</v>
      </c>
      <c r="L137" s="2" t="s">
        <v>106</v>
      </c>
      <c r="M137" s="2" t="s">
        <v>99</v>
      </c>
      <c r="O137" t="str">
        <f t="shared" si="2"/>
        <v>20930020101</v>
      </c>
      <c r="P137" t="str">
        <f>VLOOKUP(O137,[2]Mapp_Chap_compta!$O:$O,1,0)</f>
        <v>20930020101</v>
      </c>
    </row>
    <row r="138" spans="1:16" x14ac:dyDescent="0.3">
      <c r="A138" s="2">
        <v>254100</v>
      </c>
      <c r="B138" s="2">
        <v>254100</v>
      </c>
      <c r="C138" s="2" t="s">
        <v>59</v>
      </c>
      <c r="D138" s="2" t="s">
        <v>60</v>
      </c>
      <c r="E138" s="2" t="s">
        <v>61</v>
      </c>
      <c r="F138" s="2">
        <v>20101</v>
      </c>
      <c r="G138" s="2" t="s">
        <v>16</v>
      </c>
      <c r="H138" s="2" t="s">
        <v>61</v>
      </c>
      <c r="I138" s="2" t="s">
        <v>61</v>
      </c>
      <c r="J138" s="2" t="s">
        <v>19</v>
      </c>
      <c r="K138" s="2" t="s">
        <v>40</v>
      </c>
      <c r="L138" s="2" t="s">
        <v>381</v>
      </c>
      <c r="M138" s="2" t="str">
        <f>I138</f>
        <v>Dépôts de garantie reçus</v>
      </c>
      <c r="O138" t="str">
        <f t="shared" si="2"/>
        <v>25410020101</v>
      </c>
      <c r="P138" t="str">
        <f>VLOOKUP(O138,[2]Mapp_Chap_compta!$O:$O,1,0)</f>
        <v>25410020101</v>
      </c>
    </row>
    <row r="139" spans="1:16" x14ac:dyDescent="0.3">
      <c r="A139" s="2">
        <v>209200</v>
      </c>
      <c r="B139" s="2">
        <v>209200</v>
      </c>
      <c r="C139" s="2" t="s">
        <v>107</v>
      </c>
      <c r="D139" s="2" t="s">
        <v>104</v>
      </c>
      <c r="E139" s="2" t="s">
        <v>105</v>
      </c>
      <c r="F139" s="2">
        <v>10101</v>
      </c>
      <c r="G139" s="2" t="s">
        <v>26</v>
      </c>
      <c r="H139" s="2" t="s">
        <v>17</v>
      </c>
      <c r="I139" s="2" t="s">
        <v>105</v>
      </c>
      <c r="J139" s="2" t="s">
        <v>19</v>
      </c>
      <c r="K139" s="2" t="s">
        <v>20</v>
      </c>
      <c r="L139" s="2" t="s">
        <v>106</v>
      </c>
      <c r="M139" s="2" t="s">
        <v>99</v>
      </c>
      <c r="O139" t="str">
        <f t="shared" si="2"/>
        <v>20920010101</v>
      </c>
      <c r="P139" t="str">
        <f>VLOOKUP(O139,[2]Mapp_Chap_compta!$O:$O,1,0)</f>
        <v>20920010101</v>
      </c>
    </row>
    <row r="140" spans="1:16" x14ac:dyDescent="0.3">
      <c r="A140" s="2">
        <v>292220</v>
      </c>
      <c r="B140" s="2">
        <v>-292220</v>
      </c>
      <c r="C140" s="2" t="s">
        <v>80</v>
      </c>
      <c r="D140" s="2" t="s">
        <v>67</v>
      </c>
      <c r="E140" s="2" t="s">
        <v>68</v>
      </c>
      <c r="F140" s="2">
        <v>20101</v>
      </c>
      <c r="G140" s="2" t="s">
        <v>26</v>
      </c>
      <c r="H140" s="2" t="s">
        <v>38</v>
      </c>
      <c r="I140" s="2" t="s">
        <v>38</v>
      </c>
      <c r="J140" s="2" t="s">
        <v>19</v>
      </c>
      <c r="K140" s="2" t="s">
        <v>40</v>
      </c>
      <c r="L140" s="2" t="s">
        <v>39</v>
      </c>
      <c r="M140" s="2" t="s">
        <v>39</v>
      </c>
      <c r="O140" t="str">
        <f t="shared" si="2"/>
        <v>-29222020101</v>
      </c>
      <c r="P140" t="str">
        <f>VLOOKUP(O140,[2]Mapp_Chap_compta!$O:$O,1,0)</f>
        <v>-29222020101</v>
      </c>
    </row>
    <row r="141" spans="1:16" x14ac:dyDescent="0.3">
      <c r="A141" s="2">
        <v>292220</v>
      </c>
      <c r="B141" s="2">
        <v>-292220</v>
      </c>
      <c r="C141" s="2" t="s">
        <v>80</v>
      </c>
      <c r="D141" s="2" t="s">
        <v>67</v>
      </c>
      <c r="E141" s="2" t="s">
        <v>68</v>
      </c>
      <c r="F141" s="2">
        <v>20102</v>
      </c>
      <c r="G141" s="2" t="s">
        <v>26</v>
      </c>
      <c r="H141" s="2" t="s">
        <v>38</v>
      </c>
      <c r="I141" s="2" t="s">
        <v>38</v>
      </c>
      <c r="J141" s="2" t="s">
        <v>19</v>
      </c>
      <c r="K141" s="2" t="s">
        <v>40</v>
      </c>
      <c r="L141" s="2" t="s">
        <v>39</v>
      </c>
      <c r="M141" s="2" t="s">
        <v>39</v>
      </c>
      <c r="O141" t="str">
        <f t="shared" si="2"/>
        <v>-29222020102</v>
      </c>
      <c r="P141" t="str">
        <f>VLOOKUP(O141,[2]Mapp_Chap_compta!$O:$O,1,0)</f>
        <v>-29222020102</v>
      </c>
    </row>
    <row r="142" spans="1:16" x14ac:dyDescent="0.3">
      <c r="A142" s="2">
        <v>292220</v>
      </c>
      <c r="B142" s="2">
        <v>-292220</v>
      </c>
      <c r="C142" s="2" t="s">
        <v>80</v>
      </c>
      <c r="D142" s="2" t="s">
        <v>67</v>
      </c>
      <c r="E142" s="2" t="s">
        <v>68</v>
      </c>
      <c r="F142" s="2">
        <v>20103</v>
      </c>
      <c r="G142" s="2" t="s">
        <v>26</v>
      </c>
      <c r="H142" s="2" t="s">
        <v>38</v>
      </c>
      <c r="I142" s="2" t="s">
        <v>38</v>
      </c>
      <c r="J142" s="2" t="s">
        <v>19</v>
      </c>
      <c r="K142" s="2" t="s">
        <v>20</v>
      </c>
      <c r="L142" s="2" t="s">
        <v>39</v>
      </c>
      <c r="M142" s="2" t="s">
        <v>39</v>
      </c>
      <c r="O142" t="str">
        <f t="shared" si="2"/>
        <v>-29222020103</v>
      </c>
      <c r="P142" t="str">
        <f>VLOOKUP(O142,[2]Mapp_Chap_compta!$O:$O,1,0)</f>
        <v>-29222020103</v>
      </c>
    </row>
    <row r="143" spans="1:16" x14ac:dyDescent="0.3">
      <c r="A143" s="2">
        <v>203111</v>
      </c>
      <c r="B143" s="2">
        <v>-203111</v>
      </c>
      <c r="C143" s="2" t="s">
        <v>108</v>
      </c>
      <c r="D143" s="2" t="s">
        <v>24</v>
      </c>
      <c r="E143" s="2" t="s">
        <v>25</v>
      </c>
      <c r="F143" s="2">
        <v>10302</v>
      </c>
      <c r="G143" s="2" t="s">
        <v>26</v>
      </c>
      <c r="H143" s="2" t="s">
        <v>17</v>
      </c>
      <c r="I143" s="2" t="s">
        <v>31</v>
      </c>
      <c r="J143" s="2" t="s">
        <v>19</v>
      </c>
      <c r="K143" s="2" t="s">
        <v>40</v>
      </c>
      <c r="L143" s="2" t="s">
        <v>32</v>
      </c>
      <c r="M143" s="2" t="s">
        <v>33</v>
      </c>
      <c r="O143" t="str">
        <f t="shared" si="2"/>
        <v>-20311110302</v>
      </c>
      <c r="P143" t="str">
        <f>VLOOKUP(O143,[2]Mapp_Chap_compta!$O:$O,1,0)</f>
        <v>-20311110302</v>
      </c>
    </row>
    <row r="144" spans="1:16" x14ac:dyDescent="0.3">
      <c r="A144" s="2">
        <v>251120</v>
      </c>
      <c r="B144" s="2">
        <v>-251120</v>
      </c>
      <c r="C144" s="2" t="s">
        <v>34</v>
      </c>
      <c r="D144" s="2" t="s">
        <v>109</v>
      </c>
      <c r="E144" s="2" t="s">
        <v>110</v>
      </c>
      <c r="F144" s="2">
        <v>20101</v>
      </c>
      <c r="G144" s="2" t="s">
        <v>26</v>
      </c>
      <c r="H144" s="2" t="s">
        <v>17</v>
      </c>
      <c r="I144" s="2" t="s">
        <v>111</v>
      </c>
      <c r="J144" s="2" t="s">
        <v>19</v>
      </c>
      <c r="K144" s="2" t="s">
        <v>40</v>
      </c>
      <c r="L144" s="2" t="s">
        <v>21</v>
      </c>
      <c r="M144" s="2" t="s">
        <v>22</v>
      </c>
      <c r="O144" t="str">
        <f t="shared" si="2"/>
        <v>-25112020101</v>
      </c>
      <c r="P144" t="str">
        <f>VLOOKUP(O144,[2]Mapp_Chap_compta!$O:$O,1,0)</f>
        <v>-25112020101</v>
      </c>
    </row>
    <row r="145" spans="1:16" x14ac:dyDescent="0.3">
      <c r="A145" s="2">
        <v>251150</v>
      </c>
      <c r="B145" s="2">
        <v>-251150</v>
      </c>
      <c r="C145" s="2" t="s">
        <v>45</v>
      </c>
      <c r="D145" s="2" t="s">
        <v>109</v>
      </c>
      <c r="E145" s="2" t="s">
        <v>110</v>
      </c>
      <c r="F145" s="2">
        <v>10302</v>
      </c>
      <c r="G145" s="2" t="s">
        <v>26</v>
      </c>
      <c r="H145" s="2" t="s">
        <v>17</v>
      </c>
      <c r="I145" s="2" t="s">
        <v>111</v>
      </c>
      <c r="J145" s="2" t="s">
        <v>19</v>
      </c>
      <c r="K145" s="2" t="s">
        <v>40</v>
      </c>
      <c r="L145" s="2" t="s">
        <v>21</v>
      </c>
      <c r="M145" s="2" t="s">
        <v>22</v>
      </c>
      <c r="O145" t="str">
        <f t="shared" si="2"/>
        <v>-25115010302</v>
      </c>
      <c r="P145" t="str">
        <f>VLOOKUP(O145,[2]Mapp_Chap_compta!$O:$O,1,0)</f>
        <v>-25115010302</v>
      </c>
    </row>
    <row r="146" spans="1:16" x14ac:dyDescent="0.3">
      <c r="A146" s="2">
        <v>251120</v>
      </c>
      <c r="B146" s="2">
        <v>-251120</v>
      </c>
      <c r="C146" s="2" t="s">
        <v>34</v>
      </c>
      <c r="D146" s="2" t="s">
        <v>109</v>
      </c>
      <c r="E146" s="2" t="s">
        <v>110</v>
      </c>
      <c r="F146" s="2">
        <v>20102</v>
      </c>
      <c r="G146" s="2" t="s">
        <v>26</v>
      </c>
      <c r="H146" s="2" t="s">
        <v>17</v>
      </c>
      <c r="I146" s="2" t="s">
        <v>111</v>
      </c>
      <c r="J146" s="2" t="s">
        <v>19</v>
      </c>
      <c r="K146" s="2" t="s">
        <v>40</v>
      </c>
      <c r="L146" s="2" t="s">
        <v>21</v>
      </c>
      <c r="M146" s="2" t="s">
        <v>22</v>
      </c>
      <c r="O146" t="str">
        <f t="shared" si="2"/>
        <v>-25112020102</v>
      </c>
      <c r="P146" t="str">
        <f>VLOOKUP(O146,[2]Mapp_Chap_compta!$O:$O,1,0)</f>
        <v>-25112020102</v>
      </c>
    </row>
    <row r="147" spans="1:16" x14ac:dyDescent="0.3">
      <c r="A147" s="2">
        <v>251140</v>
      </c>
      <c r="B147" s="2">
        <v>-251140</v>
      </c>
      <c r="C147" s="2" t="s">
        <v>49</v>
      </c>
      <c r="D147" s="2" t="s">
        <v>109</v>
      </c>
      <c r="E147" s="2" t="s">
        <v>110</v>
      </c>
      <c r="F147" s="2">
        <v>20315</v>
      </c>
      <c r="G147" s="2" t="s">
        <v>26</v>
      </c>
      <c r="H147" s="2" t="s">
        <v>17</v>
      </c>
      <c r="I147" s="2" t="s">
        <v>111</v>
      </c>
      <c r="J147" s="2" t="s">
        <v>19</v>
      </c>
      <c r="K147" s="2" t="s">
        <v>46</v>
      </c>
      <c r="L147" s="2" t="s">
        <v>21</v>
      </c>
      <c r="M147" s="2" t="s">
        <v>22</v>
      </c>
      <c r="O147" t="str">
        <f t="shared" si="2"/>
        <v>-25114020315</v>
      </c>
      <c r="P147" t="str">
        <f>VLOOKUP(O147,[2]Mapp_Chap_compta!$O:$O,1,0)</f>
        <v>-25114020315</v>
      </c>
    </row>
    <row r="148" spans="1:16" x14ac:dyDescent="0.3">
      <c r="A148" s="2">
        <v>251150</v>
      </c>
      <c r="B148" s="2">
        <v>-251150</v>
      </c>
      <c r="C148" s="2" t="s">
        <v>45</v>
      </c>
      <c r="D148" s="2" t="s">
        <v>109</v>
      </c>
      <c r="E148" s="2" t="s">
        <v>110</v>
      </c>
      <c r="F148" s="2">
        <v>20315</v>
      </c>
      <c r="G148" s="2" t="s">
        <v>26</v>
      </c>
      <c r="H148" s="2" t="s">
        <v>17</v>
      </c>
      <c r="I148" s="2" t="s">
        <v>111</v>
      </c>
      <c r="J148" s="2" t="s">
        <v>19</v>
      </c>
      <c r="K148" s="2" t="s">
        <v>46</v>
      </c>
      <c r="L148" s="2" t="s">
        <v>21</v>
      </c>
      <c r="M148" s="2" t="s">
        <v>22</v>
      </c>
      <c r="O148" t="str">
        <f t="shared" si="2"/>
        <v>-25115020315</v>
      </c>
      <c r="P148" t="str">
        <f>VLOOKUP(O148,[2]Mapp_Chap_compta!$O:$O,1,0)</f>
        <v>-25115020315</v>
      </c>
    </row>
    <row r="149" spans="1:16" x14ac:dyDescent="0.3">
      <c r="A149" s="2">
        <v>292210</v>
      </c>
      <c r="B149" s="2">
        <v>-292210</v>
      </c>
      <c r="C149" s="2" t="s">
        <v>90</v>
      </c>
      <c r="D149" s="2" t="s">
        <v>67</v>
      </c>
      <c r="E149" s="2" t="s">
        <v>68</v>
      </c>
      <c r="F149" s="2">
        <v>20103</v>
      </c>
      <c r="G149" s="2" t="s">
        <v>26</v>
      </c>
      <c r="H149" s="2" t="s">
        <v>38</v>
      </c>
      <c r="I149" s="2" t="s">
        <v>38</v>
      </c>
      <c r="J149" s="2" t="s">
        <v>19</v>
      </c>
      <c r="K149" s="2" t="s">
        <v>20</v>
      </c>
      <c r="L149" s="2" t="s">
        <v>39</v>
      </c>
      <c r="M149" s="2" t="s">
        <v>39</v>
      </c>
      <c r="O149" t="str">
        <f t="shared" si="2"/>
        <v>-29221020103</v>
      </c>
      <c r="P149" t="str">
        <f>VLOOKUP(O149,[2]Mapp_Chap_compta!$O:$O,1,0)</f>
        <v>-29221020103</v>
      </c>
    </row>
    <row r="150" spans="1:16" x14ac:dyDescent="0.3">
      <c r="A150" s="2">
        <v>292103</v>
      </c>
      <c r="B150" s="2">
        <v>-292103</v>
      </c>
      <c r="C150" s="2" t="s">
        <v>66</v>
      </c>
      <c r="D150" s="2" t="s">
        <v>67</v>
      </c>
      <c r="E150" s="2" t="s">
        <v>68</v>
      </c>
      <c r="F150" s="2">
        <v>20103</v>
      </c>
      <c r="G150" s="2" t="s">
        <v>26</v>
      </c>
      <c r="H150" s="2" t="s">
        <v>38</v>
      </c>
      <c r="I150" s="2" t="s">
        <v>38</v>
      </c>
      <c r="J150" s="2" t="s">
        <v>19</v>
      </c>
      <c r="K150" s="2" t="s">
        <v>20</v>
      </c>
      <c r="L150" s="2" t="s">
        <v>39</v>
      </c>
      <c r="M150" s="2" t="s">
        <v>39</v>
      </c>
      <c r="O150" t="str">
        <f t="shared" si="2"/>
        <v>-29210320103</v>
      </c>
      <c r="P150" t="str">
        <f>VLOOKUP(O150,[2]Mapp_Chap_compta!$O:$O,1,0)</f>
        <v>-29210320103</v>
      </c>
    </row>
    <row r="151" spans="1:16" x14ac:dyDescent="0.3">
      <c r="A151" s="2">
        <v>292120</v>
      </c>
      <c r="B151" s="2">
        <v>-292120</v>
      </c>
      <c r="C151" s="2" t="s">
        <v>96</v>
      </c>
      <c r="D151" s="2" t="s">
        <v>67</v>
      </c>
      <c r="E151" s="2" t="s">
        <v>68</v>
      </c>
      <c r="F151" s="2">
        <v>20102</v>
      </c>
      <c r="G151" s="2" t="s">
        <v>26</v>
      </c>
      <c r="H151" s="2" t="s">
        <v>38</v>
      </c>
      <c r="I151" s="2" t="s">
        <v>38</v>
      </c>
      <c r="J151" s="2" t="s">
        <v>19</v>
      </c>
      <c r="K151" s="2" t="s">
        <v>40</v>
      </c>
      <c r="L151" s="2" t="s">
        <v>39</v>
      </c>
      <c r="M151" s="2" t="s">
        <v>39</v>
      </c>
      <c r="O151" t="str">
        <f t="shared" si="2"/>
        <v>-29212020102</v>
      </c>
      <c r="P151" t="str">
        <f>VLOOKUP(O151,[2]Mapp_Chap_compta!$O:$O,1,0)</f>
        <v>-29212020102</v>
      </c>
    </row>
    <row r="152" spans="1:16" x14ac:dyDescent="0.3">
      <c r="A152" s="2">
        <v>251120</v>
      </c>
      <c r="B152" s="2">
        <v>-251120</v>
      </c>
      <c r="C152" s="2" t="s">
        <v>34</v>
      </c>
      <c r="D152" s="2" t="s">
        <v>109</v>
      </c>
      <c r="E152" s="2" t="s">
        <v>110</v>
      </c>
      <c r="F152" s="2">
        <v>20315</v>
      </c>
      <c r="G152" s="2" t="s">
        <v>26</v>
      </c>
      <c r="H152" s="2" t="s">
        <v>17</v>
      </c>
      <c r="I152" s="2" t="s">
        <v>111</v>
      </c>
      <c r="J152" s="2" t="s">
        <v>19</v>
      </c>
      <c r="K152" s="2" t="s">
        <v>46</v>
      </c>
      <c r="L152" s="2" t="s">
        <v>21</v>
      </c>
      <c r="M152" s="2" t="s">
        <v>22</v>
      </c>
      <c r="O152" t="str">
        <f t="shared" si="2"/>
        <v>-25112020315</v>
      </c>
      <c r="P152" t="str">
        <f>VLOOKUP(O152,[2]Mapp_Chap_compta!$O:$O,1,0)</f>
        <v>-25112020315</v>
      </c>
    </row>
    <row r="153" spans="1:16" x14ac:dyDescent="0.3">
      <c r="A153" s="2">
        <v>251140</v>
      </c>
      <c r="B153" s="2">
        <v>-251140</v>
      </c>
      <c r="C153" s="2" t="s">
        <v>49</v>
      </c>
      <c r="D153" s="2" t="s">
        <v>109</v>
      </c>
      <c r="E153" s="2" t="s">
        <v>110</v>
      </c>
      <c r="F153" s="2">
        <v>20302</v>
      </c>
      <c r="G153" s="2" t="s">
        <v>26</v>
      </c>
      <c r="H153" s="2" t="s">
        <v>17</v>
      </c>
      <c r="I153" s="2" t="s">
        <v>111</v>
      </c>
      <c r="J153" s="2" t="s">
        <v>19</v>
      </c>
      <c r="K153" s="2" t="s">
        <v>46</v>
      </c>
      <c r="L153" s="2" t="s">
        <v>21</v>
      </c>
      <c r="M153" s="2" t="s">
        <v>22</v>
      </c>
      <c r="O153" t="str">
        <f t="shared" si="2"/>
        <v>-25114020302</v>
      </c>
      <c r="P153" t="str">
        <f>VLOOKUP(O153,[2]Mapp_Chap_compta!$O:$O,1,0)</f>
        <v>-25114020302</v>
      </c>
    </row>
    <row r="154" spans="1:16" x14ac:dyDescent="0.3">
      <c r="A154" s="2">
        <v>292210</v>
      </c>
      <c r="B154" s="2">
        <v>-292210</v>
      </c>
      <c r="C154" s="2" t="s">
        <v>90</v>
      </c>
      <c r="D154" s="2" t="s">
        <v>67</v>
      </c>
      <c r="E154" s="2" t="s">
        <v>68</v>
      </c>
      <c r="F154" s="2">
        <v>20102</v>
      </c>
      <c r="G154" s="2" t="s">
        <v>26</v>
      </c>
      <c r="H154" s="2" t="s">
        <v>38</v>
      </c>
      <c r="I154" s="2" t="s">
        <v>38</v>
      </c>
      <c r="J154" s="2" t="s">
        <v>19</v>
      </c>
      <c r="K154" s="2" t="s">
        <v>40</v>
      </c>
      <c r="L154" s="2" t="s">
        <v>39</v>
      </c>
      <c r="M154" s="2" t="s">
        <v>39</v>
      </c>
      <c r="O154" t="str">
        <f t="shared" si="2"/>
        <v>-29221020102</v>
      </c>
      <c r="P154" t="str">
        <f>VLOOKUP(O154,[2]Mapp_Chap_compta!$O:$O,1,0)</f>
        <v>-29221020102</v>
      </c>
    </row>
    <row r="155" spans="1:16" x14ac:dyDescent="0.3">
      <c r="A155" s="2">
        <v>251130</v>
      </c>
      <c r="B155" s="2">
        <v>-251130</v>
      </c>
      <c r="C155" s="2" t="s">
        <v>51</v>
      </c>
      <c r="D155" s="2" t="s">
        <v>109</v>
      </c>
      <c r="E155" s="2" t="s">
        <v>110</v>
      </c>
      <c r="F155" s="2">
        <v>20102</v>
      </c>
      <c r="G155" s="2" t="s">
        <v>26</v>
      </c>
      <c r="H155" s="2" t="s">
        <v>17</v>
      </c>
      <c r="I155" s="2" t="s">
        <v>111</v>
      </c>
      <c r="J155" s="2" t="s">
        <v>19</v>
      </c>
      <c r="K155" s="2" t="s">
        <v>40</v>
      </c>
      <c r="L155" s="2" t="s">
        <v>21</v>
      </c>
      <c r="M155" s="2" t="s">
        <v>22</v>
      </c>
      <c r="O155" t="str">
        <f t="shared" si="2"/>
        <v>-25113020102</v>
      </c>
      <c r="P155" t="str">
        <f>VLOOKUP(O155,[2]Mapp_Chap_compta!$O:$O,1,0)</f>
        <v>-25113020102</v>
      </c>
    </row>
    <row r="156" spans="1:16" x14ac:dyDescent="0.3">
      <c r="A156" s="2">
        <v>251120</v>
      </c>
      <c r="B156" s="2">
        <v>-251120</v>
      </c>
      <c r="C156" s="2" t="s">
        <v>34</v>
      </c>
      <c r="D156" s="2" t="s">
        <v>109</v>
      </c>
      <c r="E156" s="2" t="s">
        <v>110</v>
      </c>
      <c r="F156" s="2">
        <v>20103</v>
      </c>
      <c r="G156" s="2" t="s">
        <v>26</v>
      </c>
      <c r="H156" s="2" t="s">
        <v>17</v>
      </c>
      <c r="I156" s="2" t="s">
        <v>111</v>
      </c>
      <c r="J156" s="2" t="s">
        <v>19</v>
      </c>
      <c r="K156" s="2" t="s">
        <v>20</v>
      </c>
      <c r="L156" s="2" t="s">
        <v>21</v>
      </c>
      <c r="M156" s="2" t="s">
        <v>22</v>
      </c>
      <c r="O156" t="str">
        <f t="shared" si="2"/>
        <v>-25112020103</v>
      </c>
      <c r="P156" t="str">
        <f>VLOOKUP(O156,[2]Mapp_Chap_compta!$O:$O,1,0)</f>
        <v>-25112020103</v>
      </c>
    </row>
    <row r="157" spans="1:16" x14ac:dyDescent="0.3">
      <c r="A157" s="2">
        <v>251130</v>
      </c>
      <c r="B157" s="2">
        <v>-251130</v>
      </c>
      <c r="C157" s="2" t="s">
        <v>51</v>
      </c>
      <c r="D157" s="2" t="s">
        <v>109</v>
      </c>
      <c r="E157" s="2" t="s">
        <v>110</v>
      </c>
      <c r="F157" s="2">
        <v>20315</v>
      </c>
      <c r="G157" s="2" t="s">
        <v>26</v>
      </c>
      <c r="H157" s="2" t="s">
        <v>17</v>
      </c>
      <c r="I157" s="2" t="s">
        <v>111</v>
      </c>
      <c r="J157" s="2" t="s">
        <v>19</v>
      </c>
      <c r="K157" s="2" t="s">
        <v>46</v>
      </c>
      <c r="L157" s="2" t="s">
        <v>21</v>
      </c>
      <c r="M157" s="2" t="s">
        <v>22</v>
      </c>
      <c r="O157" t="str">
        <f t="shared" si="2"/>
        <v>-25113020315</v>
      </c>
      <c r="P157" t="str">
        <f>VLOOKUP(O157,[2]Mapp_Chap_compta!$O:$O,1,0)</f>
        <v>-25113020315</v>
      </c>
    </row>
    <row r="158" spans="1:16" x14ac:dyDescent="0.3">
      <c r="A158" s="2">
        <v>251113</v>
      </c>
      <c r="B158" s="2">
        <v>-251113</v>
      </c>
      <c r="C158" s="2" t="s">
        <v>13</v>
      </c>
      <c r="D158" s="2" t="s">
        <v>109</v>
      </c>
      <c r="E158" s="2" t="s">
        <v>110</v>
      </c>
      <c r="F158" s="2">
        <v>20102</v>
      </c>
      <c r="G158" s="2" t="s">
        <v>26</v>
      </c>
      <c r="H158" s="2" t="s">
        <v>17</v>
      </c>
      <c r="I158" s="2" t="s">
        <v>111</v>
      </c>
      <c r="J158" s="2" t="s">
        <v>19</v>
      </c>
      <c r="K158" s="2" t="s">
        <v>40</v>
      </c>
      <c r="L158" s="2" t="s">
        <v>21</v>
      </c>
      <c r="M158" s="2" t="s">
        <v>22</v>
      </c>
      <c r="O158" t="str">
        <f t="shared" si="2"/>
        <v>-25111320102</v>
      </c>
      <c r="P158" t="str">
        <f>VLOOKUP(O158,[2]Mapp_Chap_compta!$O:$O,1,0)</f>
        <v>-25111320102</v>
      </c>
    </row>
    <row r="159" spans="1:16" x14ac:dyDescent="0.3">
      <c r="A159" s="2">
        <v>251130</v>
      </c>
      <c r="B159" s="2">
        <v>-251130</v>
      </c>
      <c r="C159" s="2" t="s">
        <v>51</v>
      </c>
      <c r="D159" s="2" t="s">
        <v>109</v>
      </c>
      <c r="E159" s="2" t="s">
        <v>110</v>
      </c>
      <c r="F159" s="2">
        <v>20202</v>
      </c>
      <c r="G159" s="2" t="s">
        <v>26</v>
      </c>
      <c r="H159" s="2" t="s">
        <v>17</v>
      </c>
      <c r="I159" s="2" t="s">
        <v>111</v>
      </c>
      <c r="J159" s="2" t="s">
        <v>19</v>
      </c>
      <c r="K159" s="2" t="s">
        <v>20</v>
      </c>
      <c r="L159" s="2" t="s">
        <v>21</v>
      </c>
      <c r="M159" s="2" t="s">
        <v>22</v>
      </c>
      <c r="O159" t="str">
        <f t="shared" si="2"/>
        <v>-25113020202</v>
      </c>
      <c r="P159" t="str">
        <f>VLOOKUP(O159,[2]Mapp_Chap_compta!$O:$O,1,0)</f>
        <v>-25113020202</v>
      </c>
    </row>
    <row r="160" spans="1:16" x14ac:dyDescent="0.3">
      <c r="A160" s="2">
        <v>251150</v>
      </c>
      <c r="B160" s="2">
        <v>-251150</v>
      </c>
      <c r="C160" s="2" t="s">
        <v>45</v>
      </c>
      <c r="D160" s="2" t="s">
        <v>109</v>
      </c>
      <c r="E160" s="2" t="s">
        <v>110</v>
      </c>
      <c r="F160" s="2">
        <v>20302</v>
      </c>
      <c r="G160" s="2" t="s">
        <v>26</v>
      </c>
      <c r="H160" s="2" t="s">
        <v>17</v>
      </c>
      <c r="I160" s="2" t="s">
        <v>111</v>
      </c>
      <c r="J160" s="2" t="s">
        <v>19</v>
      </c>
      <c r="K160" s="2" t="s">
        <v>46</v>
      </c>
      <c r="L160" s="2" t="s">
        <v>21</v>
      </c>
      <c r="M160" s="2" t="s">
        <v>22</v>
      </c>
      <c r="O160" t="str">
        <f t="shared" si="2"/>
        <v>-25115020302</v>
      </c>
      <c r="P160" t="str">
        <f>VLOOKUP(O160,[2]Mapp_Chap_compta!$O:$O,1,0)</f>
        <v>-25115020302</v>
      </c>
    </row>
    <row r="161" spans="1:16" x14ac:dyDescent="0.3">
      <c r="A161" s="2">
        <v>251120</v>
      </c>
      <c r="B161" s="2">
        <v>-251120</v>
      </c>
      <c r="C161" s="2" t="s">
        <v>34</v>
      </c>
      <c r="D161" s="2" t="s">
        <v>109</v>
      </c>
      <c r="E161" s="2" t="s">
        <v>110</v>
      </c>
      <c r="F161" s="2">
        <v>20302</v>
      </c>
      <c r="G161" s="2" t="s">
        <v>26</v>
      </c>
      <c r="H161" s="2" t="s">
        <v>17</v>
      </c>
      <c r="I161" s="2" t="s">
        <v>111</v>
      </c>
      <c r="J161" s="2" t="s">
        <v>19</v>
      </c>
      <c r="K161" s="2" t="s">
        <v>46</v>
      </c>
      <c r="L161" s="2" t="s">
        <v>21</v>
      </c>
      <c r="M161" s="2" t="s">
        <v>22</v>
      </c>
      <c r="O161" t="str">
        <f t="shared" si="2"/>
        <v>-25112020302</v>
      </c>
      <c r="P161" t="str">
        <f>VLOOKUP(O161,[2]Mapp_Chap_compta!$O:$O,1,0)</f>
        <v>-25112020302</v>
      </c>
    </row>
    <row r="162" spans="1:16" x14ac:dyDescent="0.3">
      <c r="A162" s="2">
        <v>251130</v>
      </c>
      <c r="B162" s="2">
        <v>-251130</v>
      </c>
      <c r="C162" s="2" t="s">
        <v>51</v>
      </c>
      <c r="D162" s="2" t="s">
        <v>109</v>
      </c>
      <c r="E162" s="2" t="s">
        <v>110</v>
      </c>
      <c r="F162" s="2">
        <v>10302</v>
      </c>
      <c r="G162" s="2" t="s">
        <v>26</v>
      </c>
      <c r="H162" s="2" t="s">
        <v>17</v>
      </c>
      <c r="I162" s="2" t="s">
        <v>111</v>
      </c>
      <c r="J162" s="2" t="s">
        <v>19</v>
      </c>
      <c r="K162" s="2" t="s">
        <v>40</v>
      </c>
      <c r="L162" s="2" t="s">
        <v>21</v>
      </c>
      <c r="M162" s="2" t="s">
        <v>22</v>
      </c>
      <c r="O162" t="str">
        <f t="shared" si="2"/>
        <v>-25113010302</v>
      </c>
      <c r="P162" t="str">
        <f>VLOOKUP(O162,[2]Mapp_Chap_compta!$O:$O,1,0)</f>
        <v>-25113010302</v>
      </c>
    </row>
    <row r="163" spans="1:16" x14ac:dyDescent="0.3">
      <c r="A163" s="2">
        <v>292103</v>
      </c>
      <c r="B163" s="2">
        <v>-292103</v>
      </c>
      <c r="C163" s="2" t="s">
        <v>66</v>
      </c>
      <c r="D163" s="2" t="s">
        <v>67</v>
      </c>
      <c r="E163" s="2" t="s">
        <v>68</v>
      </c>
      <c r="F163" s="2">
        <v>20101</v>
      </c>
      <c r="G163" s="2" t="s">
        <v>26</v>
      </c>
      <c r="H163" s="2" t="s">
        <v>38</v>
      </c>
      <c r="I163" s="2" t="s">
        <v>38</v>
      </c>
      <c r="J163" s="2" t="s">
        <v>19</v>
      </c>
      <c r="K163" s="2" t="s">
        <v>40</v>
      </c>
      <c r="L163" s="2" t="s">
        <v>39</v>
      </c>
      <c r="M163" s="2" t="s">
        <v>39</v>
      </c>
      <c r="O163" t="str">
        <f t="shared" si="2"/>
        <v>-29210320101</v>
      </c>
      <c r="P163" t="str">
        <f>VLOOKUP(O163,[2]Mapp_Chap_compta!$O:$O,1,0)</f>
        <v>-29210320101</v>
      </c>
    </row>
    <row r="164" spans="1:16" x14ac:dyDescent="0.3">
      <c r="A164" s="2">
        <v>209300</v>
      </c>
      <c r="B164" s="2">
        <v>-209300</v>
      </c>
      <c r="C164" s="2" t="s">
        <v>103</v>
      </c>
      <c r="D164" s="2" t="s">
        <v>104</v>
      </c>
      <c r="E164" s="2" t="s">
        <v>105</v>
      </c>
      <c r="F164" s="2">
        <v>20101</v>
      </c>
      <c r="G164" s="2" t="s">
        <v>26</v>
      </c>
      <c r="H164" s="2" t="s">
        <v>17</v>
      </c>
      <c r="I164" s="2" t="s">
        <v>105</v>
      </c>
      <c r="J164" s="2" t="s">
        <v>19</v>
      </c>
      <c r="K164" s="2" t="s">
        <v>40</v>
      </c>
      <c r="L164" s="2" t="s">
        <v>106</v>
      </c>
      <c r="M164" s="2" t="s">
        <v>99</v>
      </c>
      <c r="O164" t="str">
        <f t="shared" si="2"/>
        <v>-20930020101</v>
      </c>
      <c r="P164" t="str">
        <f>VLOOKUP(O164,[2]Mapp_Chap_compta!$O:$O,1,0)</f>
        <v>-20930020101</v>
      </c>
    </row>
    <row r="165" spans="1:16" x14ac:dyDescent="0.3">
      <c r="A165" s="2">
        <v>292103</v>
      </c>
      <c r="B165" s="2">
        <v>-292103</v>
      </c>
      <c r="C165" s="2" t="s">
        <v>66</v>
      </c>
      <c r="D165" s="2" t="s">
        <v>67</v>
      </c>
      <c r="E165" s="2" t="s">
        <v>68</v>
      </c>
      <c r="F165" s="2">
        <v>20102</v>
      </c>
      <c r="G165" s="2" t="s">
        <v>26</v>
      </c>
      <c r="H165" s="2" t="s">
        <v>38</v>
      </c>
      <c r="I165" s="2" t="s">
        <v>38</v>
      </c>
      <c r="J165" s="2" t="s">
        <v>19</v>
      </c>
      <c r="K165" s="2" t="s">
        <v>40</v>
      </c>
      <c r="L165" s="2" t="s">
        <v>39</v>
      </c>
      <c r="M165" s="2" t="s">
        <v>39</v>
      </c>
      <c r="O165" t="str">
        <f t="shared" si="2"/>
        <v>-29210320102</v>
      </c>
      <c r="P165" t="str">
        <f>VLOOKUP(O165,[2]Mapp_Chap_compta!$O:$O,1,0)</f>
        <v>-29210320102</v>
      </c>
    </row>
    <row r="166" spans="1:16" x14ac:dyDescent="0.3">
      <c r="A166" s="2">
        <v>292103</v>
      </c>
      <c r="B166" s="2">
        <v>-292103</v>
      </c>
      <c r="C166" s="2" t="s">
        <v>66</v>
      </c>
      <c r="D166" s="2" t="s">
        <v>67</v>
      </c>
      <c r="E166" s="2" t="s">
        <v>68</v>
      </c>
      <c r="F166" s="2">
        <v>10202</v>
      </c>
      <c r="G166" s="2" t="s">
        <v>26</v>
      </c>
      <c r="H166" s="2" t="s">
        <v>38</v>
      </c>
      <c r="I166" s="2" t="s">
        <v>38</v>
      </c>
      <c r="J166" s="2" t="s">
        <v>19</v>
      </c>
      <c r="K166" s="2" t="s">
        <v>40</v>
      </c>
      <c r="L166" s="2" t="s">
        <v>39</v>
      </c>
      <c r="M166" s="2" t="s">
        <v>39</v>
      </c>
      <c r="O166" t="str">
        <f t="shared" si="2"/>
        <v>-29210310202</v>
      </c>
      <c r="P166" t="str">
        <f>VLOOKUP(O166,[2]Mapp_Chap_compta!$O:$O,1,0)</f>
        <v>-29210310202</v>
      </c>
    </row>
    <row r="167" spans="1:16" x14ac:dyDescent="0.3">
      <c r="A167" s="2">
        <v>251130</v>
      </c>
      <c r="B167" s="2">
        <v>-251130</v>
      </c>
      <c r="C167" s="2" t="s">
        <v>51</v>
      </c>
      <c r="D167" s="2" t="s">
        <v>109</v>
      </c>
      <c r="E167" s="2" t="s">
        <v>110</v>
      </c>
      <c r="F167" s="2">
        <v>20103</v>
      </c>
      <c r="G167" s="2" t="s">
        <v>26</v>
      </c>
      <c r="H167" s="2" t="s">
        <v>17</v>
      </c>
      <c r="I167" s="2" t="s">
        <v>111</v>
      </c>
      <c r="J167" s="2" t="s">
        <v>19</v>
      </c>
      <c r="K167" s="2" t="s">
        <v>20</v>
      </c>
      <c r="L167" s="2" t="s">
        <v>21</v>
      </c>
      <c r="M167" s="2" t="s">
        <v>22</v>
      </c>
      <c r="O167" t="str">
        <f t="shared" si="2"/>
        <v>-25113020103</v>
      </c>
      <c r="P167" t="str">
        <f>VLOOKUP(O167,[2]Mapp_Chap_compta!$O:$O,1,0)</f>
        <v>-25113020103</v>
      </c>
    </row>
    <row r="168" spans="1:16" x14ac:dyDescent="0.3">
      <c r="A168" s="2">
        <v>292103</v>
      </c>
      <c r="B168" s="2">
        <v>-292103</v>
      </c>
      <c r="C168" s="2" t="s">
        <v>66</v>
      </c>
      <c r="D168" s="2" t="s">
        <v>67</v>
      </c>
      <c r="E168" s="2" t="s">
        <v>68</v>
      </c>
      <c r="F168" s="2">
        <v>20315</v>
      </c>
      <c r="G168" s="2" t="s">
        <v>26</v>
      </c>
      <c r="H168" s="2" t="s">
        <v>38</v>
      </c>
      <c r="I168" s="2" t="s">
        <v>38</v>
      </c>
      <c r="J168" s="2" t="s">
        <v>19</v>
      </c>
      <c r="K168" s="2" t="s">
        <v>46</v>
      </c>
      <c r="L168" s="2" t="s">
        <v>39</v>
      </c>
      <c r="M168" s="2" t="s">
        <v>39</v>
      </c>
      <c r="O168" t="str">
        <f t="shared" si="2"/>
        <v>-29210320315</v>
      </c>
      <c r="P168" t="str">
        <f>VLOOKUP(O168,[2]Mapp_Chap_compta!$O:$O,1,0)</f>
        <v>-29210320315</v>
      </c>
    </row>
    <row r="169" spans="1:16" x14ac:dyDescent="0.3">
      <c r="A169" s="2">
        <v>292210</v>
      </c>
      <c r="B169" s="2">
        <v>-292210</v>
      </c>
      <c r="C169" s="2" t="s">
        <v>90</v>
      </c>
      <c r="D169" s="2" t="s">
        <v>67</v>
      </c>
      <c r="E169" s="2" t="s">
        <v>68</v>
      </c>
      <c r="F169" s="2">
        <v>20101</v>
      </c>
      <c r="G169" s="2" t="s">
        <v>26</v>
      </c>
      <c r="H169" s="2" t="s">
        <v>38</v>
      </c>
      <c r="I169" s="2" t="s">
        <v>38</v>
      </c>
      <c r="J169" s="2" t="s">
        <v>19</v>
      </c>
      <c r="K169" s="2" t="s">
        <v>40</v>
      </c>
      <c r="L169" s="2" t="s">
        <v>39</v>
      </c>
      <c r="M169" s="2" t="s">
        <v>39</v>
      </c>
      <c r="O169" t="str">
        <f t="shared" si="2"/>
        <v>-29221020101</v>
      </c>
      <c r="P169" t="str">
        <f>VLOOKUP(O169,[2]Mapp_Chap_compta!$O:$O,1,0)</f>
        <v>-29221020101</v>
      </c>
    </row>
    <row r="170" spans="1:16" x14ac:dyDescent="0.3">
      <c r="A170" s="2">
        <v>202218</v>
      </c>
      <c r="B170" s="2">
        <v>-202218</v>
      </c>
      <c r="C170" s="2" t="s">
        <v>112</v>
      </c>
      <c r="D170" s="2" t="s">
        <v>24</v>
      </c>
      <c r="E170" s="2" t="s">
        <v>25</v>
      </c>
      <c r="F170" s="2">
        <v>20101</v>
      </c>
      <c r="G170" s="2" t="s">
        <v>26</v>
      </c>
      <c r="H170" s="2" t="s">
        <v>17</v>
      </c>
      <c r="I170" s="2" t="s">
        <v>92</v>
      </c>
      <c r="J170" s="2" t="s">
        <v>19</v>
      </c>
      <c r="K170" s="2" t="s">
        <v>40</v>
      </c>
      <c r="L170" s="2" t="s">
        <v>21</v>
      </c>
      <c r="M170" s="2" t="s">
        <v>99</v>
      </c>
      <c r="O170" t="str">
        <f t="shared" si="2"/>
        <v>-20221820101</v>
      </c>
      <c r="P170" t="str">
        <f>VLOOKUP(O170,[2]Mapp_Chap_compta!$O:$O,1,0)</f>
        <v>-20221820101</v>
      </c>
    </row>
    <row r="171" spans="1:16" x14ac:dyDescent="0.3">
      <c r="A171" s="2">
        <v>203120</v>
      </c>
      <c r="B171" s="2">
        <v>-203120</v>
      </c>
      <c r="C171" s="2" t="s">
        <v>113</v>
      </c>
      <c r="D171" s="2" t="s">
        <v>24</v>
      </c>
      <c r="E171" s="2" t="s">
        <v>25</v>
      </c>
      <c r="F171" s="2">
        <v>20102</v>
      </c>
      <c r="G171" s="2" t="s">
        <v>26</v>
      </c>
      <c r="H171" s="2" t="s">
        <v>17</v>
      </c>
      <c r="I171" s="2" t="s">
        <v>31</v>
      </c>
      <c r="J171" s="2" t="s">
        <v>19</v>
      </c>
      <c r="K171" s="2" t="s">
        <v>40</v>
      </c>
      <c r="L171" s="2" t="s">
        <v>32</v>
      </c>
      <c r="M171" s="2" t="s">
        <v>33</v>
      </c>
      <c r="O171" t="str">
        <f t="shared" si="2"/>
        <v>-20312020102</v>
      </c>
      <c r="P171" t="str">
        <f>VLOOKUP(O171,[2]Mapp_Chap_compta!$O:$O,1,0)</f>
        <v>-20312020102</v>
      </c>
    </row>
    <row r="172" spans="1:16" x14ac:dyDescent="0.3">
      <c r="A172" s="2">
        <v>209300</v>
      </c>
      <c r="B172" s="2">
        <v>-209300</v>
      </c>
      <c r="C172" s="2" t="s">
        <v>103</v>
      </c>
      <c r="D172" s="2" t="s">
        <v>104</v>
      </c>
      <c r="E172" s="2" t="s">
        <v>105</v>
      </c>
      <c r="F172" s="2">
        <v>20103</v>
      </c>
      <c r="G172" s="2" t="s">
        <v>26</v>
      </c>
      <c r="H172" s="2" t="s">
        <v>17</v>
      </c>
      <c r="I172" s="2" t="s">
        <v>105</v>
      </c>
      <c r="J172" s="2" t="s">
        <v>19</v>
      </c>
      <c r="K172" s="2" t="s">
        <v>20</v>
      </c>
      <c r="L172" s="2" t="s">
        <v>106</v>
      </c>
      <c r="M172" s="2" t="s">
        <v>99</v>
      </c>
      <c r="O172" t="str">
        <f t="shared" si="2"/>
        <v>-20930020103</v>
      </c>
      <c r="P172" t="str">
        <f>VLOOKUP(O172,[2]Mapp_Chap_compta!$O:$O,1,0)</f>
        <v>-20930020103</v>
      </c>
    </row>
    <row r="173" spans="1:16" x14ac:dyDescent="0.3">
      <c r="A173" s="2">
        <v>292107</v>
      </c>
      <c r="B173" s="2">
        <v>-292107</v>
      </c>
      <c r="C173" s="2" t="s">
        <v>81</v>
      </c>
      <c r="D173" s="2" t="s">
        <v>67</v>
      </c>
      <c r="E173" s="2" t="s">
        <v>68</v>
      </c>
      <c r="F173" s="2">
        <v>20101</v>
      </c>
      <c r="G173" s="2" t="s">
        <v>26</v>
      </c>
      <c r="H173" s="2" t="s">
        <v>38</v>
      </c>
      <c r="I173" s="2" t="s">
        <v>38</v>
      </c>
      <c r="J173" s="2" t="s">
        <v>19</v>
      </c>
      <c r="K173" s="2" t="s">
        <v>40</v>
      </c>
      <c r="L173" s="2" t="s">
        <v>39</v>
      </c>
      <c r="M173" s="2" t="s">
        <v>39</v>
      </c>
      <c r="O173" t="str">
        <f t="shared" si="2"/>
        <v>-29210720101</v>
      </c>
      <c r="P173" t="str">
        <f>VLOOKUP(O173,[2]Mapp_Chap_compta!$O:$O,1,0)</f>
        <v>-29210720101</v>
      </c>
    </row>
    <row r="174" spans="1:16" x14ac:dyDescent="0.3">
      <c r="A174" s="2">
        <v>292250</v>
      </c>
      <c r="B174" s="2">
        <v>-292250</v>
      </c>
      <c r="C174" s="2" t="s">
        <v>114</v>
      </c>
      <c r="D174" s="2" t="s">
        <v>67</v>
      </c>
      <c r="E174" s="2" t="s">
        <v>68</v>
      </c>
      <c r="F174" s="2">
        <v>20101</v>
      </c>
      <c r="G174" s="2" t="s">
        <v>26</v>
      </c>
      <c r="H174" s="2" t="s">
        <v>38</v>
      </c>
      <c r="I174" s="2" t="s">
        <v>38</v>
      </c>
      <c r="J174" s="2" t="s">
        <v>19</v>
      </c>
      <c r="K174" s="2" t="s">
        <v>40</v>
      </c>
      <c r="L174" s="2" t="s">
        <v>39</v>
      </c>
      <c r="M174" s="2" t="s">
        <v>39</v>
      </c>
      <c r="O174" t="str">
        <f t="shared" si="2"/>
        <v>-29225020101</v>
      </c>
      <c r="P174" t="str">
        <f>VLOOKUP(O174,[2]Mapp_Chap_compta!$O:$O,1,0)</f>
        <v>-29225020101</v>
      </c>
    </row>
    <row r="175" spans="1:16" x14ac:dyDescent="0.3">
      <c r="A175" s="2">
        <v>272500</v>
      </c>
      <c r="B175" s="2">
        <v>-272500</v>
      </c>
      <c r="C175" s="2" t="s">
        <v>52</v>
      </c>
      <c r="D175" s="2" t="s">
        <v>53</v>
      </c>
      <c r="E175" s="2" t="s">
        <v>54</v>
      </c>
      <c r="F175" s="2">
        <v>20207</v>
      </c>
      <c r="G175" s="2" t="s">
        <v>16</v>
      </c>
      <c r="H175" s="2" t="s">
        <v>55</v>
      </c>
      <c r="I175" s="2" t="s">
        <v>55</v>
      </c>
      <c r="J175" s="2" t="s">
        <v>19</v>
      </c>
      <c r="K175" s="2" t="s">
        <v>20</v>
      </c>
      <c r="L175" s="2" t="s">
        <v>381</v>
      </c>
      <c r="M175" s="2" t="str">
        <f>I175</f>
        <v>Autres sommes dûes</v>
      </c>
      <c r="O175" t="str">
        <f t="shared" si="2"/>
        <v>-27250020207</v>
      </c>
      <c r="P175" t="str">
        <f>VLOOKUP(O175,[2]Mapp_Chap_compta!$O:$O,1,0)</f>
        <v>-27250020207</v>
      </c>
    </row>
    <row r="176" spans="1:16" x14ac:dyDescent="0.3">
      <c r="A176" s="2">
        <v>202218</v>
      </c>
      <c r="B176" s="2">
        <v>-202218</v>
      </c>
      <c r="C176" s="2" t="s">
        <v>112</v>
      </c>
      <c r="D176" s="2" t="s">
        <v>24</v>
      </c>
      <c r="E176" s="2" t="s">
        <v>25</v>
      </c>
      <c r="F176" s="2">
        <v>20302</v>
      </c>
      <c r="G176" s="2" t="s">
        <v>26</v>
      </c>
      <c r="H176" s="2" t="s">
        <v>17</v>
      </c>
      <c r="I176" s="2" t="s">
        <v>92</v>
      </c>
      <c r="J176" s="2" t="s">
        <v>19</v>
      </c>
      <c r="K176" s="2" t="s">
        <v>46</v>
      </c>
      <c r="L176" s="2" t="s">
        <v>21</v>
      </c>
      <c r="M176" s="2" t="s">
        <v>99</v>
      </c>
      <c r="O176" t="str">
        <f t="shared" si="2"/>
        <v>-20221820302</v>
      </c>
      <c r="P176" t="str">
        <f>VLOOKUP(O176,[2]Mapp_Chap_compta!$O:$O,1,0)</f>
        <v>-20221820302</v>
      </c>
    </row>
    <row r="177" spans="1:16" x14ac:dyDescent="0.3">
      <c r="A177" s="2">
        <v>292280</v>
      </c>
      <c r="B177" s="2">
        <v>-292280</v>
      </c>
      <c r="C177" s="2" t="s">
        <v>87</v>
      </c>
      <c r="D177" s="2" t="s">
        <v>67</v>
      </c>
      <c r="E177" s="2" t="s">
        <v>68</v>
      </c>
      <c r="F177" s="2">
        <v>20101</v>
      </c>
      <c r="G177" s="2" t="s">
        <v>26</v>
      </c>
      <c r="H177" s="2" t="s">
        <v>38</v>
      </c>
      <c r="I177" s="2" t="s">
        <v>38</v>
      </c>
      <c r="J177" s="2" t="s">
        <v>19</v>
      </c>
      <c r="K177" s="2" t="s">
        <v>40</v>
      </c>
      <c r="L177" s="2" t="s">
        <v>39</v>
      </c>
      <c r="M177" s="2" t="s">
        <v>39</v>
      </c>
      <c r="O177" t="str">
        <f t="shared" si="2"/>
        <v>-29228020101</v>
      </c>
      <c r="P177" t="str">
        <f>VLOOKUP(O177,[2]Mapp_Chap_compta!$O:$O,1,0)</f>
        <v>-29228020101</v>
      </c>
    </row>
    <row r="178" spans="1:16" x14ac:dyDescent="0.3">
      <c r="A178" s="2">
        <v>205130</v>
      </c>
      <c r="B178" s="2">
        <v>-205130</v>
      </c>
      <c r="C178" s="2" t="s">
        <v>115</v>
      </c>
      <c r="D178" s="2" t="s">
        <v>24</v>
      </c>
      <c r="E178" s="2" t="s">
        <v>25</v>
      </c>
      <c r="F178" s="2">
        <v>20101</v>
      </c>
      <c r="G178" s="2" t="s">
        <v>26</v>
      </c>
      <c r="H178" s="2" t="s">
        <v>17</v>
      </c>
      <c r="I178" s="2" t="s">
        <v>98</v>
      </c>
      <c r="J178" s="2" t="s">
        <v>19</v>
      </c>
      <c r="K178" s="2" t="s">
        <v>40</v>
      </c>
      <c r="L178" s="2" t="s">
        <v>84</v>
      </c>
      <c r="M178" s="2" t="s">
        <v>85</v>
      </c>
      <c r="O178" t="str">
        <f t="shared" si="2"/>
        <v>-20513020101</v>
      </c>
      <c r="P178" t="str">
        <f>VLOOKUP(O178,[2]Mapp_Chap_compta!$O:$O,1,0)</f>
        <v>-20513020101</v>
      </c>
    </row>
    <row r="179" spans="1:16" x14ac:dyDescent="0.3">
      <c r="A179" s="2">
        <v>205112</v>
      </c>
      <c r="B179" s="2">
        <v>-205112</v>
      </c>
      <c r="C179" s="2" t="s">
        <v>116</v>
      </c>
      <c r="D179" s="2" t="s">
        <v>24</v>
      </c>
      <c r="E179" s="2" t="s">
        <v>25</v>
      </c>
      <c r="F179" s="2">
        <v>20102</v>
      </c>
      <c r="G179" s="2" t="s">
        <v>26</v>
      </c>
      <c r="H179" s="2" t="s">
        <v>17</v>
      </c>
      <c r="I179" s="2" t="s">
        <v>83</v>
      </c>
      <c r="J179" s="2" t="s">
        <v>19</v>
      </c>
      <c r="K179" s="2" t="s">
        <v>40</v>
      </c>
      <c r="L179" s="2" t="s">
        <v>84</v>
      </c>
      <c r="M179" s="2" t="s">
        <v>85</v>
      </c>
      <c r="O179" t="str">
        <f t="shared" si="2"/>
        <v>-20511220102</v>
      </c>
      <c r="P179" t="str">
        <f>VLOOKUP(O179,[2]Mapp_Chap_compta!$O:$O,1,0)</f>
        <v>-20511220102</v>
      </c>
    </row>
    <row r="180" spans="1:16" x14ac:dyDescent="0.3">
      <c r="A180" s="2">
        <v>201210</v>
      </c>
      <c r="B180" s="2">
        <v>-201210</v>
      </c>
      <c r="C180" s="2" t="s">
        <v>91</v>
      </c>
      <c r="D180" s="2" t="s">
        <v>24</v>
      </c>
      <c r="E180" s="2" t="s">
        <v>25</v>
      </c>
      <c r="F180" s="2">
        <v>20308</v>
      </c>
      <c r="G180" s="2" t="s">
        <v>26</v>
      </c>
      <c r="H180" s="2" t="s">
        <v>17</v>
      </c>
      <c r="I180" s="2" t="s">
        <v>92</v>
      </c>
      <c r="J180" s="2" t="s">
        <v>19</v>
      </c>
      <c r="K180" s="2" t="s">
        <v>20</v>
      </c>
      <c r="L180" s="2" t="s">
        <v>21</v>
      </c>
      <c r="M180" s="2" t="s">
        <v>93</v>
      </c>
      <c r="O180" t="str">
        <f t="shared" si="2"/>
        <v>-20121020308</v>
      </c>
      <c r="P180" t="str">
        <f>VLOOKUP(O180,[2]Mapp_Chap_compta!$O:$O,1,0)</f>
        <v>-20121020308</v>
      </c>
    </row>
    <row r="181" spans="1:16" x14ac:dyDescent="0.3">
      <c r="A181" s="2">
        <v>292280</v>
      </c>
      <c r="B181" s="2">
        <v>-292280</v>
      </c>
      <c r="C181" s="2" t="s">
        <v>87</v>
      </c>
      <c r="D181" s="2" t="s">
        <v>67</v>
      </c>
      <c r="E181" s="2" t="s">
        <v>68</v>
      </c>
      <c r="F181" s="2">
        <v>20102</v>
      </c>
      <c r="G181" s="2" t="s">
        <v>26</v>
      </c>
      <c r="H181" s="2" t="s">
        <v>38</v>
      </c>
      <c r="I181" s="2" t="s">
        <v>38</v>
      </c>
      <c r="J181" s="2" t="s">
        <v>19</v>
      </c>
      <c r="K181" s="2" t="s">
        <v>40</v>
      </c>
      <c r="L181" s="2" t="s">
        <v>39</v>
      </c>
      <c r="M181" s="2" t="s">
        <v>39</v>
      </c>
      <c r="O181" t="str">
        <f t="shared" si="2"/>
        <v>-29228020102</v>
      </c>
      <c r="P181" t="str">
        <f>VLOOKUP(O181,[2]Mapp_Chap_compta!$O:$O,1,0)</f>
        <v>-29228020102</v>
      </c>
    </row>
    <row r="182" spans="1:16" x14ac:dyDescent="0.3">
      <c r="A182" s="2">
        <v>205130</v>
      </c>
      <c r="B182" s="2">
        <v>-205130</v>
      </c>
      <c r="C182" s="2" t="s">
        <v>115</v>
      </c>
      <c r="D182" s="2" t="s">
        <v>24</v>
      </c>
      <c r="E182" s="2" t="s">
        <v>25</v>
      </c>
      <c r="F182" s="2">
        <v>20103</v>
      </c>
      <c r="G182" s="2" t="s">
        <v>26</v>
      </c>
      <c r="H182" s="2" t="s">
        <v>17</v>
      </c>
      <c r="I182" s="2" t="s">
        <v>98</v>
      </c>
      <c r="J182" s="2" t="s">
        <v>19</v>
      </c>
      <c r="K182" s="2" t="s">
        <v>20</v>
      </c>
      <c r="L182" s="2" t="s">
        <v>84</v>
      </c>
      <c r="M182" s="2" t="s">
        <v>85</v>
      </c>
      <c r="O182" t="str">
        <f t="shared" si="2"/>
        <v>-20513020103</v>
      </c>
      <c r="P182" t="str">
        <f>VLOOKUP(O182,[2]Mapp_Chap_compta!$O:$O,1,0)</f>
        <v>-20513020103</v>
      </c>
    </row>
    <row r="183" spans="1:16" x14ac:dyDescent="0.3">
      <c r="A183" s="2">
        <v>205112</v>
      </c>
      <c r="B183" s="2">
        <v>-205112</v>
      </c>
      <c r="C183" s="2" t="s">
        <v>116</v>
      </c>
      <c r="D183" s="2" t="s">
        <v>24</v>
      </c>
      <c r="E183" s="2" t="s">
        <v>25</v>
      </c>
      <c r="F183" s="2">
        <v>20101</v>
      </c>
      <c r="G183" s="2" t="s">
        <v>26</v>
      </c>
      <c r="H183" s="2" t="s">
        <v>17</v>
      </c>
      <c r="I183" s="2" t="s">
        <v>83</v>
      </c>
      <c r="J183" s="2" t="s">
        <v>19</v>
      </c>
      <c r="K183" s="2" t="s">
        <v>40</v>
      </c>
      <c r="L183" s="2" t="s">
        <v>84</v>
      </c>
      <c r="M183" s="2" t="s">
        <v>85</v>
      </c>
      <c r="O183" t="str">
        <f t="shared" si="2"/>
        <v>-20511220101</v>
      </c>
      <c r="P183" t="str">
        <f>VLOOKUP(O183,[2]Mapp_Chap_compta!$O:$O,1,0)</f>
        <v>-20511220101</v>
      </c>
    </row>
    <row r="184" spans="1:16" x14ac:dyDescent="0.3">
      <c r="A184" s="2">
        <v>201210</v>
      </c>
      <c r="B184" s="2">
        <v>-201210</v>
      </c>
      <c r="C184" s="2" t="s">
        <v>91</v>
      </c>
      <c r="D184" s="2" t="s">
        <v>24</v>
      </c>
      <c r="E184" s="2" t="s">
        <v>25</v>
      </c>
      <c r="F184" s="2">
        <v>20102</v>
      </c>
      <c r="G184" s="2" t="s">
        <v>26</v>
      </c>
      <c r="H184" s="2" t="s">
        <v>17</v>
      </c>
      <c r="I184" s="2" t="s">
        <v>92</v>
      </c>
      <c r="J184" s="2" t="s">
        <v>19</v>
      </c>
      <c r="K184" s="2" t="s">
        <v>40</v>
      </c>
      <c r="L184" s="2" t="s">
        <v>21</v>
      </c>
      <c r="M184" s="2" t="s">
        <v>93</v>
      </c>
      <c r="O184" t="str">
        <f t="shared" si="2"/>
        <v>-20121020102</v>
      </c>
      <c r="P184" t="str">
        <f>VLOOKUP(O184,[2]Mapp_Chap_compta!$O:$O,1,0)</f>
        <v>-20121020102</v>
      </c>
    </row>
    <row r="185" spans="1:16" x14ac:dyDescent="0.3">
      <c r="A185" s="2">
        <v>292280</v>
      </c>
      <c r="B185" s="2">
        <v>-292280</v>
      </c>
      <c r="C185" s="2" t="s">
        <v>87</v>
      </c>
      <c r="D185" s="2" t="s">
        <v>67</v>
      </c>
      <c r="E185" s="2" t="s">
        <v>68</v>
      </c>
      <c r="F185" s="2">
        <v>20103</v>
      </c>
      <c r="G185" s="2" t="s">
        <v>26</v>
      </c>
      <c r="H185" s="2" t="s">
        <v>38</v>
      </c>
      <c r="I185" s="2" t="s">
        <v>38</v>
      </c>
      <c r="J185" s="2" t="s">
        <v>19</v>
      </c>
      <c r="K185" s="2" t="s">
        <v>20</v>
      </c>
      <c r="L185" s="2" t="s">
        <v>39</v>
      </c>
      <c r="M185" s="2" t="s">
        <v>39</v>
      </c>
      <c r="O185" t="str">
        <f t="shared" si="2"/>
        <v>-29228020103</v>
      </c>
      <c r="P185" t="str">
        <f>VLOOKUP(O185,[2]Mapp_Chap_compta!$O:$O,1,0)</f>
        <v>-29228020103</v>
      </c>
    </row>
    <row r="186" spans="1:16" x14ac:dyDescent="0.3">
      <c r="A186" s="2">
        <v>203320</v>
      </c>
      <c r="B186" s="2">
        <v>-203320</v>
      </c>
      <c r="C186" s="2" t="s">
        <v>100</v>
      </c>
      <c r="D186" s="2" t="s">
        <v>24</v>
      </c>
      <c r="E186" s="2" t="s">
        <v>25</v>
      </c>
      <c r="F186" s="2">
        <v>20102</v>
      </c>
      <c r="G186" s="2" t="s">
        <v>26</v>
      </c>
      <c r="H186" s="2" t="s">
        <v>17</v>
      </c>
      <c r="I186" s="2" t="s">
        <v>98</v>
      </c>
      <c r="J186" s="2" t="s">
        <v>19</v>
      </c>
      <c r="K186" s="2" t="s">
        <v>40</v>
      </c>
      <c r="L186" s="2" t="s">
        <v>32</v>
      </c>
      <c r="M186" s="2" t="s">
        <v>33</v>
      </c>
      <c r="O186" t="str">
        <f t="shared" si="2"/>
        <v>-20332020102</v>
      </c>
      <c r="P186" t="str">
        <f>VLOOKUP(O186,[2]Mapp_Chap_compta!$O:$O,1,0)</f>
        <v>-20332020102</v>
      </c>
    </row>
    <row r="187" spans="1:16" x14ac:dyDescent="0.3">
      <c r="A187" s="2">
        <v>292240</v>
      </c>
      <c r="B187" s="2">
        <v>-292240</v>
      </c>
      <c r="C187" s="2" t="s">
        <v>117</v>
      </c>
      <c r="D187" s="2" t="s">
        <v>67</v>
      </c>
      <c r="E187" s="2" t="s">
        <v>68</v>
      </c>
      <c r="F187" s="2">
        <v>10302</v>
      </c>
      <c r="G187" s="2" t="s">
        <v>26</v>
      </c>
      <c r="H187" s="2" t="s">
        <v>38</v>
      </c>
      <c r="I187" s="2" t="s">
        <v>38</v>
      </c>
      <c r="J187" s="2" t="s">
        <v>19</v>
      </c>
      <c r="K187" s="2" t="s">
        <v>40</v>
      </c>
      <c r="L187" s="2" t="s">
        <v>39</v>
      </c>
      <c r="M187" s="2" t="s">
        <v>39</v>
      </c>
      <c r="O187" t="str">
        <f t="shared" si="2"/>
        <v>-29224010302</v>
      </c>
      <c r="P187" t="str">
        <f>VLOOKUP(O187,[2]Mapp_Chap_compta!$O:$O,1,0)</f>
        <v>-29224010302</v>
      </c>
    </row>
    <row r="188" spans="1:16" x14ac:dyDescent="0.3">
      <c r="A188" s="2">
        <v>292250</v>
      </c>
      <c r="B188" s="2">
        <v>-292250</v>
      </c>
      <c r="C188" s="2" t="s">
        <v>114</v>
      </c>
      <c r="D188" s="2" t="s">
        <v>67</v>
      </c>
      <c r="E188" s="2" t="s">
        <v>68</v>
      </c>
      <c r="F188" s="2">
        <v>10302</v>
      </c>
      <c r="G188" s="2" t="s">
        <v>26</v>
      </c>
      <c r="H188" s="2" t="s">
        <v>38</v>
      </c>
      <c r="I188" s="2" t="s">
        <v>38</v>
      </c>
      <c r="J188" s="2" t="s">
        <v>19</v>
      </c>
      <c r="K188" s="2" t="s">
        <v>40</v>
      </c>
      <c r="L188" s="2" t="s">
        <v>39</v>
      </c>
      <c r="M188" s="2" t="s">
        <v>39</v>
      </c>
      <c r="O188" t="str">
        <f t="shared" si="2"/>
        <v>-29225010302</v>
      </c>
      <c r="P188" t="str">
        <f>VLOOKUP(O188,[2]Mapp_Chap_compta!$O:$O,1,0)</f>
        <v>-29225010302</v>
      </c>
    </row>
    <row r="189" spans="1:16" x14ac:dyDescent="0.3">
      <c r="A189" s="2">
        <v>201131</v>
      </c>
      <c r="B189" s="2">
        <v>-201131</v>
      </c>
      <c r="C189" s="2" t="s">
        <v>118</v>
      </c>
      <c r="D189" s="2" t="s">
        <v>24</v>
      </c>
      <c r="E189" s="2" t="s">
        <v>25</v>
      </c>
      <c r="F189" s="2">
        <v>20101</v>
      </c>
      <c r="G189" s="2" t="s">
        <v>26</v>
      </c>
      <c r="H189" s="2" t="s">
        <v>17</v>
      </c>
      <c r="I189" s="2" t="s">
        <v>98</v>
      </c>
      <c r="J189" s="2" t="s">
        <v>19</v>
      </c>
      <c r="K189" s="2" t="s">
        <v>40</v>
      </c>
      <c r="L189" s="2" t="s">
        <v>21</v>
      </c>
      <c r="M189" s="2" t="s">
        <v>93</v>
      </c>
      <c r="O189" t="str">
        <f t="shared" si="2"/>
        <v>-20113120101</v>
      </c>
      <c r="P189" t="str">
        <f>VLOOKUP(O189,[2]Mapp_Chap_compta!$O:$O,1,0)</f>
        <v>-20113120101</v>
      </c>
    </row>
    <row r="190" spans="1:16" x14ac:dyDescent="0.3">
      <c r="A190" s="2">
        <v>292230</v>
      </c>
      <c r="B190" s="2">
        <v>-292230</v>
      </c>
      <c r="C190" s="2" t="s">
        <v>119</v>
      </c>
      <c r="D190" s="2" t="s">
        <v>67</v>
      </c>
      <c r="E190" s="2" t="s">
        <v>68</v>
      </c>
      <c r="F190" s="2">
        <v>20202</v>
      </c>
      <c r="G190" s="2" t="s">
        <v>26</v>
      </c>
      <c r="H190" s="2" t="s">
        <v>38</v>
      </c>
      <c r="I190" s="2" t="s">
        <v>38</v>
      </c>
      <c r="J190" s="2" t="s">
        <v>19</v>
      </c>
      <c r="K190" s="2" t="s">
        <v>20</v>
      </c>
      <c r="L190" s="2" t="s">
        <v>39</v>
      </c>
      <c r="M190" s="2" t="s">
        <v>39</v>
      </c>
      <c r="O190" t="str">
        <f t="shared" si="2"/>
        <v>-29223020202</v>
      </c>
      <c r="P190" t="str">
        <f>VLOOKUP(O190,[2]Mapp_Chap_compta!$O:$O,1,0)</f>
        <v>-29223020202</v>
      </c>
    </row>
    <row r="191" spans="1:16" x14ac:dyDescent="0.3">
      <c r="A191" s="2">
        <v>209100</v>
      </c>
      <c r="B191" s="2">
        <v>-209100</v>
      </c>
      <c r="C191" s="2" t="s">
        <v>120</v>
      </c>
      <c r="D191" s="2" t="s">
        <v>104</v>
      </c>
      <c r="E191" s="2" t="s">
        <v>105</v>
      </c>
      <c r="F191" s="2">
        <v>20101</v>
      </c>
      <c r="G191" s="2" t="s">
        <v>26</v>
      </c>
      <c r="H191" s="2" t="s">
        <v>17</v>
      </c>
      <c r="I191" s="2" t="s">
        <v>105</v>
      </c>
      <c r="J191" s="2" t="s">
        <v>19</v>
      </c>
      <c r="K191" s="2" t="s">
        <v>40</v>
      </c>
      <c r="L191" s="2" t="s">
        <v>106</v>
      </c>
      <c r="M191" s="2" t="s">
        <v>99</v>
      </c>
      <c r="O191" t="str">
        <f t="shared" si="2"/>
        <v>-20910020101</v>
      </c>
      <c r="P191" t="str">
        <f>VLOOKUP(O191,[2]Mapp_Chap_compta!$O:$O,1,0)</f>
        <v>-20910020101</v>
      </c>
    </row>
    <row r="192" spans="1:16" x14ac:dyDescent="0.3">
      <c r="A192" s="2">
        <v>205130</v>
      </c>
      <c r="B192" s="2">
        <v>-205130</v>
      </c>
      <c r="C192" s="2" t="s">
        <v>115</v>
      </c>
      <c r="D192" s="2" t="s">
        <v>24</v>
      </c>
      <c r="E192" s="2" t="s">
        <v>25</v>
      </c>
      <c r="F192" s="2">
        <v>20102</v>
      </c>
      <c r="G192" s="2" t="s">
        <v>26</v>
      </c>
      <c r="H192" s="2" t="s">
        <v>17</v>
      </c>
      <c r="I192" s="2" t="s">
        <v>98</v>
      </c>
      <c r="J192" s="2" t="s">
        <v>19</v>
      </c>
      <c r="K192" s="2" t="s">
        <v>40</v>
      </c>
      <c r="L192" s="2" t="s">
        <v>84</v>
      </c>
      <c r="M192" s="2" t="s">
        <v>85</v>
      </c>
      <c r="O192" t="str">
        <f t="shared" si="2"/>
        <v>-20513020102</v>
      </c>
      <c r="P192" t="str">
        <f>VLOOKUP(O192,[2]Mapp_Chap_compta!$O:$O,1,0)</f>
        <v>-20513020102</v>
      </c>
    </row>
    <row r="193" spans="1:16" x14ac:dyDescent="0.3">
      <c r="A193" s="2">
        <v>202212</v>
      </c>
      <c r="B193" s="2">
        <v>-202212</v>
      </c>
      <c r="C193" s="2" t="s">
        <v>121</v>
      </c>
      <c r="D193" s="2" t="s">
        <v>24</v>
      </c>
      <c r="E193" s="2" t="s">
        <v>25</v>
      </c>
      <c r="F193" s="2">
        <v>20101</v>
      </c>
      <c r="G193" s="2" t="s">
        <v>26</v>
      </c>
      <c r="H193" s="2" t="s">
        <v>17</v>
      </c>
      <c r="I193" s="2" t="s">
        <v>92</v>
      </c>
      <c r="J193" s="2" t="s">
        <v>19</v>
      </c>
      <c r="K193" s="2" t="s">
        <v>40</v>
      </c>
      <c r="L193" s="2" t="s">
        <v>21</v>
      </c>
      <c r="M193" s="2" t="s">
        <v>99</v>
      </c>
      <c r="O193" t="str">
        <f t="shared" si="2"/>
        <v>-20221220101</v>
      </c>
      <c r="P193" t="str">
        <f>VLOOKUP(O193,[2]Mapp_Chap_compta!$O:$O,1,0)</f>
        <v>-20221220101</v>
      </c>
    </row>
    <row r="194" spans="1:16" x14ac:dyDescent="0.3">
      <c r="A194" s="2">
        <v>203000</v>
      </c>
      <c r="B194" s="2">
        <v>-203000</v>
      </c>
      <c r="C194" s="2" t="s">
        <v>122</v>
      </c>
      <c r="D194" s="2" t="s">
        <v>24</v>
      </c>
      <c r="E194" s="2" t="s">
        <v>25</v>
      </c>
      <c r="F194" s="2">
        <v>10302</v>
      </c>
      <c r="G194" s="2" t="s">
        <v>26</v>
      </c>
      <c r="H194" s="2" t="s">
        <v>17</v>
      </c>
      <c r="I194" s="2" t="s">
        <v>31</v>
      </c>
      <c r="J194" s="2" t="s">
        <v>19</v>
      </c>
      <c r="K194" s="2" t="s">
        <v>40</v>
      </c>
      <c r="L194" s="2" t="s">
        <v>32</v>
      </c>
      <c r="M194" s="2" t="s">
        <v>33</v>
      </c>
      <c r="O194" t="str">
        <f t="shared" si="2"/>
        <v>-20300010302</v>
      </c>
      <c r="P194" t="str">
        <f>VLOOKUP(O194,[2]Mapp_Chap_compta!$O:$O,1,0)</f>
        <v>-20300010302</v>
      </c>
    </row>
    <row r="195" spans="1:16" x14ac:dyDescent="0.3">
      <c r="A195" s="2">
        <v>202218</v>
      </c>
      <c r="B195" s="2">
        <v>-202218</v>
      </c>
      <c r="C195" s="2" t="s">
        <v>112</v>
      </c>
      <c r="D195" s="2" t="s">
        <v>24</v>
      </c>
      <c r="E195" s="2" t="s">
        <v>25</v>
      </c>
      <c r="F195" s="2">
        <v>20102</v>
      </c>
      <c r="G195" s="2" t="s">
        <v>26</v>
      </c>
      <c r="H195" s="2" t="s">
        <v>17</v>
      </c>
      <c r="I195" s="2" t="s">
        <v>92</v>
      </c>
      <c r="J195" s="2" t="s">
        <v>19</v>
      </c>
      <c r="K195" s="2" t="s">
        <v>40</v>
      </c>
      <c r="L195" s="2" t="s">
        <v>21</v>
      </c>
      <c r="M195" s="2" t="s">
        <v>99</v>
      </c>
      <c r="O195" t="str">
        <f t="shared" ref="O195:O258" si="3">B195&amp;F195</f>
        <v>-20221820102</v>
      </c>
      <c r="P195" t="str">
        <f>VLOOKUP(O195,[2]Mapp_Chap_compta!$O:$O,1,0)</f>
        <v>-20221820102</v>
      </c>
    </row>
    <row r="196" spans="1:16" x14ac:dyDescent="0.3">
      <c r="A196" s="2">
        <v>202232</v>
      </c>
      <c r="B196" s="2">
        <v>-202232</v>
      </c>
      <c r="C196" s="2" t="s">
        <v>101</v>
      </c>
      <c r="D196" s="2" t="s">
        <v>24</v>
      </c>
      <c r="E196" s="2" t="s">
        <v>25</v>
      </c>
      <c r="F196" s="2">
        <v>20101</v>
      </c>
      <c r="G196" s="2" t="s">
        <v>26</v>
      </c>
      <c r="H196" s="2" t="s">
        <v>17</v>
      </c>
      <c r="I196" s="2" t="s">
        <v>98</v>
      </c>
      <c r="J196" s="2" t="s">
        <v>19</v>
      </c>
      <c r="K196" s="2" t="s">
        <v>40</v>
      </c>
      <c r="L196" s="2" t="s">
        <v>21</v>
      </c>
      <c r="M196" s="2" t="s">
        <v>99</v>
      </c>
      <c r="O196" t="str">
        <f t="shared" si="3"/>
        <v>-20223220101</v>
      </c>
      <c r="P196" t="str">
        <f>VLOOKUP(O196,[2]Mapp_Chap_compta!$O:$O,1,0)</f>
        <v>-20223220101</v>
      </c>
    </row>
    <row r="197" spans="1:16" x14ac:dyDescent="0.3">
      <c r="A197" s="2">
        <v>205112</v>
      </c>
      <c r="B197" s="2">
        <v>-205112</v>
      </c>
      <c r="C197" s="2" t="s">
        <v>116</v>
      </c>
      <c r="D197" s="2" t="s">
        <v>24</v>
      </c>
      <c r="E197" s="2" t="s">
        <v>25</v>
      </c>
      <c r="F197" s="2">
        <v>10302</v>
      </c>
      <c r="G197" s="2" t="s">
        <v>26</v>
      </c>
      <c r="H197" s="2" t="s">
        <v>17</v>
      </c>
      <c r="I197" s="2" t="s">
        <v>83</v>
      </c>
      <c r="J197" s="2" t="s">
        <v>19</v>
      </c>
      <c r="K197" s="2" t="s">
        <v>40</v>
      </c>
      <c r="L197" s="2" t="s">
        <v>84</v>
      </c>
      <c r="M197" s="2" t="s">
        <v>85</v>
      </c>
      <c r="O197" t="str">
        <f t="shared" si="3"/>
        <v>-20511210302</v>
      </c>
      <c r="P197" t="str">
        <f>VLOOKUP(O197,[2]Mapp_Chap_compta!$O:$O,1,0)</f>
        <v>-20511210302</v>
      </c>
    </row>
    <row r="198" spans="1:16" x14ac:dyDescent="0.3">
      <c r="A198" s="2">
        <v>251140</v>
      </c>
      <c r="B198" s="2">
        <v>-251140</v>
      </c>
      <c r="C198" s="2" t="s">
        <v>49</v>
      </c>
      <c r="D198" s="2" t="s">
        <v>109</v>
      </c>
      <c r="E198" s="2" t="s">
        <v>110</v>
      </c>
      <c r="F198" s="2">
        <v>20308</v>
      </c>
      <c r="G198" s="2" t="s">
        <v>26</v>
      </c>
      <c r="H198" s="2" t="s">
        <v>17</v>
      </c>
      <c r="I198" s="2" t="s">
        <v>111</v>
      </c>
      <c r="J198" s="2" t="s">
        <v>19</v>
      </c>
      <c r="K198" s="2" t="s">
        <v>20</v>
      </c>
      <c r="L198" s="2" t="s">
        <v>21</v>
      </c>
      <c r="M198" s="2" t="s">
        <v>22</v>
      </c>
      <c r="O198" t="str">
        <f t="shared" si="3"/>
        <v>-25114020308</v>
      </c>
      <c r="P198" t="str">
        <f>VLOOKUP(O198,[2]Mapp_Chap_compta!$O:$O,1,0)</f>
        <v>-25114020308</v>
      </c>
    </row>
    <row r="199" spans="1:16" x14ac:dyDescent="0.3">
      <c r="A199" s="2">
        <v>209100</v>
      </c>
      <c r="B199" s="2">
        <v>-209100</v>
      </c>
      <c r="C199" s="2" t="s">
        <v>120</v>
      </c>
      <c r="D199" s="2" t="s">
        <v>104</v>
      </c>
      <c r="E199" s="2" t="s">
        <v>105</v>
      </c>
      <c r="F199" s="2">
        <v>20102</v>
      </c>
      <c r="G199" s="2" t="s">
        <v>26</v>
      </c>
      <c r="H199" s="2" t="s">
        <v>17</v>
      </c>
      <c r="I199" s="2" t="s">
        <v>105</v>
      </c>
      <c r="J199" s="2" t="s">
        <v>19</v>
      </c>
      <c r="K199" s="2" t="s">
        <v>40</v>
      </c>
      <c r="L199" s="2" t="s">
        <v>106</v>
      </c>
      <c r="M199" s="2" t="s">
        <v>99</v>
      </c>
      <c r="O199" t="str">
        <f t="shared" si="3"/>
        <v>-20910020102</v>
      </c>
      <c r="P199" t="str">
        <f>VLOOKUP(O199,[2]Mapp_Chap_compta!$O:$O,1,0)</f>
        <v>-20910020102</v>
      </c>
    </row>
    <row r="200" spans="1:16" x14ac:dyDescent="0.3">
      <c r="A200" s="2">
        <v>201211</v>
      </c>
      <c r="B200" s="2">
        <v>-201211</v>
      </c>
      <c r="C200" s="2" t="s">
        <v>123</v>
      </c>
      <c r="D200" s="2" t="s">
        <v>24</v>
      </c>
      <c r="E200" s="2" t="s">
        <v>25</v>
      </c>
      <c r="F200" s="2">
        <v>20103</v>
      </c>
      <c r="G200" s="2" t="s">
        <v>26</v>
      </c>
      <c r="H200" s="2" t="s">
        <v>17</v>
      </c>
      <c r="I200" s="2" t="s">
        <v>92</v>
      </c>
      <c r="J200" s="2" t="s">
        <v>19</v>
      </c>
      <c r="K200" s="2" t="s">
        <v>20</v>
      </c>
      <c r="L200" s="2" t="s">
        <v>21</v>
      </c>
      <c r="M200" s="2" t="s">
        <v>93</v>
      </c>
      <c r="O200" t="str">
        <f t="shared" si="3"/>
        <v>-20121120103</v>
      </c>
      <c r="P200" t="str">
        <f>VLOOKUP(O200,[2]Mapp_Chap_compta!$O:$O,1,0)</f>
        <v>-20121120103</v>
      </c>
    </row>
    <row r="201" spans="1:16" x14ac:dyDescent="0.3">
      <c r="A201" s="2">
        <v>202218</v>
      </c>
      <c r="B201" s="2">
        <v>-202218</v>
      </c>
      <c r="C201" s="2" t="s">
        <v>112</v>
      </c>
      <c r="D201" s="2" t="s">
        <v>24</v>
      </c>
      <c r="E201" s="2" t="s">
        <v>25</v>
      </c>
      <c r="F201" s="2">
        <v>20103</v>
      </c>
      <c r="G201" s="2" t="s">
        <v>26</v>
      </c>
      <c r="H201" s="2" t="s">
        <v>17</v>
      </c>
      <c r="I201" s="2" t="s">
        <v>92</v>
      </c>
      <c r="J201" s="2" t="s">
        <v>19</v>
      </c>
      <c r="K201" s="2" t="s">
        <v>20</v>
      </c>
      <c r="L201" s="2" t="s">
        <v>21</v>
      </c>
      <c r="M201" s="2" t="s">
        <v>99</v>
      </c>
      <c r="O201" t="str">
        <f t="shared" si="3"/>
        <v>-20221820103</v>
      </c>
      <c r="P201" t="str">
        <f>VLOOKUP(O201,[2]Mapp_Chap_compta!$O:$O,1,0)</f>
        <v>-20221820103</v>
      </c>
    </row>
    <row r="202" spans="1:16" x14ac:dyDescent="0.3">
      <c r="A202" s="2">
        <v>292200</v>
      </c>
      <c r="B202" s="2">
        <v>-292200</v>
      </c>
      <c r="C202" s="2" t="s">
        <v>124</v>
      </c>
      <c r="D202" s="2" t="s">
        <v>67</v>
      </c>
      <c r="E202" s="2" t="s">
        <v>68</v>
      </c>
      <c r="F202" s="2">
        <v>20102</v>
      </c>
      <c r="G202" s="2" t="s">
        <v>26</v>
      </c>
      <c r="H202" s="2" t="s">
        <v>38</v>
      </c>
      <c r="I202" s="2" t="s">
        <v>38</v>
      </c>
      <c r="J202" s="2" t="s">
        <v>19</v>
      </c>
      <c r="K202" s="2" t="s">
        <v>40</v>
      </c>
      <c r="L202" s="2" t="s">
        <v>39</v>
      </c>
      <c r="M202" s="2" t="s">
        <v>39</v>
      </c>
      <c r="O202" t="str">
        <f t="shared" si="3"/>
        <v>-29220020102</v>
      </c>
      <c r="P202" t="str">
        <f>VLOOKUP(O202,[2]Mapp_Chap_compta!$O:$O,1,0)</f>
        <v>-29220020102</v>
      </c>
    </row>
    <row r="203" spans="1:16" x14ac:dyDescent="0.3">
      <c r="A203" s="2">
        <v>203111</v>
      </c>
      <c r="B203" s="2">
        <v>-203111</v>
      </c>
      <c r="C203" s="2" t="s">
        <v>108</v>
      </c>
      <c r="D203" s="2" t="s">
        <v>24</v>
      </c>
      <c r="E203" s="2" t="s">
        <v>25</v>
      </c>
      <c r="F203" s="2">
        <v>20103</v>
      </c>
      <c r="G203" s="2" t="s">
        <v>26</v>
      </c>
      <c r="H203" s="2" t="s">
        <v>17</v>
      </c>
      <c r="I203" s="2" t="s">
        <v>31</v>
      </c>
      <c r="J203" s="2" t="s">
        <v>19</v>
      </c>
      <c r="K203" s="2" t="s">
        <v>20</v>
      </c>
      <c r="L203" s="2" t="s">
        <v>32</v>
      </c>
      <c r="M203" s="2" t="s">
        <v>33</v>
      </c>
      <c r="O203" t="str">
        <f t="shared" si="3"/>
        <v>-20311120103</v>
      </c>
      <c r="P203" t="str">
        <f>VLOOKUP(O203,[2]Mapp_Chap_compta!$O:$O,1,0)</f>
        <v>-20311120103</v>
      </c>
    </row>
    <row r="204" spans="1:16" x14ac:dyDescent="0.3">
      <c r="A204" s="2">
        <v>292103</v>
      </c>
      <c r="B204" s="2">
        <v>-292103</v>
      </c>
      <c r="C204" s="2" t="s">
        <v>66</v>
      </c>
      <c r="D204" s="2" t="s">
        <v>67</v>
      </c>
      <c r="E204" s="2" t="s">
        <v>68</v>
      </c>
      <c r="F204" s="2">
        <v>10302</v>
      </c>
      <c r="G204" s="2" t="s">
        <v>26</v>
      </c>
      <c r="H204" s="2" t="s">
        <v>38</v>
      </c>
      <c r="I204" s="2" t="s">
        <v>38</v>
      </c>
      <c r="J204" s="2" t="s">
        <v>19</v>
      </c>
      <c r="K204" s="2" t="s">
        <v>40</v>
      </c>
      <c r="L204" s="2" t="s">
        <v>39</v>
      </c>
      <c r="M204" s="2" t="s">
        <v>39</v>
      </c>
      <c r="O204" t="str">
        <f t="shared" si="3"/>
        <v>-29210310302</v>
      </c>
      <c r="P204" t="str">
        <f>VLOOKUP(O204,[2]Mapp_Chap_compta!$O:$O,1,0)</f>
        <v>-29210310302</v>
      </c>
    </row>
    <row r="205" spans="1:16" x14ac:dyDescent="0.3">
      <c r="A205" s="2">
        <v>209101</v>
      </c>
      <c r="B205" s="2">
        <v>-209101</v>
      </c>
      <c r="C205" s="2" t="s">
        <v>125</v>
      </c>
      <c r="D205" s="2" t="s">
        <v>104</v>
      </c>
      <c r="E205" s="2" t="s">
        <v>105</v>
      </c>
      <c r="F205" s="2">
        <v>10302</v>
      </c>
      <c r="G205" s="2" t="s">
        <v>26</v>
      </c>
      <c r="H205" s="2" t="s">
        <v>17</v>
      </c>
      <c r="I205" s="2" t="s">
        <v>105</v>
      </c>
      <c r="J205" s="2" t="s">
        <v>19</v>
      </c>
      <c r="K205" s="2" t="s">
        <v>40</v>
      </c>
      <c r="L205" s="2" t="s">
        <v>106</v>
      </c>
      <c r="M205" s="2" t="s">
        <v>99</v>
      </c>
      <c r="O205" t="str">
        <f t="shared" si="3"/>
        <v>-20910110302</v>
      </c>
      <c r="P205" t="str">
        <f>VLOOKUP(O205,[2]Mapp_Chap_compta!$O:$O,1,0)</f>
        <v>-20910110302</v>
      </c>
    </row>
    <row r="206" spans="1:16" x14ac:dyDescent="0.3">
      <c r="A206" s="2">
        <v>292220</v>
      </c>
      <c r="B206" s="2">
        <v>-292220</v>
      </c>
      <c r="C206" s="2" t="s">
        <v>80</v>
      </c>
      <c r="D206" s="2" t="s">
        <v>67</v>
      </c>
      <c r="E206" s="2" t="s">
        <v>68</v>
      </c>
      <c r="F206" s="2">
        <v>20110</v>
      </c>
      <c r="G206" s="2" t="s">
        <v>26</v>
      </c>
      <c r="H206" s="2" t="s">
        <v>38</v>
      </c>
      <c r="I206" s="2" t="s">
        <v>38</v>
      </c>
      <c r="J206" s="2" t="s">
        <v>19</v>
      </c>
      <c r="K206" s="2" t="s">
        <v>40</v>
      </c>
      <c r="L206" s="2" t="s">
        <v>39</v>
      </c>
      <c r="M206" s="2" t="s">
        <v>39</v>
      </c>
      <c r="O206" t="str">
        <f t="shared" si="3"/>
        <v>-29222020110</v>
      </c>
      <c r="P206" t="str">
        <f>VLOOKUP(O206,[2]Mapp_Chap_compta!$O:$O,1,0)</f>
        <v>-29222020110</v>
      </c>
    </row>
    <row r="207" spans="1:16" x14ac:dyDescent="0.3">
      <c r="A207" s="2">
        <v>201210</v>
      </c>
      <c r="B207" s="2">
        <v>-201210</v>
      </c>
      <c r="C207" s="2" t="s">
        <v>91</v>
      </c>
      <c r="D207" s="2" t="s">
        <v>24</v>
      </c>
      <c r="E207" s="2" t="s">
        <v>25</v>
      </c>
      <c r="F207" s="2">
        <v>20103</v>
      </c>
      <c r="G207" s="2" t="s">
        <v>26</v>
      </c>
      <c r="H207" s="2" t="s">
        <v>17</v>
      </c>
      <c r="I207" s="2" t="s">
        <v>92</v>
      </c>
      <c r="J207" s="2" t="s">
        <v>19</v>
      </c>
      <c r="K207" s="2" t="s">
        <v>20</v>
      </c>
      <c r="L207" s="2" t="s">
        <v>21</v>
      </c>
      <c r="M207" s="2" t="s">
        <v>93</v>
      </c>
      <c r="O207" t="str">
        <f t="shared" si="3"/>
        <v>-20121020103</v>
      </c>
      <c r="P207" t="str">
        <f>VLOOKUP(O207,[2]Mapp_Chap_compta!$O:$O,1,0)</f>
        <v>-20121020103</v>
      </c>
    </row>
    <row r="208" spans="1:16" x14ac:dyDescent="0.3">
      <c r="A208" s="2">
        <v>203320</v>
      </c>
      <c r="B208" s="2">
        <v>-203320</v>
      </c>
      <c r="C208" s="2" t="s">
        <v>100</v>
      </c>
      <c r="D208" s="2" t="s">
        <v>24</v>
      </c>
      <c r="E208" s="2" t="s">
        <v>25</v>
      </c>
      <c r="F208" s="2">
        <v>20101</v>
      </c>
      <c r="G208" s="2" t="s">
        <v>26</v>
      </c>
      <c r="H208" s="2" t="s">
        <v>17</v>
      </c>
      <c r="I208" s="2" t="s">
        <v>98</v>
      </c>
      <c r="J208" s="2" t="s">
        <v>19</v>
      </c>
      <c r="K208" s="2" t="s">
        <v>40</v>
      </c>
      <c r="L208" s="2" t="s">
        <v>32</v>
      </c>
      <c r="M208" s="2" t="s">
        <v>33</v>
      </c>
      <c r="O208" t="str">
        <f t="shared" si="3"/>
        <v>-20332020101</v>
      </c>
      <c r="P208" t="str">
        <f>VLOOKUP(O208,[2]Mapp_Chap_compta!$O:$O,1,0)</f>
        <v>-20332020101</v>
      </c>
    </row>
    <row r="209" spans="1:16" x14ac:dyDescent="0.3">
      <c r="A209" s="2">
        <v>201211</v>
      </c>
      <c r="B209" s="2">
        <v>-201211</v>
      </c>
      <c r="C209" s="2" t="s">
        <v>123</v>
      </c>
      <c r="D209" s="2" t="s">
        <v>24</v>
      </c>
      <c r="E209" s="2" t="s">
        <v>25</v>
      </c>
      <c r="F209" s="2">
        <v>20101</v>
      </c>
      <c r="G209" s="2" t="s">
        <v>26</v>
      </c>
      <c r="H209" s="2" t="s">
        <v>17</v>
      </c>
      <c r="I209" s="2" t="s">
        <v>92</v>
      </c>
      <c r="J209" s="2" t="s">
        <v>19</v>
      </c>
      <c r="K209" s="2" t="s">
        <v>40</v>
      </c>
      <c r="L209" s="2" t="s">
        <v>21</v>
      </c>
      <c r="M209" s="2" t="s">
        <v>93</v>
      </c>
      <c r="O209" t="str">
        <f t="shared" si="3"/>
        <v>-20121120101</v>
      </c>
      <c r="P209" t="str">
        <f>VLOOKUP(O209,[2]Mapp_Chap_compta!$O:$O,1,0)</f>
        <v>-20121120101</v>
      </c>
    </row>
    <row r="210" spans="1:16" x14ac:dyDescent="0.3">
      <c r="A210" s="2">
        <v>251113</v>
      </c>
      <c r="B210" s="2">
        <v>-251113</v>
      </c>
      <c r="C210" s="2" t="s">
        <v>13</v>
      </c>
      <c r="D210" s="2" t="s">
        <v>109</v>
      </c>
      <c r="E210" s="2" t="s">
        <v>110</v>
      </c>
      <c r="F210" s="2">
        <v>20101</v>
      </c>
      <c r="G210" s="2" t="s">
        <v>26</v>
      </c>
      <c r="H210" s="2" t="s">
        <v>17</v>
      </c>
      <c r="I210" s="2" t="s">
        <v>111</v>
      </c>
      <c r="J210" s="2" t="s">
        <v>19</v>
      </c>
      <c r="K210" s="2" t="s">
        <v>40</v>
      </c>
      <c r="L210" s="2" t="s">
        <v>21</v>
      </c>
      <c r="M210" s="2" t="s">
        <v>22</v>
      </c>
      <c r="O210" t="str">
        <f t="shared" si="3"/>
        <v>-25111320101</v>
      </c>
      <c r="P210" t="str">
        <f>VLOOKUP(O210,[2]Mapp_Chap_compta!$O:$O,1,0)</f>
        <v>-25111320101</v>
      </c>
    </row>
    <row r="211" spans="1:16" x14ac:dyDescent="0.3">
      <c r="A211" s="2">
        <v>205112</v>
      </c>
      <c r="B211" s="2">
        <v>-205112</v>
      </c>
      <c r="C211" s="2" t="s">
        <v>116</v>
      </c>
      <c r="D211" s="2" t="s">
        <v>24</v>
      </c>
      <c r="E211" s="2" t="s">
        <v>25</v>
      </c>
      <c r="F211" s="2">
        <v>20103</v>
      </c>
      <c r="G211" s="2" t="s">
        <v>26</v>
      </c>
      <c r="H211" s="2" t="s">
        <v>17</v>
      </c>
      <c r="I211" s="2" t="s">
        <v>83</v>
      </c>
      <c r="J211" s="2" t="s">
        <v>19</v>
      </c>
      <c r="K211" s="2" t="s">
        <v>20</v>
      </c>
      <c r="L211" s="2" t="s">
        <v>84</v>
      </c>
      <c r="M211" s="2" t="s">
        <v>85</v>
      </c>
      <c r="O211" t="str">
        <f t="shared" si="3"/>
        <v>-20511220103</v>
      </c>
      <c r="P211" t="str">
        <f>VLOOKUP(O211,[2]Mapp_Chap_compta!$O:$O,1,0)</f>
        <v>-20511220103</v>
      </c>
    </row>
    <row r="212" spans="1:16" x14ac:dyDescent="0.3">
      <c r="A212" s="2">
        <v>201210</v>
      </c>
      <c r="B212" s="2">
        <v>-201210</v>
      </c>
      <c r="C212" s="2" t="s">
        <v>91</v>
      </c>
      <c r="D212" s="2" t="s">
        <v>24</v>
      </c>
      <c r="E212" s="2" t="s">
        <v>25</v>
      </c>
      <c r="F212" s="2">
        <v>20101</v>
      </c>
      <c r="G212" s="2" t="s">
        <v>26</v>
      </c>
      <c r="H212" s="2" t="s">
        <v>17</v>
      </c>
      <c r="I212" s="2" t="s">
        <v>92</v>
      </c>
      <c r="J212" s="2" t="s">
        <v>19</v>
      </c>
      <c r="K212" s="2" t="s">
        <v>40</v>
      </c>
      <c r="L212" s="2" t="s">
        <v>21</v>
      </c>
      <c r="M212" s="2" t="s">
        <v>93</v>
      </c>
      <c r="O212" t="str">
        <f t="shared" si="3"/>
        <v>-20121020101</v>
      </c>
      <c r="P212" t="str">
        <f>VLOOKUP(O212,[2]Mapp_Chap_compta!$O:$O,1,0)</f>
        <v>-20121020101</v>
      </c>
    </row>
    <row r="213" spans="1:16" x14ac:dyDescent="0.3">
      <c r="A213" s="2">
        <v>202218</v>
      </c>
      <c r="B213" s="2">
        <v>-202218</v>
      </c>
      <c r="C213" s="2" t="s">
        <v>112</v>
      </c>
      <c r="D213" s="2" t="s">
        <v>24</v>
      </c>
      <c r="E213" s="2" t="s">
        <v>25</v>
      </c>
      <c r="F213" s="2">
        <v>10302</v>
      </c>
      <c r="G213" s="2" t="s">
        <v>26</v>
      </c>
      <c r="H213" s="2" t="s">
        <v>17</v>
      </c>
      <c r="I213" s="2" t="s">
        <v>92</v>
      </c>
      <c r="J213" s="2" t="s">
        <v>19</v>
      </c>
      <c r="K213" s="2" t="s">
        <v>40</v>
      </c>
      <c r="L213" s="2" t="s">
        <v>21</v>
      </c>
      <c r="M213" s="2" t="s">
        <v>99</v>
      </c>
      <c r="O213" t="str">
        <f t="shared" si="3"/>
        <v>-20221810302</v>
      </c>
      <c r="P213" t="str">
        <f>VLOOKUP(O213,[2]Mapp_Chap_compta!$O:$O,1,0)</f>
        <v>-20221810302</v>
      </c>
    </row>
    <row r="214" spans="1:16" x14ac:dyDescent="0.3">
      <c r="A214" s="2">
        <v>292230</v>
      </c>
      <c r="B214" s="2">
        <v>-292230</v>
      </c>
      <c r="C214" s="2" t="s">
        <v>119</v>
      </c>
      <c r="D214" s="2" t="s">
        <v>67</v>
      </c>
      <c r="E214" s="2" t="s">
        <v>68</v>
      </c>
      <c r="F214" s="2">
        <v>20101</v>
      </c>
      <c r="G214" s="2" t="s">
        <v>26</v>
      </c>
      <c r="H214" s="2" t="s">
        <v>38</v>
      </c>
      <c r="I214" s="2" t="s">
        <v>38</v>
      </c>
      <c r="J214" s="2" t="s">
        <v>19</v>
      </c>
      <c r="K214" s="2" t="s">
        <v>40</v>
      </c>
      <c r="L214" s="2" t="s">
        <v>39</v>
      </c>
      <c r="M214" s="2" t="s">
        <v>39</v>
      </c>
      <c r="O214" t="str">
        <f t="shared" si="3"/>
        <v>-29223020101</v>
      </c>
      <c r="P214" t="str">
        <f>VLOOKUP(O214,[2]Mapp_Chap_compta!$O:$O,1,0)</f>
        <v>-29223020101</v>
      </c>
    </row>
    <row r="215" spans="1:16" x14ac:dyDescent="0.3">
      <c r="A215" s="2">
        <v>205112</v>
      </c>
      <c r="B215" s="2">
        <v>-205112</v>
      </c>
      <c r="C215" s="2" t="s">
        <v>116</v>
      </c>
      <c r="D215" s="2" t="s">
        <v>24</v>
      </c>
      <c r="E215" s="2" t="s">
        <v>25</v>
      </c>
      <c r="F215" s="2">
        <v>20202</v>
      </c>
      <c r="G215" s="2" t="s">
        <v>26</v>
      </c>
      <c r="H215" s="2" t="s">
        <v>17</v>
      </c>
      <c r="I215" s="2" t="s">
        <v>83</v>
      </c>
      <c r="J215" s="2" t="s">
        <v>19</v>
      </c>
      <c r="K215" s="2" t="s">
        <v>20</v>
      </c>
      <c r="L215" s="2" t="s">
        <v>84</v>
      </c>
      <c r="M215" s="2" t="s">
        <v>85</v>
      </c>
      <c r="O215" t="str">
        <f t="shared" si="3"/>
        <v>-20511220202</v>
      </c>
      <c r="P215" t="str">
        <f>VLOOKUP(O215,[2]Mapp_Chap_compta!$O:$O,1,0)</f>
        <v>-20511220202</v>
      </c>
    </row>
    <row r="216" spans="1:16" x14ac:dyDescent="0.3">
      <c r="A216" s="2">
        <v>209100</v>
      </c>
      <c r="B216" s="2">
        <v>-209100</v>
      </c>
      <c r="C216" s="2" t="s">
        <v>120</v>
      </c>
      <c r="D216" s="2" t="s">
        <v>104</v>
      </c>
      <c r="E216" s="2" t="s">
        <v>105</v>
      </c>
      <c r="F216" s="2">
        <v>20103</v>
      </c>
      <c r="G216" s="2" t="s">
        <v>26</v>
      </c>
      <c r="H216" s="2" t="s">
        <v>17</v>
      </c>
      <c r="I216" s="2" t="s">
        <v>105</v>
      </c>
      <c r="J216" s="2" t="s">
        <v>19</v>
      </c>
      <c r="K216" s="2" t="s">
        <v>20</v>
      </c>
      <c r="L216" s="2" t="s">
        <v>106</v>
      </c>
      <c r="M216" s="2" t="s">
        <v>99</v>
      </c>
      <c r="O216" t="str">
        <f t="shared" si="3"/>
        <v>-20910020103</v>
      </c>
      <c r="P216" t="str">
        <f>VLOOKUP(O216,[2]Mapp_Chap_compta!$O:$O,1,0)</f>
        <v>-20910020103</v>
      </c>
    </row>
    <row r="217" spans="1:16" x14ac:dyDescent="0.3">
      <c r="A217" s="2">
        <v>251120</v>
      </c>
      <c r="B217" s="2">
        <v>-251120</v>
      </c>
      <c r="C217" s="2" t="s">
        <v>34</v>
      </c>
      <c r="D217" s="2" t="s">
        <v>109</v>
      </c>
      <c r="E217" s="2" t="s">
        <v>110</v>
      </c>
      <c r="F217" s="2">
        <v>10302</v>
      </c>
      <c r="G217" s="2" t="s">
        <v>26</v>
      </c>
      <c r="H217" s="2" t="s">
        <v>17</v>
      </c>
      <c r="I217" s="2" t="s">
        <v>111</v>
      </c>
      <c r="J217" s="2" t="s">
        <v>19</v>
      </c>
      <c r="K217" s="2" t="s">
        <v>40</v>
      </c>
      <c r="L217" s="2" t="s">
        <v>21</v>
      </c>
      <c r="M217" s="2" t="s">
        <v>22</v>
      </c>
      <c r="O217" t="str">
        <f t="shared" si="3"/>
        <v>-25112010302</v>
      </c>
      <c r="P217" t="str">
        <f>VLOOKUP(O217,[2]Mapp_Chap_compta!$O:$O,1,0)</f>
        <v>-25112010302</v>
      </c>
    </row>
    <row r="218" spans="1:16" x14ac:dyDescent="0.3">
      <c r="A218" s="2">
        <v>203320</v>
      </c>
      <c r="B218" s="2">
        <v>-203320</v>
      </c>
      <c r="C218" s="2" t="s">
        <v>100</v>
      </c>
      <c r="D218" s="2" t="s">
        <v>24</v>
      </c>
      <c r="E218" s="2" t="s">
        <v>25</v>
      </c>
      <c r="F218" s="2">
        <v>20103</v>
      </c>
      <c r="G218" s="2" t="s">
        <v>26</v>
      </c>
      <c r="H218" s="2" t="s">
        <v>17</v>
      </c>
      <c r="I218" s="2" t="s">
        <v>98</v>
      </c>
      <c r="J218" s="2" t="s">
        <v>19</v>
      </c>
      <c r="K218" s="2" t="s">
        <v>20</v>
      </c>
      <c r="L218" s="2" t="s">
        <v>32</v>
      </c>
      <c r="M218" s="2" t="s">
        <v>33</v>
      </c>
      <c r="O218" t="str">
        <f t="shared" si="3"/>
        <v>-20332020103</v>
      </c>
      <c r="P218" t="str">
        <f>VLOOKUP(O218,[2]Mapp_Chap_compta!$O:$O,1,0)</f>
        <v>-20332020103</v>
      </c>
    </row>
    <row r="219" spans="1:16" x14ac:dyDescent="0.3">
      <c r="A219" s="2">
        <v>203111</v>
      </c>
      <c r="B219" s="2">
        <v>-203111</v>
      </c>
      <c r="C219" s="2" t="s">
        <v>108</v>
      </c>
      <c r="D219" s="2" t="s">
        <v>24</v>
      </c>
      <c r="E219" s="2" t="s">
        <v>25</v>
      </c>
      <c r="F219" s="2">
        <v>20101</v>
      </c>
      <c r="G219" s="2" t="s">
        <v>26</v>
      </c>
      <c r="H219" s="2" t="s">
        <v>17</v>
      </c>
      <c r="I219" s="2" t="s">
        <v>31</v>
      </c>
      <c r="J219" s="2" t="s">
        <v>19</v>
      </c>
      <c r="K219" s="2" t="s">
        <v>40</v>
      </c>
      <c r="L219" s="2" t="s">
        <v>32</v>
      </c>
      <c r="M219" s="2" t="s">
        <v>33</v>
      </c>
      <c r="O219" t="str">
        <f t="shared" si="3"/>
        <v>-20311120101</v>
      </c>
      <c r="P219" t="str">
        <f>VLOOKUP(O219,[2]Mapp_Chap_compta!$O:$O,1,0)</f>
        <v>-20311120101</v>
      </c>
    </row>
    <row r="220" spans="1:16" x14ac:dyDescent="0.3">
      <c r="A220" s="2">
        <v>292240</v>
      </c>
      <c r="B220" s="2">
        <v>-292240</v>
      </c>
      <c r="C220" s="2" t="s">
        <v>117</v>
      </c>
      <c r="D220" s="2" t="s">
        <v>67</v>
      </c>
      <c r="E220" s="2" t="s">
        <v>68</v>
      </c>
      <c r="F220" s="2">
        <v>20307</v>
      </c>
      <c r="G220" s="2" t="s">
        <v>26</v>
      </c>
      <c r="H220" s="2" t="s">
        <v>38</v>
      </c>
      <c r="I220" s="2" t="s">
        <v>38</v>
      </c>
      <c r="J220" s="2" t="s">
        <v>19</v>
      </c>
      <c r="K220" s="2" t="s">
        <v>46</v>
      </c>
      <c r="L220" s="2" t="s">
        <v>39</v>
      </c>
      <c r="M220" s="2" t="s">
        <v>39</v>
      </c>
      <c r="O220" t="str">
        <f t="shared" si="3"/>
        <v>-29224020307</v>
      </c>
      <c r="P220" t="str">
        <f>VLOOKUP(O220,[2]Mapp_Chap_compta!$O:$O,1,0)</f>
        <v>-29224020307</v>
      </c>
    </row>
    <row r="221" spans="1:16" x14ac:dyDescent="0.3">
      <c r="A221" s="2">
        <v>203111</v>
      </c>
      <c r="B221" s="2">
        <v>-203111</v>
      </c>
      <c r="C221" s="2" t="s">
        <v>108</v>
      </c>
      <c r="D221" s="2" t="s">
        <v>24</v>
      </c>
      <c r="E221" s="2" t="s">
        <v>25</v>
      </c>
      <c r="F221" s="2">
        <v>20102</v>
      </c>
      <c r="G221" s="2" t="s">
        <v>26</v>
      </c>
      <c r="H221" s="2" t="s">
        <v>17</v>
      </c>
      <c r="I221" s="2" t="s">
        <v>31</v>
      </c>
      <c r="J221" s="2" t="s">
        <v>19</v>
      </c>
      <c r="K221" s="2" t="s">
        <v>40</v>
      </c>
      <c r="L221" s="2" t="s">
        <v>32</v>
      </c>
      <c r="M221" s="2" t="s">
        <v>33</v>
      </c>
      <c r="O221" t="str">
        <f t="shared" si="3"/>
        <v>-20311120102</v>
      </c>
      <c r="P221" t="str">
        <f>VLOOKUP(O221,[2]Mapp_Chap_compta!$O:$O,1,0)</f>
        <v>-20311120102</v>
      </c>
    </row>
    <row r="222" spans="1:16" x14ac:dyDescent="0.3">
      <c r="A222" s="2">
        <v>201214</v>
      </c>
      <c r="B222" s="2">
        <v>-201214</v>
      </c>
      <c r="C222" s="2" t="s">
        <v>126</v>
      </c>
      <c r="D222" s="2" t="s">
        <v>24</v>
      </c>
      <c r="E222" s="2" t="s">
        <v>25</v>
      </c>
      <c r="F222" s="2">
        <v>20101</v>
      </c>
      <c r="G222" s="2" t="s">
        <v>26</v>
      </c>
      <c r="H222" s="2" t="s">
        <v>17</v>
      </c>
      <c r="I222" s="2" t="s">
        <v>92</v>
      </c>
      <c r="J222" s="2" t="s">
        <v>19</v>
      </c>
      <c r="K222" s="2" t="s">
        <v>40</v>
      </c>
      <c r="L222" s="2" t="s">
        <v>21</v>
      </c>
      <c r="M222" s="2" t="s">
        <v>93</v>
      </c>
      <c r="O222" t="str">
        <f t="shared" si="3"/>
        <v>-20121420101</v>
      </c>
      <c r="P222" t="str">
        <f>VLOOKUP(O222,[2]Mapp_Chap_compta!$O:$O,1,0)</f>
        <v>-20121420101</v>
      </c>
    </row>
    <row r="223" spans="1:16" x14ac:dyDescent="0.3">
      <c r="A223" s="2">
        <v>203000</v>
      </c>
      <c r="B223" s="2">
        <v>-203000</v>
      </c>
      <c r="C223" s="2" t="s">
        <v>122</v>
      </c>
      <c r="D223" s="2" t="s">
        <v>24</v>
      </c>
      <c r="E223" s="2" t="s">
        <v>25</v>
      </c>
      <c r="F223" s="2">
        <v>20102</v>
      </c>
      <c r="G223" s="2" t="s">
        <v>26</v>
      </c>
      <c r="H223" s="2" t="s">
        <v>17</v>
      </c>
      <c r="I223" s="2" t="s">
        <v>31</v>
      </c>
      <c r="J223" s="2" t="s">
        <v>19</v>
      </c>
      <c r="K223" s="2" t="s">
        <v>40</v>
      </c>
      <c r="L223" s="2" t="s">
        <v>32</v>
      </c>
      <c r="M223" s="2" t="s">
        <v>33</v>
      </c>
      <c r="O223" t="str">
        <f t="shared" si="3"/>
        <v>-20300020102</v>
      </c>
      <c r="P223" t="str">
        <f>VLOOKUP(O223,[2]Mapp_Chap_compta!$O:$O,1,0)</f>
        <v>-20300020102</v>
      </c>
    </row>
    <row r="224" spans="1:16" x14ac:dyDescent="0.3">
      <c r="A224" s="2">
        <v>203000</v>
      </c>
      <c r="B224" s="2">
        <v>-203000</v>
      </c>
      <c r="C224" s="2" t="s">
        <v>122</v>
      </c>
      <c r="D224" s="2" t="s">
        <v>24</v>
      </c>
      <c r="E224" s="2" t="s">
        <v>25</v>
      </c>
      <c r="F224" s="2">
        <v>20103</v>
      </c>
      <c r="G224" s="2" t="s">
        <v>26</v>
      </c>
      <c r="H224" s="2" t="s">
        <v>17</v>
      </c>
      <c r="I224" s="2" t="s">
        <v>31</v>
      </c>
      <c r="J224" s="2" t="s">
        <v>19</v>
      </c>
      <c r="K224" s="2" t="s">
        <v>20</v>
      </c>
      <c r="L224" s="2" t="s">
        <v>32</v>
      </c>
      <c r="M224" s="2" t="s">
        <v>33</v>
      </c>
      <c r="O224" t="str">
        <f t="shared" si="3"/>
        <v>-20300020103</v>
      </c>
      <c r="P224" t="str">
        <f>VLOOKUP(O224,[2]Mapp_Chap_compta!$O:$O,1,0)</f>
        <v>-20300020103</v>
      </c>
    </row>
    <row r="225" spans="1:16" x14ac:dyDescent="0.3">
      <c r="A225" s="2">
        <v>251120</v>
      </c>
      <c r="B225" s="2">
        <v>-251120</v>
      </c>
      <c r="C225" s="2" t="s">
        <v>34</v>
      </c>
      <c r="D225" s="2" t="s">
        <v>109</v>
      </c>
      <c r="E225" s="2" t="s">
        <v>110</v>
      </c>
      <c r="F225" s="2">
        <v>20308</v>
      </c>
      <c r="G225" s="2" t="s">
        <v>26</v>
      </c>
      <c r="H225" s="2" t="s">
        <v>17</v>
      </c>
      <c r="I225" s="2" t="s">
        <v>111</v>
      </c>
      <c r="J225" s="2" t="s">
        <v>19</v>
      </c>
      <c r="K225" s="2" t="s">
        <v>20</v>
      </c>
      <c r="L225" s="2" t="s">
        <v>21</v>
      </c>
      <c r="M225" s="2" t="s">
        <v>22</v>
      </c>
      <c r="O225" t="str">
        <f t="shared" si="3"/>
        <v>-25112020308</v>
      </c>
      <c r="P225" t="str">
        <f>VLOOKUP(O225,[2]Mapp_Chap_compta!$O:$O,1,0)</f>
        <v>-25112020308</v>
      </c>
    </row>
    <row r="226" spans="1:16" x14ac:dyDescent="0.3">
      <c r="A226" s="2">
        <v>202212</v>
      </c>
      <c r="B226" s="2">
        <v>-202212</v>
      </c>
      <c r="C226" s="2" t="s">
        <v>121</v>
      </c>
      <c r="D226" s="2" t="s">
        <v>24</v>
      </c>
      <c r="E226" s="2" t="s">
        <v>25</v>
      </c>
      <c r="F226" s="2">
        <v>20102</v>
      </c>
      <c r="G226" s="2" t="s">
        <v>26</v>
      </c>
      <c r="H226" s="2" t="s">
        <v>17</v>
      </c>
      <c r="I226" s="2" t="s">
        <v>92</v>
      </c>
      <c r="J226" s="2" t="s">
        <v>19</v>
      </c>
      <c r="K226" s="2" t="s">
        <v>40</v>
      </c>
      <c r="L226" s="2" t="s">
        <v>21</v>
      </c>
      <c r="M226" s="2" t="s">
        <v>99</v>
      </c>
      <c r="O226" t="str">
        <f t="shared" si="3"/>
        <v>-20221220102</v>
      </c>
      <c r="P226" t="str">
        <f>VLOOKUP(O226,[2]Mapp_Chap_compta!$O:$O,1,0)</f>
        <v>-20221220102</v>
      </c>
    </row>
    <row r="227" spans="1:16" x14ac:dyDescent="0.3">
      <c r="A227" s="2">
        <v>201211</v>
      </c>
      <c r="B227" s="2">
        <v>-201211</v>
      </c>
      <c r="C227" s="2" t="s">
        <v>123</v>
      </c>
      <c r="D227" s="2" t="s">
        <v>24</v>
      </c>
      <c r="E227" s="2" t="s">
        <v>25</v>
      </c>
      <c r="F227" s="2">
        <v>20102</v>
      </c>
      <c r="G227" s="2" t="s">
        <v>26</v>
      </c>
      <c r="H227" s="2" t="s">
        <v>17</v>
      </c>
      <c r="I227" s="2" t="s">
        <v>92</v>
      </c>
      <c r="J227" s="2" t="s">
        <v>19</v>
      </c>
      <c r="K227" s="2" t="s">
        <v>40</v>
      </c>
      <c r="L227" s="2" t="s">
        <v>21</v>
      </c>
      <c r="M227" s="2" t="s">
        <v>93</v>
      </c>
      <c r="O227" t="str">
        <f t="shared" si="3"/>
        <v>-20121120102</v>
      </c>
      <c r="P227" t="str">
        <f>VLOOKUP(O227,[2]Mapp_Chap_compta!$O:$O,1,0)</f>
        <v>-20121120102</v>
      </c>
    </row>
    <row r="228" spans="1:16" x14ac:dyDescent="0.3">
      <c r="A228" s="2">
        <v>251140</v>
      </c>
      <c r="B228" s="2">
        <v>-251140</v>
      </c>
      <c r="C228" s="2" t="s">
        <v>49</v>
      </c>
      <c r="D228" s="2" t="s">
        <v>109</v>
      </c>
      <c r="E228" s="2" t="s">
        <v>110</v>
      </c>
      <c r="F228" s="2">
        <v>20103</v>
      </c>
      <c r="G228" s="2" t="s">
        <v>26</v>
      </c>
      <c r="H228" s="2" t="s">
        <v>17</v>
      </c>
      <c r="I228" s="2" t="s">
        <v>111</v>
      </c>
      <c r="J228" s="2" t="s">
        <v>19</v>
      </c>
      <c r="K228" s="2" t="s">
        <v>20</v>
      </c>
      <c r="L228" s="2" t="s">
        <v>21</v>
      </c>
      <c r="M228" s="2" t="s">
        <v>22</v>
      </c>
      <c r="O228" t="str">
        <f t="shared" si="3"/>
        <v>-25114020103</v>
      </c>
      <c r="P228" t="str">
        <f>VLOOKUP(O228,[2]Mapp_Chap_compta!$O:$O,1,0)</f>
        <v>-25114020103</v>
      </c>
    </row>
    <row r="229" spans="1:16" x14ac:dyDescent="0.3">
      <c r="A229" s="2">
        <v>202212</v>
      </c>
      <c r="B229" s="2">
        <v>-202212</v>
      </c>
      <c r="C229" s="2" t="s">
        <v>121</v>
      </c>
      <c r="D229" s="2" t="s">
        <v>24</v>
      </c>
      <c r="E229" s="2" t="s">
        <v>25</v>
      </c>
      <c r="F229" s="2">
        <v>20103</v>
      </c>
      <c r="G229" s="2" t="s">
        <v>26</v>
      </c>
      <c r="H229" s="2" t="s">
        <v>17</v>
      </c>
      <c r="I229" s="2" t="s">
        <v>92</v>
      </c>
      <c r="J229" s="2" t="s">
        <v>19</v>
      </c>
      <c r="K229" s="2" t="s">
        <v>20</v>
      </c>
      <c r="L229" s="2" t="s">
        <v>21</v>
      </c>
      <c r="M229" s="2" t="s">
        <v>99</v>
      </c>
      <c r="O229" t="str">
        <f t="shared" si="3"/>
        <v>-20221220103</v>
      </c>
      <c r="P229" t="str">
        <f>VLOOKUP(O229,[2]Mapp_Chap_compta!$O:$O,1,0)</f>
        <v>-20221220103</v>
      </c>
    </row>
    <row r="230" spans="1:16" x14ac:dyDescent="0.3">
      <c r="A230" s="2">
        <v>203130</v>
      </c>
      <c r="B230" s="2">
        <v>-203130</v>
      </c>
      <c r="C230" s="2" t="s">
        <v>127</v>
      </c>
      <c r="D230" s="2" t="s">
        <v>24</v>
      </c>
      <c r="E230" s="2" t="s">
        <v>25</v>
      </c>
      <c r="F230" s="2">
        <v>20102</v>
      </c>
      <c r="G230" s="2" t="s">
        <v>26</v>
      </c>
      <c r="H230" s="2" t="s">
        <v>17</v>
      </c>
      <c r="I230" s="2" t="s">
        <v>31</v>
      </c>
      <c r="J230" s="2" t="s">
        <v>19</v>
      </c>
      <c r="K230" s="2" t="s">
        <v>40</v>
      </c>
      <c r="L230" s="2" t="s">
        <v>32</v>
      </c>
      <c r="M230" s="2" t="s">
        <v>33</v>
      </c>
      <c r="O230" t="str">
        <f t="shared" si="3"/>
        <v>-20313020102</v>
      </c>
      <c r="P230" t="str">
        <f>VLOOKUP(O230,[2]Mapp_Chap_compta!$O:$O,1,0)</f>
        <v>-20313020102</v>
      </c>
    </row>
    <row r="231" spans="1:16" x14ac:dyDescent="0.3">
      <c r="A231" s="2">
        <v>203120</v>
      </c>
      <c r="B231" s="2">
        <v>-203120</v>
      </c>
      <c r="C231" s="2" t="s">
        <v>113</v>
      </c>
      <c r="D231" s="2" t="s">
        <v>24</v>
      </c>
      <c r="E231" s="2" t="s">
        <v>25</v>
      </c>
      <c r="F231" s="2">
        <v>20103</v>
      </c>
      <c r="G231" s="2" t="s">
        <v>26</v>
      </c>
      <c r="H231" s="2" t="s">
        <v>17</v>
      </c>
      <c r="I231" s="2" t="s">
        <v>31</v>
      </c>
      <c r="J231" s="2" t="s">
        <v>19</v>
      </c>
      <c r="K231" s="2" t="s">
        <v>20</v>
      </c>
      <c r="L231" s="2" t="s">
        <v>32</v>
      </c>
      <c r="M231" s="2" t="s">
        <v>33</v>
      </c>
      <c r="O231" t="str">
        <f t="shared" si="3"/>
        <v>-20312020103</v>
      </c>
      <c r="P231" t="str">
        <f>VLOOKUP(O231,[2]Mapp_Chap_compta!$O:$O,1,0)</f>
        <v>-20312020103</v>
      </c>
    </row>
    <row r="232" spans="1:16" x14ac:dyDescent="0.3">
      <c r="A232" s="2">
        <v>201131</v>
      </c>
      <c r="B232" s="2">
        <v>-201131</v>
      </c>
      <c r="C232" s="2" t="s">
        <v>118</v>
      </c>
      <c r="D232" s="2" t="s">
        <v>24</v>
      </c>
      <c r="E232" s="2" t="s">
        <v>25</v>
      </c>
      <c r="F232" s="2">
        <v>20103</v>
      </c>
      <c r="G232" s="2" t="s">
        <v>26</v>
      </c>
      <c r="H232" s="2" t="s">
        <v>17</v>
      </c>
      <c r="I232" s="2" t="s">
        <v>98</v>
      </c>
      <c r="J232" s="2" t="s">
        <v>19</v>
      </c>
      <c r="K232" s="2" t="s">
        <v>20</v>
      </c>
      <c r="L232" s="2" t="s">
        <v>21</v>
      </c>
      <c r="M232" s="2" t="s">
        <v>93</v>
      </c>
      <c r="O232" t="str">
        <f t="shared" si="3"/>
        <v>-20113120103</v>
      </c>
      <c r="P232" t="str">
        <f>VLOOKUP(O232,[2]Mapp_Chap_compta!$O:$O,1,0)</f>
        <v>-20113120103</v>
      </c>
    </row>
    <row r="233" spans="1:16" x14ac:dyDescent="0.3">
      <c r="A233" s="2">
        <v>203000</v>
      </c>
      <c r="B233" s="2">
        <v>-203000</v>
      </c>
      <c r="C233" s="2" t="s">
        <v>122</v>
      </c>
      <c r="D233" s="2" t="s">
        <v>24</v>
      </c>
      <c r="E233" s="2" t="s">
        <v>25</v>
      </c>
      <c r="F233" s="2">
        <v>20101</v>
      </c>
      <c r="G233" s="2" t="s">
        <v>26</v>
      </c>
      <c r="H233" s="2" t="s">
        <v>17</v>
      </c>
      <c r="I233" s="2" t="s">
        <v>31</v>
      </c>
      <c r="J233" s="2" t="s">
        <v>19</v>
      </c>
      <c r="K233" s="2" t="s">
        <v>40</v>
      </c>
      <c r="L233" s="2" t="s">
        <v>32</v>
      </c>
      <c r="M233" s="2" t="s">
        <v>33</v>
      </c>
      <c r="O233" t="str">
        <f t="shared" si="3"/>
        <v>-20300020101</v>
      </c>
      <c r="P233" t="str">
        <f>VLOOKUP(O233,[2]Mapp_Chap_compta!$O:$O,1,0)</f>
        <v>-20300020101</v>
      </c>
    </row>
    <row r="234" spans="1:16" x14ac:dyDescent="0.3">
      <c r="A234" s="2">
        <v>203120</v>
      </c>
      <c r="B234" s="2">
        <v>-203120</v>
      </c>
      <c r="C234" s="2" t="s">
        <v>113</v>
      </c>
      <c r="D234" s="2" t="s">
        <v>24</v>
      </c>
      <c r="E234" s="2" t="s">
        <v>25</v>
      </c>
      <c r="F234" s="2">
        <v>20101</v>
      </c>
      <c r="G234" s="2" t="s">
        <v>26</v>
      </c>
      <c r="H234" s="2" t="s">
        <v>17</v>
      </c>
      <c r="I234" s="2" t="s">
        <v>31</v>
      </c>
      <c r="J234" s="2" t="s">
        <v>19</v>
      </c>
      <c r="K234" s="2" t="s">
        <v>40</v>
      </c>
      <c r="L234" s="2" t="s">
        <v>32</v>
      </c>
      <c r="M234" s="2" t="s">
        <v>33</v>
      </c>
      <c r="O234" t="str">
        <f t="shared" si="3"/>
        <v>-20312020101</v>
      </c>
      <c r="P234" t="str">
        <f>VLOOKUP(O234,[2]Mapp_Chap_compta!$O:$O,1,0)</f>
        <v>-20312020101</v>
      </c>
    </row>
    <row r="235" spans="1:16" x14ac:dyDescent="0.3">
      <c r="A235" s="2">
        <v>292212</v>
      </c>
      <c r="B235" s="2">
        <v>-292212</v>
      </c>
      <c r="C235" s="2" t="s">
        <v>74</v>
      </c>
      <c r="D235" s="2" t="s">
        <v>67</v>
      </c>
      <c r="E235" s="2" t="s">
        <v>68</v>
      </c>
      <c r="F235" s="2">
        <v>20102</v>
      </c>
      <c r="G235" s="2" t="s">
        <v>26</v>
      </c>
      <c r="H235" s="2" t="s">
        <v>38</v>
      </c>
      <c r="I235" s="2" t="s">
        <v>38</v>
      </c>
      <c r="J235" s="2" t="s">
        <v>19</v>
      </c>
      <c r="K235" s="2" t="s">
        <v>40</v>
      </c>
      <c r="L235" s="2" t="s">
        <v>39</v>
      </c>
      <c r="M235" s="2" t="s">
        <v>39</v>
      </c>
      <c r="O235" t="str">
        <f t="shared" si="3"/>
        <v>-29221220102</v>
      </c>
      <c r="P235" t="str">
        <f>VLOOKUP(O235,[2]Mapp_Chap_compta!$O:$O,1,0)</f>
        <v>-29221220102</v>
      </c>
    </row>
    <row r="236" spans="1:16" x14ac:dyDescent="0.3">
      <c r="A236" s="2">
        <v>292101</v>
      </c>
      <c r="B236" s="2">
        <v>-292101</v>
      </c>
      <c r="C236" s="2" t="s">
        <v>128</v>
      </c>
      <c r="D236" s="2" t="s">
        <v>67</v>
      </c>
      <c r="E236" s="2" t="s">
        <v>68</v>
      </c>
      <c r="F236" s="2">
        <v>20103</v>
      </c>
      <c r="G236" s="2" t="s">
        <v>26</v>
      </c>
      <c r="H236" s="2" t="s">
        <v>38</v>
      </c>
      <c r="I236" s="2" t="s">
        <v>38</v>
      </c>
      <c r="J236" s="2" t="s">
        <v>19</v>
      </c>
      <c r="K236" s="2" t="s">
        <v>20</v>
      </c>
      <c r="L236" s="2" t="s">
        <v>39</v>
      </c>
      <c r="M236" s="2" t="s">
        <v>39</v>
      </c>
      <c r="O236" t="str">
        <f t="shared" si="3"/>
        <v>-29210120103</v>
      </c>
      <c r="P236" t="str">
        <f>VLOOKUP(O236,[2]Mapp_Chap_compta!$O:$O,1,0)</f>
        <v>-29210120103</v>
      </c>
    </row>
    <row r="237" spans="1:16" x14ac:dyDescent="0.3">
      <c r="A237" s="2">
        <v>202110</v>
      </c>
      <c r="B237" s="2">
        <v>-202110</v>
      </c>
      <c r="C237" s="2" t="s">
        <v>129</v>
      </c>
      <c r="D237" s="2" t="s">
        <v>24</v>
      </c>
      <c r="E237" s="2" t="s">
        <v>25</v>
      </c>
      <c r="F237" s="2">
        <v>20102</v>
      </c>
      <c r="G237" s="2" t="s">
        <v>26</v>
      </c>
      <c r="H237" s="2" t="s">
        <v>17</v>
      </c>
      <c r="I237" s="2" t="s">
        <v>130</v>
      </c>
      <c r="J237" s="2" t="s">
        <v>19</v>
      </c>
      <c r="K237" s="2" t="s">
        <v>40</v>
      </c>
      <c r="L237" s="2" t="s">
        <v>21</v>
      </c>
      <c r="M237" s="2" t="s">
        <v>99</v>
      </c>
      <c r="O237" t="str">
        <f t="shared" si="3"/>
        <v>-20211020102</v>
      </c>
      <c r="P237" t="str">
        <f>VLOOKUP(O237,[2]Mapp_Chap_compta!$O:$O,1,0)</f>
        <v>-20211020102</v>
      </c>
    </row>
    <row r="238" spans="1:16" x14ac:dyDescent="0.3">
      <c r="A238" s="2">
        <v>202000</v>
      </c>
      <c r="B238" s="2">
        <v>-202000</v>
      </c>
      <c r="C238" s="2" t="s">
        <v>131</v>
      </c>
      <c r="D238" s="2" t="s">
        <v>24</v>
      </c>
      <c r="E238" s="2" t="s">
        <v>25</v>
      </c>
      <c r="F238" s="2">
        <v>20103</v>
      </c>
      <c r="G238" s="2" t="s">
        <v>26</v>
      </c>
      <c r="H238" s="2" t="s">
        <v>17</v>
      </c>
      <c r="I238" s="2" t="s">
        <v>92</v>
      </c>
      <c r="J238" s="2" t="s">
        <v>19</v>
      </c>
      <c r="K238" s="2" t="s">
        <v>20</v>
      </c>
      <c r="L238" s="2" t="s">
        <v>21</v>
      </c>
      <c r="M238" s="2" t="s">
        <v>99</v>
      </c>
      <c r="O238" t="str">
        <f t="shared" si="3"/>
        <v>-20200020103</v>
      </c>
      <c r="P238" t="str">
        <f>VLOOKUP(O238,[2]Mapp_Chap_compta!$O:$O,1,0)</f>
        <v>-20200020103</v>
      </c>
    </row>
    <row r="239" spans="1:16" x14ac:dyDescent="0.3">
      <c r="A239" s="2">
        <v>203000</v>
      </c>
      <c r="B239" s="2">
        <v>-203000</v>
      </c>
      <c r="C239" s="2" t="s">
        <v>122</v>
      </c>
      <c r="D239" s="2" t="s">
        <v>24</v>
      </c>
      <c r="E239" s="2" t="s">
        <v>25</v>
      </c>
      <c r="F239" s="2">
        <v>20219</v>
      </c>
      <c r="G239" s="2" t="s">
        <v>26</v>
      </c>
      <c r="H239" s="2" t="s">
        <v>17</v>
      </c>
      <c r="I239" s="2" t="s">
        <v>31</v>
      </c>
      <c r="J239" s="2" t="s">
        <v>19</v>
      </c>
      <c r="K239" s="2" t="s">
        <v>20</v>
      </c>
      <c r="L239" s="2" t="s">
        <v>32</v>
      </c>
      <c r="M239" s="2" t="s">
        <v>33</v>
      </c>
      <c r="O239" t="str">
        <f t="shared" si="3"/>
        <v>-20300020219</v>
      </c>
      <c r="P239" t="str">
        <f>VLOOKUP(O239,[2]Mapp_Chap_compta!$O:$O,1,0)</f>
        <v>-20300020219</v>
      </c>
    </row>
    <row r="240" spans="1:16" x14ac:dyDescent="0.3">
      <c r="A240" s="2">
        <v>205112</v>
      </c>
      <c r="B240" s="2">
        <v>-205112</v>
      </c>
      <c r="C240" s="2" t="s">
        <v>116</v>
      </c>
      <c r="D240" s="2" t="s">
        <v>24</v>
      </c>
      <c r="E240" s="2" t="s">
        <v>25</v>
      </c>
      <c r="F240" s="2">
        <v>20315</v>
      </c>
      <c r="G240" s="2" t="s">
        <v>26</v>
      </c>
      <c r="H240" s="2" t="s">
        <v>17</v>
      </c>
      <c r="I240" s="2" t="s">
        <v>83</v>
      </c>
      <c r="J240" s="2" t="s">
        <v>19</v>
      </c>
      <c r="K240" s="2" t="s">
        <v>46</v>
      </c>
      <c r="L240" s="2" t="s">
        <v>84</v>
      </c>
      <c r="M240" s="2" t="s">
        <v>85</v>
      </c>
      <c r="O240" t="str">
        <f t="shared" si="3"/>
        <v>-20511220315</v>
      </c>
      <c r="P240" t="str">
        <f>VLOOKUP(O240,[2]Mapp_Chap_compta!$O:$O,1,0)</f>
        <v>-20511220315</v>
      </c>
    </row>
    <row r="241" spans="1:16" x14ac:dyDescent="0.3">
      <c r="A241" s="2">
        <v>251720</v>
      </c>
      <c r="B241" s="2">
        <v>-251720</v>
      </c>
      <c r="C241" s="2" t="s">
        <v>132</v>
      </c>
      <c r="D241" s="2" t="s">
        <v>109</v>
      </c>
      <c r="E241" s="2" t="s">
        <v>110</v>
      </c>
      <c r="F241" s="2">
        <v>10101</v>
      </c>
      <c r="G241" s="2" t="s">
        <v>26</v>
      </c>
      <c r="H241" s="2" t="s">
        <v>133</v>
      </c>
      <c r="I241" s="2" t="s">
        <v>133</v>
      </c>
      <c r="J241" s="2" t="s">
        <v>19</v>
      </c>
      <c r="K241" s="2" t="s">
        <v>20</v>
      </c>
      <c r="L241" s="2" t="s">
        <v>21</v>
      </c>
      <c r="M241" s="2" t="s">
        <v>22</v>
      </c>
      <c r="O241" t="str">
        <f t="shared" si="3"/>
        <v>-25172010101</v>
      </c>
      <c r="P241" t="str">
        <f>VLOOKUP(O241,[2]Mapp_Chap_compta!$O:$O,1,0)</f>
        <v>-25172010101</v>
      </c>
    </row>
    <row r="242" spans="1:16" x14ac:dyDescent="0.3">
      <c r="A242" s="2">
        <v>203120</v>
      </c>
      <c r="B242" s="2">
        <v>-203120</v>
      </c>
      <c r="C242" s="2" t="s">
        <v>113</v>
      </c>
      <c r="D242" s="2" t="s">
        <v>24</v>
      </c>
      <c r="E242" s="2" t="s">
        <v>25</v>
      </c>
      <c r="F242" s="2">
        <v>20308</v>
      </c>
      <c r="G242" s="2" t="s">
        <v>26</v>
      </c>
      <c r="H242" s="2" t="s">
        <v>17</v>
      </c>
      <c r="I242" s="2" t="s">
        <v>31</v>
      </c>
      <c r="J242" s="2" t="s">
        <v>19</v>
      </c>
      <c r="K242" s="2" t="s">
        <v>20</v>
      </c>
      <c r="L242" s="2" t="s">
        <v>32</v>
      </c>
      <c r="M242" s="2" t="s">
        <v>33</v>
      </c>
      <c r="O242" t="str">
        <f t="shared" si="3"/>
        <v>-20312020308</v>
      </c>
      <c r="P242" t="str">
        <f>VLOOKUP(O242,[2]Mapp_Chap_compta!$O:$O,1,0)</f>
        <v>-20312020308</v>
      </c>
    </row>
    <row r="243" spans="1:16" x14ac:dyDescent="0.3">
      <c r="A243" s="2">
        <v>202110</v>
      </c>
      <c r="B243" s="2">
        <v>-202110</v>
      </c>
      <c r="C243" s="2" t="s">
        <v>129</v>
      </c>
      <c r="D243" s="2" t="s">
        <v>24</v>
      </c>
      <c r="E243" s="2" t="s">
        <v>25</v>
      </c>
      <c r="F243" s="2">
        <v>20103</v>
      </c>
      <c r="G243" s="2" t="s">
        <v>26</v>
      </c>
      <c r="H243" s="2" t="s">
        <v>17</v>
      </c>
      <c r="I243" s="2" t="s">
        <v>130</v>
      </c>
      <c r="J243" s="2" t="s">
        <v>19</v>
      </c>
      <c r="K243" s="2" t="s">
        <v>20</v>
      </c>
      <c r="L243" s="2" t="s">
        <v>21</v>
      </c>
      <c r="M243" s="2" t="s">
        <v>99</v>
      </c>
      <c r="O243" t="str">
        <f t="shared" si="3"/>
        <v>-20211020103</v>
      </c>
      <c r="P243" t="str">
        <f>VLOOKUP(O243,[2]Mapp_Chap_compta!$O:$O,1,0)</f>
        <v>-20211020103</v>
      </c>
    </row>
    <row r="244" spans="1:16" x14ac:dyDescent="0.3">
      <c r="A244" s="2">
        <v>202233</v>
      </c>
      <c r="B244" s="2">
        <v>-202233</v>
      </c>
      <c r="C244" s="2" t="s">
        <v>134</v>
      </c>
      <c r="D244" s="2" t="s">
        <v>24</v>
      </c>
      <c r="E244" s="2" t="s">
        <v>25</v>
      </c>
      <c r="F244" s="2">
        <v>20103</v>
      </c>
      <c r="G244" s="2" t="s">
        <v>26</v>
      </c>
      <c r="H244" s="2" t="s">
        <v>17</v>
      </c>
      <c r="I244" s="2" t="s">
        <v>98</v>
      </c>
      <c r="J244" s="2" t="s">
        <v>19</v>
      </c>
      <c r="K244" s="2" t="s">
        <v>20</v>
      </c>
      <c r="L244" s="2" t="s">
        <v>21</v>
      </c>
      <c r="M244" s="2" t="s">
        <v>99</v>
      </c>
      <c r="O244" t="str">
        <f t="shared" si="3"/>
        <v>-20223320103</v>
      </c>
      <c r="P244" t="str">
        <f>VLOOKUP(O244,[2]Mapp_Chap_compta!$O:$O,1,0)</f>
        <v>-20223320103</v>
      </c>
    </row>
    <row r="245" spans="1:16" x14ac:dyDescent="0.3">
      <c r="A245" s="2">
        <v>204120</v>
      </c>
      <c r="B245" s="2">
        <v>-204120</v>
      </c>
      <c r="C245" s="2" t="s">
        <v>135</v>
      </c>
      <c r="D245" s="2" t="s">
        <v>24</v>
      </c>
      <c r="E245" s="2" t="s">
        <v>25</v>
      </c>
      <c r="F245" s="2">
        <v>20102</v>
      </c>
      <c r="G245" s="2" t="s">
        <v>26</v>
      </c>
      <c r="H245" s="2" t="s">
        <v>17</v>
      </c>
      <c r="I245" s="2" t="s">
        <v>27</v>
      </c>
      <c r="J245" s="2" t="s">
        <v>19</v>
      </c>
      <c r="K245" s="2" t="s">
        <v>40</v>
      </c>
      <c r="L245" s="2" t="s">
        <v>28</v>
      </c>
      <c r="M245" s="2" t="s">
        <v>29</v>
      </c>
      <c r="O245" t="str">
        <f t="shared" si="3"/>
        <v>-20412020102</v>
      </c>
      <c r="P245" t="str">
        <f>VLOOKUP(O245,[2]Mapp_Chap_compta!$O:$O,1,0)</f>
        <v>-20412020102</v>
      </c>
    </row>
    <row r="246" spans="1:16" x14ac:dyDescent="0.3">
      <c r="A246" s="2">
        <v>203111</v>
      </c>
      <c r="B246" s="2">
        <v>-203111</v>
      </c>
      <c r="C246" s="2" t="s">
        <v>108</v>
      </c>
      <c r="D246" s="2" t="s">
        <v>24</v>
      </c>
      <c r="E246" s="2" t="s">
        <v>25</v>
      </c>
      <c r="F246" s="2">
        <v>20315</v>
      </c>
      <c r="G246" s="2" t="s">
        <v>26</v>
      </c>
      <c r="H246" s="2" t="s">
        <v>17</v>
      </c>
      <c r="I246" s="2" t="s">
        <v>31</v>
      </c>
      <c r="J246" s="2" t="s">
        <v>19</v>
      </c>
      <c r="K246" s="2" t="s">
        <v>46</v>
      </c>
      <c r="L246" s="2" t="s">
        <v>32</v>
      </c>
      <c r="M246" s="2" t="s">
        <v>33</v>
      </c>
      <c r="O246" t="str">
        <f t="shared" si="3"/>
        <v>-20311120315</v>
      </c>
      <c r="P246" t="str">
        <f>VLOOKUP(O246,[2]Mapp_Chap_compta!$O:$O,1,0)</f>
        <v>-20311120315</v>
      </c>
    </row>
    <row r="247" spans="1:16" x14ac:dyDescent="0.3">
      <c r="A247" s="2">
        <v>292200</v>
      </c>
      <c r="B247" s="2">
        <v>-292200</v>
      </c>
      <c r="C247" s="2" t="s">
        <v>124</v>
      </c>
      <c r="D247" s="2" t="s">
        <v>67</v>
      </c>
      <c r="E247" s="2" t="s">
        <v>68</v>
      </c>
      <c r="F247" s="2">
        <v>20101</v>
      </c>
      <c r="G247" s="2" t="s">
        <v>26</v>
      </c>
      <c r="H247" s="2" t="s">
        <v>38</v>
      </c>
      <c r="I247" s="2" t="s">
        <v>38</v>
      </c>
      <c r="J247" s="2" t="s">
        <v>19</v>
      </c>
      <c r="K247" s="2" t="s">
        <v>40</v>
      </c>
      <c r="L247" s="2" t="s">
        <v>39</v>
      </c>
      <c r="M247" s="2" t="s">
        <v>39</v>
      </c>
      <c r="O247" t="str">
        <f t="shared" si="3"/>
        <v>-29220020101</v>
      </c>
      <c r="P247" t="str">
        <f>VLOOKUP(O247,[2]Mapp_Chap_compta!$O:$O,1,0)</f>
        <v>-29220020101</v>
      </c>
    </row>
    <row r="248" spans="1:16" x14ac:dyDescent="0.3">
      <c r="A248" s="2">
        <v>203400</v>
      </c>
      <c r="B248" s="2">
        <v>-203400</v>
      </c>
      <c r="C248" s="2" t="s">
        <v>136</v>
      </c>
      <c r="D248" s="2" t="s">
        <v>24</v>
      </c>
      <c r="E248" s="2" t="s">
        <v>25</v>
      </c>
      <c r="F248" s="2">
        <v>20103</v>
      </c>
      <c r="G248" s="2" t="s">
        <v>26</v>
      </c>
      <c r="H248" s="2" t="s">
        <v>17</v>
      </c>
      <c r="I248" s="2" t="s">
        <v>31</v>
      </c>
      <c r="J248" s="2" t="s">
        <v>19</v>
      </c>
      <c r="K248" s="2" t="s">
        <v>20</v>
      </c>
      <c r="L248" s="2" t="s">
        <v>32</v>
      </c>
      <c r="M248" s="2" t="s">
        <v>33</v>
      </c>
      <c r="O248" t="str">
        <f t="shared" si="3"/>
        <v>-20340020103</v>
      </c>
      <c r="P248" t="str">
        <f>VLOOKUP(O248,[2]Mapp_Chap_compta!$O:$O,1,0)</f>
        <v>-20340020103</v>
      </c>
    </row>
    <row r="249" spans="1:16" x14ac:dyDescent="0.3">
      <c r="A249" s="2">
        <v>203000</v>
      </c>
      <c r="B249" s="2">
        <v>-203000</v>
      </c>
      <c r="C249" s="2" t="s">
        <v>122</v>
      </c>
      <c r="D249" s="2" t="s">
        <v>24</v>
      </c>
      <c r="E249" s="2" t="s">
        <v>25</v>
      </c>
      <c r="F249" s="2">
        <v>20308</v>
      </c>
      <c r="G249" s="2" t="s">
        <v>26</v>
      </c>
      <c r="H249" s="2" t="s">
        <v>17</v>
      </c>
      <c r="I249" s="2" t="s">
        <v>31</v>
      </c>
      <c r="J249" s="2" t="s">
        <v>19</v>
      </c>
      <c r="K249" s="2" t="s">
        <v>20</v>
      </c>
      <c r="L249" s="2" t="s">
        <v>32</v>
      </c>
      <c r="M249" s="2" t="s">
        <v>33</v>
      </c>
      <c r="O249" t="str">
        <f t="shared" si="3"/>
        <v>-20300020308</v>
      </c>
      <c r="P249" t="str">
        <f>VLOOKUP(O249,[2]Mapp_Chap_compta!$O:$O,1,0)</f>
        <v>-20300020308</v>
      </c>
    </row>
    <row r="250" spans="1:16" x14ac:dyDescent="0.3">
      <c r="A250" s="2">
        <v>204000</v>
      </c>
      <c r="B250" s="2">
        <v>-204000</v>
      </c>
      <c r="C250" s="2" t="s">
        <v>137</v>
      </c>
      <c r="D250" s="2" t="s">
        <v>24</v>
      </c>
      <c r="E250" s="2" t="s">
        <v>25</v>
      </c>
      <c r="F250" s="2">
        <v>20103</v>
      </c>
      <c r="G250" s="2" t="s">
        <v>26</v>
      </c>
      <c r="H250" s="2" t="s">
        <v>17</v>
      </c>
      <c r="I250" s="2" t="s">
        <v>27</v>
      </c>
      <c r="J250" s="2" t="s">
        <v>19</v>
      </c>
      <c r="K250" s="2" t="s">
        <v>20</v>
      </c>
      <c r="L250" s="2" t="s">
        <v>28</v>
      </c>
      <c r="M250" s="2" t="s">
        <v>29</v>
      </c>
      <c r="O250" t="str">
        <f t="shared" si="3"/>
        <v>-20400020103</v>
      </c>
      <c r="P250" t="str">
        <f>VLOOKUP(O250,[2]Mapp_Chap_compta!$O:$O,1,0)</f>
        <v>-20400020103</v>
      </c>
    </row>
    <row r="251" spans="1:16" x14ac:dyDescent="0.3">
      <c r="A251" s="2">
        <v>203150</v>
      </c>
      <c r="B251" s="2">
        <v>-203150</v>
      </c>
      <c r="C251" s="2" t="s">
        <v>138</v>
      </c>
      <c r="D251" s="2" t="s">
        <v>24</v>
      </c>
      <c r="E251" s="2" t="s">
        <v>25</v>
      </c>
      <c r="F251" s="2">
        <v>20315</v>
      </c>
      <c r="G251" s="2" t="s">
        <v>26</v>
      </c>
      <c r="H251" s="2" t="s">
        <v>17</v>
      </c>
      <c r="I251" s="2" t="s">
        <v>31</v>
      </c>
      <c r="J251" s="2" t="s">
        <v>19</v>
      </c>
      <c r="K251" s="2" t="s">
        <v>46</v>
      </c>
      <c r="L251" s="2" t="s">
        <v>32</v>
      </c>
      <c r="M251" s="2" t="s">
        <v>33</v>
      </c>
      <c r="O251" t="str">
        <f t="shared" si="3"/>
        <v>-20315020315</v>
      </c>
      <c r="P251" t="str">
        <f>VLOOKUP(O251,[2]Mapp_Chap_compta!$O:$O,1,0)</f>
        <v>-20315020315</v>
      </c>
    </row>
    <row r="252" spans="1:16" x14ac:dyDescent="0.3">
      <c r="A252" s="2">
        <v>272120</v>
      </c>
      <c r="B252" s="2">
        <v>272120</v>
      </c>
      <c r="C252" s="2" t="s">
        <v>89</v>
      </c>
      <c r="D252" s="2" t="s">
        <v>53</v>
      </c>
      <c r="E252" s="2" t="s">
        <v>54</v>
      </c>
      <c r="F252" s="2">
        <v>20102</v>
      </c>
      <c r="G252" s="2" t="s">
        <v>16</v>
      </c>
      <c r="H252" s="2" t="s">
        <v>55</v>
      </c>
      <c r="I252" s="2" t="s">
        <v>55</v>
      </c>
      <c r="J252" s="2" t="s">
        <v>19</v>
      </c>
      <c r="K252" s="2" t="s">
        <v>40</v>
      </c>
      <c r="L252" s="2" t="s">
        <v>381</v>
      </c>
      <c r="M252" s="2" t="str">
        <f t="shared" ref="M252:M270" si="4">I252</f>
        <v>Autres sommes dûes</v>
      </c>
      <c r="O252" t="str">
        <f t="shared" si="3"/>
        <v>27212020102</v>
      </c>
      <c r="P252" t="str">
        <f>VLOOKUP(O252,[2]Mapp_Chap_compta!$O:$O,1,0)</f>
        <v>27212020102</v>
      </c>
    </row>
    <row r="253" spans="1:16" x14ac:dyDescent="0.3">
      <c r="A253" s="2">
        <v>272120</v>
      </c>
      <c r="B253" s="2">
        <v>272120</v>
      </c>
      <c r="C253" s="2" t="s">
        <v>89</v>
      </c>
      <c r="D253" s="2" t="s">
        <v>53</v>
      </c>
      <c r="E253" s="2" t="s">
        <v>54</v>
      </c>
      <c r="F253" s="2">
        <v>20110</v>
      </c>
      <c r="G253" s="2" t="s">
        <v>16</v>
      </c>
      <c r="H253" s="2" t="s">
        <v>55</v>
      </c>
      <c r="I253" s="2" t="s">
        <v>55</v>
      </c>
      <c r="J253" s="2" t="s">
        <v>19</v>
      </c>
      <c r="K253" s="2" t="s">
        <v>40</v>
      </c>
      <c r="L253" s="2" t="s">
        <v>381</v>
      </c>
      <c r="M253" s="2" t="str">
        <f t="shared" si="4"/>
        <v>Autres sommes dûes</v>
      </c>
      <c r="O253" t="str">
        <f t="shared" si="3"/>
        <v>27212020110</v>
      </c>
      <c r="P253" t="str">
        <f>VLOOKUP(O253,[2]Mapp_Chap_compta!$O:$O,1,0)</f>
        <v>27212020110</v>
      </c>
    </row>
    <row r="254" spans="1:16" x14ac:dyDescent="0.3">
      <c r="A254" s="2">
        <v>272120</v>
      </c>
      <c r="B254" s="2">
        <v>272120</v>
      </c>
      <c r="C254" s="2" t="s">
        <v>89</v>
      </c>
      <c r="D254" s="2" t="s">
        <v>53</v>
      </c>
      <c r="E254" s="2" t="s">
        <v>54</v>
      </c>
      <c r="F254" s="2">
        <v>20109</v>
      </c>
      <c r="G254" s="2" t="s">
        <v>16</v>
      </c>
      <c r="H254" s="2" t="s">
        <v>55</v>
      </c>
      <c r="I254" s="2" t="s">
        <v>55</v>
      </c>
      <c r="J254" s="2" t="s">
        <v>19</v>
      </c>
      <c r="K254" s="2" t="s">
        <v>20</v>
      </c>
      <c r="L254" s="2" t="s">
        <v>381</v>
      </c>
      <c r="M254" s="2" t="str">
        <f t="shared" si="4"/>
        <v>Autres sommes dûes</v>
      </c>
      <c r="O254" t="str">
        <f t="shared" si="3"/>
        <v>27212020109</v>
      </c>
      <c r="P254" t="str">
        <f>VLOOKUP(O254,[2]Mapp_Chap_compta!$O:$O,1,0)</f>
        <v>27212020109</v>
      </c>
    </row>
    <row r="255" spans="1:16" x14ac:dyDescent="0.3">
      <c r="A255" s="2">
        <v>272120</v>
      </c>
      <c r="B255" s="2">
        <v>272120</v>
      </c>
      <c r="C255" s="2" t="s">
        <v>89</v>
      </c>
      <c r="D255" s="2" t="s">
        <v>53</v>
      </c>
      <c r="E255" s="2" t="s">
        <v>54</v>
      </c>
      <c r="F255" s="2">
        <v>20104</v>
      </c>
      <c r="G255" s="2" t="s">
        <v>16</v>
      </c>
      <c r="H255" s="2" t="s">
        <v>55</v>
      </c>
      <c r="I255" s="2" t="s">
        <v>55</v>
      </c>
      <c r="J255" s="2" t="s">
        <v>19</v>
      </c>
      <c r="K255" s="2" t="s">
        <v>20</v>
      </c>
      <c r="L255" s="2" t="s">
        <v>381</v>
      </c>
      <c r="M255" s="2" t="str">
        <f t="shared" si="4"/>
        <v>Autres sommes dûes</v>
      </c>
      <c r="O255" t="str">
        <f t="shared" si="3"/>
        <v>27212020104</v>
      </c>
      <c r="P255" t="str">
        <f>VLOOKUP(O255,[2]Mapp_Chap_compta!$O:$O,1,0)</f>
        <v>27212020104</v>
      </c>
    </row>
    <row r="256" spans="1:16" x14ac:dyDescent="0.3">
      <c r="A256" s="2">
        <v>272120</v>
      </c>
      <c r="B256" s="2">
        <v>272120</v>
      </c>
      <c r="C256" s="2" t="s">
        <v>89</v>
      </c>
      <c r="D256" s="2" t="s">
        <v>53</v>
      </c>
      <c r="E256" s="2" t="s">
        <v>54</v>
      </c>
      <c r="F256" s="2">
        <v>20203</v>
      </c>
      <c r="G256" s="2" t="s">
        <v>16</v>
      </c>
      <c r="H256" s="2" t="s">
        <v>55</v>
      </c>
      <c r="I256" s="2" t="s">
        <v>55</v>
      </c>
      <c r="J256" s="2" t="s">
        <v>19</v>
      </c>
      <c r="K256" s="2" t="s">
        <v>20</v>
      </c>
      <c r="L256" s="2" t="s">
        <v>381</v>
      </c>
      <c r="M256" s="2" t="str">
        <f t="shared" si="4"/>
        <v>Autres sommes dûes</v>
      </c>
      <c r="O256" t="str">
        <f t="shared" si="3"/>
        <v>27212020203</v>
      </c>
      <c r="P256" t="str">
        <f>VLOOKUP(O256,[2]Mapp_Chap_compta!$O:$O,1,0)</f>
        <v>27212020203</v>
      </c>
    </row>
    <row r="257" spans="1:16" x14ac:dyDescent="0.3">
      <c r="A257" s="2">
        <v>272120</v>
      </c>
      <c r="B257" s="2">
        <v>272120</v>
      </c>
      <c r="C257" s="2" t="s">
        <v>89</v>
      </c>
      <c r="D257" s="2" t="s">
        <v>53</v>
      </c>
      <c r="E257" s="2" t="s">
        <v>54</v>
      </c>
      <c r="F257" s="2">
        <v>20301</v>
      </c>
      <c r="G257" s="2" t="s">
        <v>16</v>
      </c>
      <c r="H257" s="2" t="s">
        <v>55</v>
      </c>
      <c r="I257" s="2" t="s">
        <v>55</v>
      </c>
      <c r="J257" s="2" t="s">
        <v>19</v>
      </c>
      <c r="K257" s="2" t="s">
        <v>46</v>
      </c>
      <c r="L257" s="2" t="s">
        <v>381</v>
      </c>
      <c r="M257" s="2" t="str">
        <f t="shared" si="4"/>
        <v>Autres sommes dûes</v>
      </c>
      <c r="O257" t="str">
        <f t="shared" si="3"/>
        <v>27212020301</v>
      </c>
      <c r="P257" t="str">
        <f>VLOOKUP(O257,[2]Mapp_Chap_compta!$O:$O,1,0)</f>
        <v>27212020301</v>
      </c>
    </row>
    <row r="258" spans="1:16" x14ac:dyDescent="0.3">
      <c r="A258" s="2">
        <v>272120</v>
      </c>
      <c r="B258" s="2">
        <v>272120</v>
      </c>
      <c r="C258" s="2" t="s">
        <v>89</v>
      </c>
      <c r="D258" s="2" t="s">
        <v>53</v>
      </c>
      <c r="E258" s="2" t="s">
        <v>54</v>
      </c>
      <c r="F258" s="2">
        <v>20201</v>
      </c>
      <c r="G258" s="2" t="s">
        <v>16</v>
      </c>
      <c r="H258" s="2" t="s">
        <v>55</v>
      </c>
      <c r="I258" s="2" t="s">
        <v>55</v>
      </c>
      <c r="J258" s="2" t="s">
        <v>19</v>
      </c>
      <c r="K258" s="2" t="s">
        <v>20</v>
      </c>
      <c r="L258" s="2" t="s">
        <v>381</v>
      </c>
      <c r="M258" s="2" t="str">
        <f t="shared" si="4"/>
        <v>Autres sommes dûes</v>
      </c>
      <c r="O258" t="str">
        <f t="shared" si="3"/>
        <v>27212020201</v>
      </c>
      <c r="P258" t="str">
        <f>VLOOKUP(O258,[2]Mapp_Chap_compta!$O:$O,1,0)</f>
        <v>27212020201</v>
      </c>
    </row>
    <row r="259" spans="1:16" x14ac:dyDescent="0.3">
      <c r="A259" s="2">
        <v>272120</v>
      </c>
      <c r="B259" s="2">
        <v>272120</v>
      </c>
      <c r="C259" s="2" t="s">
        <v>89</v>
      </c>
      <c r="D259" s="2" t="s">
        <v>53</v>
      </c>
      <c r="E259" s="2" t="s">
        <v>54</v>
      </c>
      <c r="F259" s="2">
        <v>10302</v>
      </c>
      <c r="G259" s="2" t="s">
        <v>16</v>
      </c>
      <c r="H259" s="2" t="s">
        <v>55</v>
      </c>
      <c r="I259" s="2" t="s">
        <v>55</v>
      </c>
      <c r="J259" s="2" t="s">
        <v>19</v>
      </c>
      <c r="K259" s="2" t="s">
        <v>40</v>
      </c>
      <c r="L259" s="2" t="s">
        <v>381</v>
      </c>
      <c r="M259" s="2" t="str">
        <f t="shared" si="4"/>
        <v>Autres sommes dûes</v>
      </c>
      <c r="O259" t="str">
        <f t="shared" ref="O259:O322" si="5">B259&amp;F259</f>
        <v>27212010302</v>
      </c>
      <c r="P259" t="str">
        <f>VLOOKUP(O259,[2]Mapp_Chap_compta!$O:$O,1,0)</f>
        <v>27212010302</v>
      </c>
    </row>
    <row r="260" spans="1:16" x14ac:dyDescent="0.3">
      <c r="A260" s="2">
        <v>272120</v>
      </c>
      <c r="B260" s="2">
        <v>272120</v>
      </c>
      <c r="C260" s="2" t="s">
        <v>89</v>
      </c>
      <c r="D260" s="2" t="s">
        <v>53</v>
      </c>
      <c r="E260" s="2" t="s">
        <v>54</v>
      </c>
      <c r="F260" s="2">
        <v>20111</v>
      </c>
      <c r="G260" s="2" t="s">
        <v>16</v>
      </c>
      <c r="H260" s="2" t="s">
        <v>55</v>
      </c>
      <c r="I260" s="2" t="s">
        <v>55</v>
      </c>
      <c r="J260" s="2" t="s">
        <v>19</v>
      </c>
      <c r="K260" s="2" t="s">
        <v>40</v>
      </c>
      <c r="L260" s="2" t="s">
        <v>381</v>
      </c>
      <c r="M260" s="2" t="str">
        <f t="shared" si="4"/>
        <v>Autres sommes dûes</v>
      </c>
      <c r="O260" t="str">
        <f t="shared" si="5"/>
        <v>27212020111</v>
      </c>
      <c r="P260" t="str">
        <f>VLOOKUP(O260,[2]Mapp_Chap_compta!$O:$O,1,0)</f>
        <v>27212020111</v>
      </c>
    </row>
    <row r="261" spans="1:16" x14ac:dyDescent="0.3">
      <c r="A261" s="2">
        <v>272120</v>
      </c>
      <c r="B261" s="2">
        <v>272120</v>
      </c>
      <c r="C261" s="2" t="s">
        <v>89</v>
      </c>
      <c r="D261" s="2" t="s">
        <v>53</v>
      </c>
      <c r="E261" s="2" t="s">
        <v>54</v>
      </c>
      <c r="F261" s="2">
        <v>20106</v>
      </c>
      <c r="G261" s="2" t="s">
        <v>16</v>
      </c>
      <c r="H261" s="2" t="s">
        <v>55</v>
      </c>
      <c r="I261" s="2" t="s">
        <v>55</v>
      </c>
      <c r="J261" s="2" t="s">
        <v>19</v>
      </c>
      <c r="K261" s="2" t="s">
        <v>40</v>
      </c>
      <c r="L261" s="2" t="s">
        <v>381</v>
      </c>
      <c r="M261" s="2" t="str">
        <f t="shared" si="4"/>
        <v>Autres sommes dûes</v>
      </c>
      <c r="O261" t="str">
        <f t="shared" si="5"/>
        <v>27212020106</v>
      </c>
      <c r="P261" t="str">
        <f>VLOOKUP(O261,[2]Mapp_Chap_compta!$O:$O,1,0)</f>
        <v>27212020106</v>
      </c>
    </row>
    <row r="262" spans="1:16" x14ac:dyDescent="0.3">
      <c r="A262" s="2">
        <v>272120</v>
      </c>
      <c r="B262" s="2">
        <v>272120</v>
      </c>
      <c r="C262" s="2" t="s">
        <v>89</v>
      </c>
      <c r="D262" s="2" t="s">
        <v>53</v>
      </c>
      <c r="E262" s="2" t="s">
        <v>54</v>
      </c>
      <c r="F262" s="2">
        <v>20303</v>
      </c>
      <c r="G262" s="2" t="s">
        <v>16</v>
      </c>
      <c r="H262" s="2" t="s">
        <v>55</v>
      </c>
      <c r="I262" s="2" t="s">
        <v>55</v>
      </c>
      <c r="J262" s="2" t="s">
        <v>19</v>
      </c>
      <c r="K262" s="2" t="s">
        <v>46</v>
      </c>
      <c r="L262" s="2" t="s">
        <v>381</v>
      </c>
      <c r="M262" s="2" t="str">
        <f t="shared" si="4"/>
        <v>Autres sommes dûes</v>
      </c>
      <c r="O262" t="str">
        <f t="shared" si="5"/>
        <v>27212020303</v>
      </c>
      <c r="P262" t="str">
        <f>VLOOKUP(O262,[2]Mapp_Chap_compta!$O:$O,1,0)</f>
        <v>27212020303</v>
      </c>
    </row>
    <row r="263" spans="1:16" x14ac:dyDescent="0.3">
      <c r="A263" s="2">
        <v>272120</v>
      </c>
      <c r="B263" s="2">
        <v>272120</v>
      </c>
      <c r="C263" s="2" t="s">
        <v>89</v>
      </c>
      <c r="D263" s="2" t="s">
        <v>53</v>
      </c>
      <c r="E263" s="2" t="s">
        <v>54</v>
      </c>
      <c r="F263" s="2">
        <v>20212</v>
      </c>
      <c r="G263" s="2" t="s">
        <v>16</v>
      </c>
      <c r="H263" s="2" t="s">
        <v>55</v>
      </c>
      <c r="I263" s="2" t="s">
        <v>55</v>
      </c>
      <c r="J263" s="2" t="s">
        <v>19</v>
      </c>
      <c r="K263" s="2" t="s">
        <v>20</v>
      </c>
      <c r="L263" s="2" t="s">
        <v>381</v>
      </c>
      <c r="M263" s="2" t="str">
        <f t="shared" si="4"/>
        <v>Autres sommes dûes</v>
      </c>
      <c r="O263" t="str">
        <f t="shared" si="5"/>
        <v>27212020212</v>
      </c>
      <c r="P263" t="str">
        <f>VLOOKUP(O263,[2]Mapp_Chap_compta!$O:$O,1,0)</f>
        <v>27212020212</v>
      </c>
    </row>
    <row r="264" spans="1:16" x14ac:dyDescent="0.3">
      <c r="A264" s="2">
        <v>272120</v>
      </c>
      <c r="B264" s="2">
        <v>-272120</v>
      </c>
      <c r="C264" s="2" t="s">
        <v>89</v>
      </c>
      <c r="D264" s="2" t="s">
        <v>53</v>
      </c>
      <c r="E264" s="2" t="s">
        <v>54</v>
      </c>
      <c r="F264" s="2">
        <v>10302</v>
      </c>
      <c r="G264" s="2" t="s">
        <v>16</v>
      </c>
      <c r="H264" s="2" t="s">
        <v>55</v>
      </c>
      <c r="I264" s="2" t="s">
        <v>55</v>
      </c>
      <c r="J264" s="2" t="s">
        <v>19</v>
      </c>
      <c r="K264" s="2" t="s">
        <v>40</v>
      </c>
      <c r="L264" s="2" t="s">
        <v>381</v>
      </c>
      <c r="M264" s="2" t="str">
        <f t="shared" si="4"/>
        <v>Autres sommes dûes</v>
      </c>
      <c r="O264" t="str">
        <f t="shared" si="5"/>
        <v>-27212010302</v>
      </c>
      <c r="P264" t="str">
        <f>VLOOKUP(O264,[2]Mapp_Chap_compta!$O:$O,1,0)</f>
        <v>-27212010302</v>
      </c>
    </row>
    <row r="265" spans="1:16" x14ac:dyDescent="0.3">
      <c r="A265" s="2">
        <v>272120</v>
      </c>
      <c r="B265" s="2">
        <v>-272120</v>
      </c>
      <c r="C265" s="2" t="s">
        <v>89</v>
      </c>
      <c r="D265" s="2" t="s">
        <v>53</v>
      </c>
      <c r="E265" s="2" t="s">
        <v>54</v>
      </c>
      <c r="F265" s="2">
        <v>20103</v>
      </c>
      <c r="G265" s="2" t="s">
        <v>16</v>
      </c>
      <c r="H265" s="2" t="s">
        <v>55</v>
      </c>
      <c r="I265" s="2" t="s">
        <v>55</v>
      </c>
      <c r="J265" s="2" t="s">
        <v>19</v>
      </c>
      <c r="K265" s="2" t="s">
        <v>20</v>
      </c>
      <c r="L265" s="2" t="s">
        <v>381</v>
      </c>
      <c r="M265" s="2" t="str">
        <f t="shared" si="4"/>
        <v>Autres sommes dûes</v>
      </c>
      <c r="O265" t="str">
        <f t="shared" si="5"/>
        <v>-27212020103</v>
      </c>
      <c r="P265" t="str">
        <f>VLOOKUP(O265,[2]Mapp_Chap_compta!$O:$O,1,0)</f>
        <v>-27212020103</v>
      </c>
    </row>
    <row r="266" spans="1:16" x14ac:dyDescent="0.3">
      <c r="A266" s="2">
        <v>272120</v>
      </c>
      <c r="B266" s="2">
        <v>-272120</v>
      </c>
      <c r="C266" s="2" t="s">
        <v>89</v>
      </c>
      <c r="D266" s="2" t="s">
        <v>53</v>
      </c>
      <c r="E266" s="2" t="s">
        <v>54</v>
      </c>
      <c r="F266" s="2">
        <v>20101</v>
      </c>
      <c r="G266" s="2" t="s">
        <v>16</v>
      </c>
      <c r="H266" s="2" t="s">
        <v>55</v>
      </c>
      <c r="I266" s="2" t="s">
        <v>55</v>
      </c>
      <c r="J266" s="2" t="s">
        <v>19</v>
      </c>
      <c r="K266" s="2" t="s">
        <v>40</v>
      </c>
      <c r="L266" s="2" t="s">
        <v>381</v>
      </c>
      <c r="M266" s="2" t="str">
        <f t="shared" si="4"/>
        <v>Autres sommes dûes</v>
      </c>
      <c r="O266" t="str">
        <f t="shared" si="5"/>
        <v>-27212020101</v>
      </c>
      <c r="P266" t="str">
        <f>VLOOKUP(O266,[2]Mapp_Chap_compta!$O:$O,1,0)</f>
        <v>-27212020101</v>
      </c>
    </row>
    <row r="267" spans="1:16" x14ac:dyDescent="0.3">
      <c r="A267" s="2">
        <v>272120</v>
      </c>
      <c r="B267" s="2">
        <v>-272120</v>
      </c>
      <c r="C267" s="2" t="s">
        <v>89</v>
      </c>
      <c r="D267" s="2" t="s">
        <v>53</v>
      </c>
      <c r="E267" s="2" t="s">
        <v>54</v>
      </c>
      <c r="F267" s="2">
        <v>20102</v>
      </c>
      <c r="G267" s="2" t="s">
        <v>16</v>
      </c>
      <c r="H267" s="2" t="s">
        <v>55</v>
      </c>
      <c r="I267" s="2" t="s">
        <v>55</v>
      </c>
      <c r="J267" s="2" t="s">
        <v>19</v>
      </c>
      <c r="K267" s="2" t="s">
        <v>40</v>
      </c>
      <c r="L267" s="2" t="s">
        <v>381</v>
      </c>
      <c r="M267" s="2" t="str">
        <f t="shared" si="4"/>
        <v>Autres sommes dûes</v>
      </c>
      <c r="O267" t="str">
        <f t="shared" si="5"/>
        <v>-27212020102</v>
      </c>
      <c r="P267" t="str">
        <f>VLOOKUP(O267,[2]Mapp_Chap_compta!$O:$O,1,0)</f>
        <v>-27212020102</v>
      </c>
    </row>
    <row r="268" spans="1:16" x14ac:dyDescent="0.3">
      <c r="A268" s="2">
        <v>272120</v>
      </c>
      <c r="B268" s="2">
        <v>-272120</v>
      </c>
      <c r="C268" s="2" t="s">
        <v>89</v>
      </c>
      <c r="D268" s="2" t="s">
        <v>53</v>
      </c>
      <c r="E268" s="2" t="s">
        <v>54</v>
      </c>
      <c r="F268" s="2">
        <v>20111</v>
      </c>
      <c r="G268" s="2" t="s">
        <v>16</v>
      </c>
      <c r="H268" s="2" t="s">
        <v>55</v>
      </c>
      <c r="I268" s="2" t="s">
        <v>55</v>
      </c>
      <c r="J268" s="2" t="s">
        <v>19</v>
      </c>
      <c r="K268" s="2" t="s">
        <v>40</v>
      </c>
      <c r="L268" s="2" t="s">
        <v>381</v>
      </c>
      <c r="M268" s="2" t="str">
        <f t="shared" si="4"/>
        <v>Autres sommes dûes</v>
      </c>
      <c r="O268" t="str">
        <f t="shared" si="5"/>
        <v>-27212020111</v>
      </c>
      <c r="P268" t="str">
        <f>VLOOKUP(O268,[2]Mapp_Chap_compta!$O:$O,1,0)</f>
        <v>-27212020111</v>
      </c>
    </row>
    <row r="269" spans="1:16" x14ac:dyDescent="0.3">
      <c r="A269" s="2">
        <v>272120</v>
      </c>
      <c r="B269" s="2">
        <v>-272120</v>
      </c>
      <c r="C269" s="2" t="s">
        <v>89</v>
      </c>
      <c r="D269" s="2" t="s">
        <v>53</v>
      </c>
      <c r="E269" s="2" t="s">
        <v>54</v>
      </c>
      <c r="F269" s="2">
        <v>20109</v>
      </c>
      <c r="G269" s="2" t="s">
        <v>16</v>
      </c>
      <c r="H269" s="2" t="s">
        <v>55</v>
      </c>
      <c r="I269" s="2" t="s">
        <v>55</v>
      </c>
      <c r="J269" s="2" t="s">
        <v>19</v>
      </c>
      <c r="K269" s="2" t="s">
        <v>20</v>
      </c>
      <c r="L269" s="2" t="s">
        <v>381</v>
      </c>
      <c r="M269" s="2" t="str">
        <f t="shared" si="4"/>
        <v>Autres sommes dûes</v>
      </c>
      <c r="O269" t="str">
        <f t="shared" si="5"/>
        <v>-27212020109</v>
      </c>
      <c r="P269" t="str">
        <f>VLOOKUP(O269,[2]Mapp_Chap_compta!$O:$O,1,0)</f>
        <v>-27212020109</v>
      </c>
    </row>
    <row r="270" spans="1:16" x14ac:dyDescent="0.3">
      <c r="A270" s="2">
        <v>272100</v>
      </c>
      <c r="B270" s="2">
        <v>272100</v>
      </c>
      <c r="C270" s="2" t="s">
        <v>139</v>
      </c>
      <c r="D270" s="2" t="s">
        <v>53</v>
      </c>
      <c r="E270" s="2" t="s">
        <v>54</v>
      </c>
      <c r="F270" s="2">
        <v>30102</v>
      </c>
      <c r="G270" s="2" t="s">
        <v>16</v>
      </c>
      <c r="H270" s="2" t="s">
        <v>55</v>
      </c>
      <c r="I270" s="2" t="s">
        <v>55</v>
      </c>
      <c r="J270" s="2" t="s">
        <v>19</v>
      </c>
      <c r="K270" s="2" t="s">
        <v>20</v>
      </c>
      <c r="L270" s="2" t="s">
        <v>381</v>
      </c>
      <c r="M270" s="2" t="str">
        <f t="shared" si="4"/>
        <v>Autres sommes dûes</v>
      </c>
      <c r="O270" t="str">
        <f t="shared" si="5"/>
        <v>27210030102</v>
      </c>
      <c r="P270" t="str">
        <f>VLOOKUP(O270,[2]Mapp_Chap_compta!$O:$O,1,0)</f>
        <v>27210030102</v>
      </c>
    </row>
    <row r="271" spans="1:16" x14ac:dyDescent="0.3">
      <c r="A271" s="2">
        <v>252114</v>
      </c>
      <c r="B271" s="2">
        <v>252114</v>
      </c>
      <c r="C271" s="2" t="s">
        <v>50</v>
      </c>
      <c r="D271" s="2" t="s">
        <v>42</v>
      </c>
      <c r="E271" s="2" t="s">
        <v>43</v>
      </c>
      <c r="F271" s="2">
        <v>10302</v>
      </c>
      <c r="G271" s="2" t="s">
        <v>16</v>
      </c>
      <c r="H271" s="2" t="s">
        <v>17</v>
      </c>
      <c r="I271" s="2" t="s">
        <v>44</v>
      </c>
      <c r="J271" s="2" t="s">
        <v>19</v>
      </c>
      <c r="K271" s="2" t="s">
        <v>40</v>
      </c>
      <c r="L271" s="2" t="s">
        <v>381</v>
      </c>
      <c r="M271" s="2" t="s">
        <v>44</v>
      </c>
      <c r="O271" t="str">
        <f t="shared" si="5"/>
        <v>25211410302</v>
      </c>
      <c r="P271" t="str">
        <f>VLOOKUP(O271,[2]Mapp_Chap_compta!$O:$O,1,0)</f>
        <v>25211410302</v>
      </c>
    </row>
    <row r="272" spans="1:16" x14ac:dyDescent="0.3">
      <c r="A272" s="2">
        <v>255100</v>
      </c>
      <c r="B272" s="2">
        <v>255100</v>
      </c>
      <c r="C272" s="2" t="s">
        <v>76</v>
      </c>
      <c r="D272" s="2" t="s">
        <v>77</v>
      </c>
      <c r="E272" s="2" t="s">
        <v>78</v>
      </c>
      <c r="F272" s="2">
        <v>10302</v>
      </c>
      <c r="G272" s="2" t="s">
        <v>16</v>
      </c>
      <c r="H272" s="2" t="s">
        <v>78</v>
      </c>
      <c r="I272" s="2" t="s">
        <v>78</v>
      </c>
      <c r="J272" s="2" t="s">
        <v>19</v>
      </c>
      <c r="K272" s="2" t="s">
        <v>40</v>
      </c>
      <c r="L272" s="2" t="s">
        <v>381</v>
      </c>
      <c r="M272" s="2" t="s">
        <v>78</v>
      </c>
      <c r="O272" t="str">
        <f t="shared" si="5"/>
        <v>25510010302</v>
      </c>
      <c r="P272" t="str">
        <f>VLOOKUP(O272,[2]Mapp_Chap_compta!$O:$O,1,0)</f>
        <v>25510010302</v>
      </c>
    </row>
    <row r="273" spans="1:16" x14ac:dyDescent="0.3">
      <c r="A273" s="2">
        <v>299225</v>
      </c>
      <c r="B273" s="2">
        <v>299225</v>
      </c>
      <c r="C273" s="2" t="s">
        <v>79</v>
      </c>
      <c r="D273" s="2" t="s">
        <v>36</v>
      </c>
      <c r="E273" s="2" t="s">
        <v>37</v>
      </c>
      <c r="F273" s="2">
        <v>20207</v>
      </c>
      <c r="G273" s="2" t="s">
        <v>26</v>
      </c>
      <c r="H273" s="2" t="s">
        <v>38</v>
      </c>
      <c r="I273" s="2" t="s">
        <v>38</v>
      </c>
      <c r="J273" s="2" t="s">
        <v>19</v>
      </c>
      <c r="K273" s="2" t="s">
        <v>20</v>
      </c>
      <c r="L273" s="2" t="s">
        <v>39</v>
      </c>
      <c r="M273" s="2" t="s">
        <v>39</v>
      </c>
      <c r="O273" t="str">
        <f t="shared" si="5"/>
        <v>29922520207</v>
      </c>
      <c r="P273" t="str">
        <f>VLOOKUP(O273,[2]Mapp_Chap_compta!$O:$O,1,0)</f>
        <v>29922520207</v>
      </c>
    </row>
    <row r="274" spans="1:16" x14ac:dyDescent="0.3">
      <c r="A274" s="2">
        <v>292250</v>
      </c>
      <c r="B274" s="2">
        <v>-292250</v>
      </c>
      <c r="C274" s="2" t="s">
        <v>114</v>
      </c>
      <c r="D274" s="2" t="s">
        <v>67</v>
      </c>
      <c r="E274" s="2" t="s">
        <v>68</v>
      </c>
      <c r="F274" s="2">
        <v>20207</v>
      </c>
      <c r="G274" s="2" t="s">
        <v>26</v>
      </c>
      <c r="H274" s="2" t="s">
        <v>38</v>
      </c>
      <c r="I274" s="2" t="s">
        <v>38</v>
      </c>
      <c r="J274" s="2" t="s">
        <v>19</v>
      </c>
      <c r="K274" s="2" t="s">
        <v>20</v>
      </c>
      <c r="L274" s="2" t="s">
        <v>39</v>
      </c>
      <c r="M274" s="2" t="s">
        <v>39</v>
      </c>
      <c r="O274" t="str">
        <f t="shared" si="5"/>
        <v>-29225020207</v>
      </c>
      <c r="P274" t="str">
        <f>VLOOKUP(O274,[2]Mapp_Chap_compta!$O:$O,1,0)</f>
        <v>-29225020207</v>
      </c>
    </row>
    <row r="275" spans="1:16" x14ac:dyDescent="0.3">
      <c r="A275" s="2">
        <v>252152</v>
      </c>
      <c r="B275" s="2">
        <v>252152</v>
      </c>
      <c r="C275" s="2" t="s">
        <v>140</v>
      </c>
      <c r="D275" s="2" t="s">
        <v>42</v>
      </c>
      <c r="E275" s="2" t="s">
        <v>43</v>
      </c>
      <c r="F275" s="2">
        <v>10302</v>
      </c>
      <c r="G275" s="2" t="s">
        <v>16</v>
      </c>
      <c r="H275" s="2" t="s">
        <v>17</v>
      </c>
      <c r="I275" s="2" t="s">
        <v>44</v>
      </c>
      <c r="J275" s="2" t="s">
        <v>19</v>
      </c>
      <c r="K275" s="2" t="s">
        <v>40</v>
      </c>
      <c r="L275" s="2" t="s">
        <v>381</v>
      </c>
      <c r="M275" s="2" t="s">
        <v>44</v>
      </c>
      <c r="O275" t="str">
        <f t="shared" si="5"/>
        <v>25215210302</v>
      </c>
      <c r="P275" t="str">
        <f>VLOOKUP(O275,[2]Mapp_Chap_compta!$O:$O,1,0)</f>
        <v>25215210302</v>
      </c>
    </row>
    <row r="276" spans="1:16" x14ac:dyDescent="0.3">
      <c r="A276" s="2">
        <v>299222</v>
      </c>
      <c r="B276" s="2">
        <v>299222</v>
      </c>
      <c r="C276" s="2" t="s">
        <v>48</v>
      </c>
      <c r="D276" s="2" t="s">
        <v>36</v>
      </c>
      <c r="E276" s="2" t="s">
        <v>37</v>
      </c>
      <c r="F276" s="2">
        <v>20104</v>
      </c>
      <c r="G276" s="2" t="s">
        <v>26</v>
      </c>
      <c r="H276" s="2" t="s">
        <v>38</v>
      </c>
      <c r="I276" s="2" t="s">
        <v>38</v>
      </c>
      <c r="J276" s="2" t="s">
        <v>19</v>
      </c>
      <c r="K276" s="2" t="s">
        <v>20</v>
      </c>
      <c r="L276" s="2" t="s">
        <v>39</v>
      </c>
      <c r="M276" s="2" t="s">
        <v>39</v>
      </c>
      <c r="O276" t="str">
        <f t="shared" si="5"/>
        <v>29922220104</v>
      </c>
      <c r="P276" t="str">
        <f>VLOOKUP(O276,[2]Mapp_Chap_compta!$O:$O,1,0)</f>
        <v>29922220104</v>
      </c>
    </row>
    <row r="277" spans="1:16" x14ac:dyDescent="0.3">
      <c r="A277" s="2">
        <v>251110</v>
      </c>
      <c r="B277" s="2">
        <v>251110</v>
      </c>
      <c r="C277" s="2" t="s">
        <v>141</v>
      </c>
      <c r="D277" s="2" t="s">
        <v>14</v>
      </c>
      <c r="E277" s="2" t="s">
        <v>15</v>
      </c>
      <c r="F277" s="2">
        <v>20103</v>
      </c>
      <c r="G277" s="2" t="s">
        <v>16</v>
      </c>
      <c r="H277" s="2" t="s">
        <v>17</v>
      </c>
      <c r="I277" s="2" t="s">
        <v>18</v>
      </c>
      <c r="J277" s="2" t="s">
        <v>19</v>
      </c>
      <c r="K277" s="2" t="s">
        <v>20</v>
      </c>
      <c r="L277" s="2" t="s">
        <v>21</v>
      </c>
      <c r="M277" s="2" t="s">
        <v>22</v>
      </c>
      <c r="O277" t="str">
        <f t="shared" si="5"/>
        <v>25111020103</v>
      </c>
      <c r="P277" t="str">
        <f>VLOOKUP(O277,[2]Mapp_Chap_compta!$O:$O,1,0)</f>
        <v>25111020103</v>
      </c>
    </row>
    <row r="278" spans="1:16" x14ac:dyDescent="0.3">
      <c r="A278" s="2">
        <v>254200</v>
      </c>
      <c r="B278" s="2">
        <v>254200</v>
      </c>
      <c r="C278" s="2" t="s">
        <v>142</v>
      </c>
      <c r="D278" s="2" t="s">
        <v>60</v>
      </c>
      <c r="E278" s="2" t="s">
        <v>61</v>
      </c>
      <c r="F278" s="2">
        <v>20103</v>
      </c>
      <c r="G278" s="2" t="s">
        <v>16</v>
      </c>
      <c r="H278" s="2" t="s">
        <v>61</v>
      </c>
      <c r="I278" s="2" t="s">
        <v>61</v>
      </c>
      <c r="J278" s="2" t="s">
        <v>19</v>
      </c>
      <c r="K278" s="2" t="s">
        <v>20</v>
      </c>
      <c r="L278" s="2" t="s">
        <v>381</v>
      </c>
      <c r="M278" s="2" t="str">
        <f>I278</f>
        <v>Dépôts de garantie reçus</v>
      </c>
      <c r="O278" t="str">
        <f t="shared" si="5"/>
        <v>25420020103</v>
      </c>
      <c r="P278" t="str">
        <f>VLOOKUP(O278,[2]Mapp_Chap_compta!$O:$O,1,0)</f>
        <v>25420020103</v>
      </c>
    </row>
    <row r="279" spans="1:16" x14ac:dyDescent="0.3">
      <c r="A279" s="2">
        <v>299222</v>
      </c>
      <c r="B279" s="2">
        <v>299222</v>
      </c>
      <c r="C279" s="2" t="s">
        <v>48</v>
      </c>
      <c r="D279" s="2" t="s">
        <v>36</v>
      </c>
      <c r="E279" s="2" t="s">
        <v>37</v>
      </c>
      <c r="F279" s="2">
        <v>20106</v>
      </c>
      <c r="G279" s="2" t="s">
        <v>26</v>
      </c>
      <c r="H279" s="2" t="s">
        <v>38</v>
      </c>
      <c r="I279" s="2" t="s">
        <v>38</v>
      </c>
      <c r="J279" s="2" t="s">
        <v>19</v>
      </c>
      <c r="K279" s="2" t="s">
        <v>40</v>
      </c>
      <c r="L279" s="2" t="s">
        <v>39</v>
      </c>
      <c r="M279" s="2" t="s">
        <v>39</v>
      </c>
      <c r="O279" t="str">
        <f t="shared" si="5"/>
        <v>29922220106</v>
      </c>
      <c r="P279" t="str">
        <f>VLOOKUP(O279,[2]Mapp_Chap_compta!$O:$O,1,0)</f>
        <v>29922220106</v>
      </c>
    </row>
    <row r="280" spans="1:16" x14ac:dyDescent="0.3">
      <c r="A280" s="2">
        <v>205112</v>
      </c>
      <c r="B280" s="2">
        <v>205112</v>
      </c>
      <c r="C280" s="2" t="s">
        <v>116</v>
      </c>
      <c r="D280" s="2" t="s">
        <v>24</v>
      </c>
      <c r="E280" s="2" t="s">
        <v>25</v>
      </c>
      <c r="F280" s="2">
        <v>20102</v>
      </c>
      <c r="G280" s="2" t="s">
        <v>26</v>
      </c>
      <c r="H280" s="2" t="s">
        <v>17</v>
      </c>
      <c r="I280" s="2" t="s">
        <v>83</v>
      </c>
      <c r="J280" s="2" t="s">
        <v>19</v>
      </c>
      <c r="K280" s="2" t="s">
        <v>40</v>
      </c>
      <c r="L280" s="2" t="s">
        <v>84</v>
      </c>
      <c r="M280" s="2" t="s">
        <v>85</v>
      </c>
      <c r="O280" t="str">
        <f t="shared" si="5"/>
        <v>20511220102</v>
      </c>
      <c r="P280" t="str">
        <f>VLOOKUP(O280,[2]Mapp_Chap_compta!$O:$O,1,0)</f>
        <v>20511220102</v>
      </c>
    </row>
    <row r="281" spans="1:16" x14ac:dyDescent="0.3">
      <c r="A281" s="2">
        <v>299207</v>
      </c>
      <c r="B281" s="2">
        <v>299207</v>
      </c>
      <c r="C281" s="2" t="s">
        <v>95</v>
      </c>
      <c r="D281" s="2" t="s">
        <v>36</v>
      </c>
      <c r="E281" s="2" t="s">
        <v>37</v>
      </c>
      <c r="F281" s="2">
        <v>20103</v>
      </c>
      <c r="G281" s="2" t="s">
        <v>26</v>
      </c>
      <c r="H281" s="2" t="s">
        <v>38</v>
      </c>
      <c r="I281" s="2" t="s">
        <v>38</v>
      </c>
      <c r="J281" s="2" t="s">
        <v>19</v>
      </c>
      <c r="K281" s="2" t="s">
        <v>20</v>
      </c>
      <c r="L281" s="2" t="s">
        <v>39</v>
      </c>
      <c r="M281" s="2" t="s">
        <v>39</v>
      </c>
      <c r="O281" t="str">
        <f t="shared" si="5"/>
        <v>29920720103</v>
      </c>
      <c r="P281" t="str">
        <f>VLOOKUP(O281,[2]Mapp_Chap_compta!$O:$O,1,0)</f>
        <v>29920720103</v>
      </c>
    </row>
    <row r="282" spans="1:16" x14ac:dyDescent="0.3">
      <c r="A282" s="2">
        <v>272500</v>
      </c>
      <c r="B282" s="2">
        <v>272500</v>
      </c>
      <c r="C282" s="2" t="s">
        <v>52</v>
      </c>
      <c r="D282" s="2" t="s">
        <v>53</v>
      </c>
      <c r="E282" s="2" t="s">
        <v>54</v>
      </c>
      <c r="F282" s="2">
        <v>20104</v>
      </c>
      <c r="G282" s="2" t="s">
        <v>16</v>
      </c>
      <c r="H282" s="2" t="s">
        <v>55</v>
      </c>
      <c r="I282" s="2" t="s">
        <v>55</v>
      </c>
      <c r="J282" s="2" t="s">
        <v>19</v>
      </c>
      <c r="K282" s="2" t="s">
        <v>20</v>
      </c>
      <c r="L282" s="2" t="s">
        <v>381</v>
      </c>
      <c r="M282" s="2" t="str">
        <f>I282</f>
        <v>Autres sommes dûes</v>
      </c>
      <c r="O282" t="str">
        <f t="shared" si="5"/>
        <v>27250020104</v>
      </c>
      <c r="P282" t="str">
        <f>VLOOKUP(O282,[2]Mapp_Chap_compta!$O:$O,1,0)</f>
        <v>27250020104</v>
      </c>
    </row>
    <row r="283" spans="1:16" x14ac:dyDescent="0.3">
      <c r="A283" s="2">
        <v>292210</v>
      </c>
      <c r="B283" s="2">
        <v>292210</v>
      </c>
      <c r="C283" s="2" t="s">
        <v>90</v>
      </c>
      <c r="D283" s="2" t="s">
        <v>67</v>
      </c>
      <c r="E283" s="2" t="s">
        <v>68</v>
      </c>
      <c r="F283" s="2">
        <v>20103</v>
      </c>
      <c r="G283" s="2" t="s">
        <v>26</v>
      </c>
      <c r="H283" s="2" t="s">
        <v>38</v>
      </c>
      <c r="I283" s="2" t="s">
        <v>38</v>
      </c>
      <c r="J283" s="2" t="s">
        <v>19</v>
      </c>
      <c r="K283" s="2" t="s">
        <v>20</v>
      </c>
      <c r="L283" s="2" t="s">
        <v>39</v>
      </c>
      <c r="M283" s="2" t="s">
        <v>39</v>
      </c>
      <c r="O283" t="str">
        <f t="shared" si="5"/>
        <v>29221020103</v>
      </c>
      <c r="P283" t="str">
        <f>VLOOKUP(O283,[2]Mapp_Chap_compta!$O:$O,1,0)</f>
        <v>29221020103</v>
      </c>
    </row>
    <row r="284" spans="1:16" x14ac:dyDescent="0.3">
      <c r="A284" s="2">
        <v>202212</v>
      </c>
      <c r="B284" s="2">
        <v>202212</v>
      </c>
      <c r="C284" s="2" t="s">
        <v>121</v>
      </c>
      <c r="D284" s="2" t="s">
        <v>24</v>
      </c>
      <c r="E284" s="2" t="s">
        <v>25</v>
      </c>
      <c r="F284" s="2">
        <v>20103</v>
      </c>
      <c r="G284" s="2" t="s">
        <v>26</v>
      </c>
      <c r="H284" s="2" t="s">
        <v>17</v>
      </c>
      <c r="I284" s="2" t="s">
        <v>92</v>
      </c>
      <c r="J284" s="2" t="s">
        <v>19</v>
      </c>
      <c r="K284" s="2" t="s">
        <v>20</v>
      </c>
      <c r="L284" s="2" t="s">
        <v>21</v>
      </c>
      <c r="M284" s="2" t="s">
        <v>99</v>
      </c>
      <c r="O284" t="str">
        <f t="shared" si="5"/>
        <v>20221220103</v>
      </c>
      <c r="P284" t="str">
        <f>VLOOKUP(O284,[2]Mapp_Chap_compta!$O:$O,1,0)</f>
        <v>20221220103</v>
      </c>
    </row>
    <row r="285" spans="1:16" x14ac:dyDescent="0.3">
      <c r="A285" s="2">
        <v>201212</v>
      </c>
      <c r="B285" s="2">
        <v>-201212</v>
      </c>
      <c r="C285" s="2" t="s">
        <v>143</v>
      </c>
      <c r="D285" s="2" t="s">
        <v>24</v>
      </c>
      <c r="E285" s="2" t="s">
        <v>25</v>
      </c>
      <c r="F285" s="2">
        <v>20103</v>
      </c>
      <c r="G285" s="2" t="s">
        <v>26</v>
      </c>
      <c r="H285" s="2" t="s">
        <v>17</v>
      </c>
      <c r="I285" s="2" t="s">
        <v>92</v>
      </c>
      <c r="J285" s="2" t="s">
        <v>19</v>
      </c>
      <c r="K285" s="2" t="s">
        <v>20</v>
      </c>
      <c r="L285" s="2" t="s">
        <v>21</v>
      </c>
      <c r="M285" s="2" t="s">
        <v>93</v>
      </c>
      <c r="O285" t="str">
        <f t="shared" si="5"/>
        <v>-20121220103</v>
      </c>
      <c r="P285" t="str">
        <f>VLOOKUP(O285,[2]Mapp_Chap_compta!$O:$O,1,0)</f>
        <v>-20121220103</v>
      </c>
    </row>
    <row r="286" spans="1:16" x14ac:dyDescent="0.3">
      <c r="A286" s="2">
        <v>251113</v>
      </c>
      <c r="B286" s="2">
        <v>-251113</v>
      </c>
      <c r="C286" s="2" t="s">
        <v>13</v>
      </c>
      <c r="D286" s="2" t="s">
        <v>109</v>
      </c>
      <c r="E286" s="2" t="s">
        <v>110</v>
      </c>
      <c r="F286" s="2">
        <v>20103</v>
      </c>
      <c r="G286" s="2" t="s">
        <v>26</v>
      </c>
      <c r="H286" s="2" t="s">
        <v>17</v>
      </c>
      <c r="I286" s="2" t="s">
        <v>111</v>
      </c>
      <c r="J286" s="2" t="s">
        <v>19</v>
      </c>
      <c r="K286" s="2" t="s">
        <v>20</v>
      </c>
      <c r="L286" s="2" t="s">
        <v>21</v>
      </c>
      <c r="M286" s="2" t="s">
        <v>22</v>
      </c>
      <c r="O286" t="str">
        <f t="shared" si="5"/>
        <v>-25111320103</v>
      </c>
      <c r="P286" t="str">
        <f>VLOOKUP(O286,[2]Mapp_Chap_compta!$O:$O,1,0)</f>
        <v>-25111320103</v>
      </c>
    </row>
    <row r="287" spans="1:16" x14ac:dyDescent="0.3">
      <c r="A287" s="2">
        <v>292220</v>
      </c>
      <c r="B287" s="2">
        <v>-292220</v>
      </c>
      <c r="C287" s="2" t="s">
        <v>80</v>
      </c>
      <c r="D287" s="2" t="s">
        <v>67</v>
      </c>
      <c r="E287" s="2" t="s">
        <v>68</v>
      </c>
      <c r="F287" s="2">
        <v>20106</v>
      </c>
      <c r="G287" s="2" t="s">
        <v>26</v>
      </c>
      <c r="H287" s="2" t="s">
        <v>38</v>
      </c>
      <c r="I287" s="2" t="s">
        <v>38</v>
      </c>
      <c r="J287" s="2" t="s">
        <v>19</v>
      </c>
      <c r="K287" s="2" t="s">
        <v>40</v>
      </c>
      <c r="L287" s="2" t="s">
        <v>39</v>
      </c>
      <c r="M287" s="2" t="s">
        <v>39</v>
      </c>
      <c r="O287" t="str">
        <f t="shared" si="5"/>
        <v>-29222020106</v>
      </c>
      <c r="P287" t="str">
        <f>VLOOKUP(O287,[2]Mapp_Chap_compta!$O:$O,1,0)</f>
        <v>-29222020106</v>
      </c>
    </row>
    <row r="288" spans="1:16" x14ac:dyDescent="0.3">
      <c r="A288" s="2">
        <v>292107</v>
      </c>
      <c r="B288" s="2">
        <v>-292107</v>
      </c>
      <c r="C288" s="2" t="s">
        <v>81</v>
      </c>
      <c r="D288" s="2" t="s">
        <v>67</v>
      </c>
      <c r="E288" s="2" t="s">
        <v>68</v>
      </c>
      <c r="F288" s="2">
        <v>20103</v>
      </c>
      <c r="G288" s="2" t="s">
        <v>26</v>
      </c>
      <c r="H288" s="2" t="s">
        <v>38</v>
      </c>
      <c r="I288" s="2" t="s">
        <v>38</v>
      </c>
      <c r="J288" s="2" t="s">
        <v>19</v>
      </c>
      <c r="K288" s="2" t="s">
        <v>20</v>
      </c>
      <c r="L288" s="2" t="s">
        <v>39</v>
      </c>
      <c r="M288" s="2" t="s">
        <v>39</v>
      </c>
      <c r="O288" t="str">
        <f t="shared" si="5"/>
        <v>-29210720103</v>
      </c>
      <c r="P288" t="str">
        <f>VLOOKUP(O288,[2]Mapp_Chap_compta!$O:$O,1,0)</f>
        <v>-29210720103</v>
      </c>
    </row>
    <row r="289" spans="1:16" x14ac:dyDescent="0.3">
      <c r="A289" s="2">
        <v>205111</v>
      </c>
      <c r="B289" s="2">
        <v>-205111</v>
      </c>
      <c r="C289" s="2" t="s">
        <v>82</v>
      </c>
      <c r="D289" s="2" t="s">
        <v>24</v>
      </c>
      <c r="E289" s="2" t="s">
        <v>25</v>
      </c>
      <c r="F289" s="2">
        <v>20102</v>
      </c>
      <c r="G289" s="2" t="s">
        <v>26</v>
      </c>
      <c r="H289" s="2" t="s">
        <v>17</v>
      </c>
      <c r="I289" s="2" t="s">
        <v>83</v>
      </c>
      <c r="J289" s="2" t="s">
        <v>19</v>
      </c>
      <c r="K289" s="2" t="s">
        <v>40</v>
      </c>
      <c r="L289" s="2" t="s">
        <v>84</v>
      </c>
      <c r="M289" s="2" t="s">
        <v>85</v>
      </c>
      <c r="O289" t="str">
        <f t="shared" si="5"/>
        <v>-20511120102</v>
      </c>
      <c r="P289" t="str">
        <f>VLOOKUP(O289,[2]Mapp_Chap_compta!$O:$O,1,0)</f>
        <v>-20511120102</v>
      </c>
    </row>
    <row r="290" spans="1:16" x14ac:dyDescent="0.3">
      <c r="A290" s="2">
        <v>292220</v>
      </c>
      <c r="B290" s="2">
        <v>-292220</v>
      </c>
      <c r="C290" s="2" t="s">
        <v>80</v>
      </c>
      <c r="D290" s="2" t="s">
        <v>67</v>
      </c>
      <c r="E290" s="2" t="s">
        <v>68</v>
      </c>
      <c r="F290" s="2">
        <v>20104</v>
      </c>
      <c r="G290" s="2" t="s">
        <v>26</v>
      </c>
      <c r="H290" s="2" t="s">
        <v>38</v>
      </c>
      <c r="I290" s="2" t="s">
        <v>38</v>
      </c>
      <c r="J290" s="2" t="s">
        <v>19</v>
      </c>
      <c r="K290" s="2" t="s">
        <v>20</v>
      </c>
      <c r="L290" s="2" t="s">
        <v>39</v>
      </c>
      <c r="M290" s="2" t="s">
        <v>39</v>
      </c>
      <c r="O290" t="str">
        <f t="shared" si="5"/>
        <v>-29222020104</v>
      </c>
      <c r="P290" t="str">
        <f>VLOOKUP(O290,[2]Mapp_Chap_compta!$O:$O,1,0)</f>
        <v>-29222020104</v>
      </c>
    </row>
    <row r="291" spans="1:16" x14ac:dyDescent="0.3">
      <c r="A291" s="2">
        <v>202000</v>
      </c>
      <c r="B291" s="2">
        <v>-202000</v>
      </c>
      <c r="C291" s="2" t="s">
        <v>131</v>
      </c>
      <c r="D291" s="2" t="s">
        <v>24</v>
      </c>
      <c r="E291" s="2" t="s">
        <v>25</v>
      </c>
      <c r="F291" s="2">
        <v>20102</v>
      </c>
      <c r="G291" s="2" t="s">
        <v>26</v>
      </c>
      <c r="H291" s="2" t="s">
        <v>17</v>
      </c>
      <c r="I291" s="2" t="s">
        <v>92</v>
      </c>
      <c r="J291" s="2" t="s">
        <v>19</v>
      </c>
      <c r="K291" s="2" t="s">
        <v>40</v>
      </c>
      <c r="L291" s="2" t="s">
        <v>21</v>
      </c>
      <c r="M291" s="2" t="s">
        <v>99</v>
      </c>
      <c r="O291" t="str">
        <f t="shared" si="5"/>
        <v>-20200020102</v>
      </c>
      <c r="P291" t="str">
        <f>VLOOKUP(O291,[2]Mapp_Chap_compta!$O:$O,1,0)</f>
        <v>-20200020102</v>
      </c>
    </row>
    <row r="292" spans="1:16" x14ac:dyDescent="0.3">
      <c r="A292" s="2">
        <v>204120</v>
      </c>
      <c r="B292" s="2">
        <v>-204120</v>
      </c>
      <c r="C292" s="2" t="s">
        <v>135</v>
      </c>
      <c r="D292" s="2" t="s">
        <v>24</v>
      </c>
      <c r="E292" s="2" t="s">
        <v>25</v>
      </c>
      <c r="F292" s="2">
        <v>20103</v>
      </c>
      <c r="G292" s="2" t="s">
        <v>26</v>
      </c>
      <c r="H292" s="2" t="s">
        <v>17</v>
      </c>
      <c r="I292" s="2" t="s">
        <v>27</v>
      </c>
      <c r="J292" s="2" t="s">
        <v>19</v>
      </c>
      <c r="K292" s="2" t="s">
        <v>20</v>
      </c>
      <c r="L292" s="2" t="s">
        <v>28</v>
      </c>
      <c r="M292" s="2" t="s">
        <v>29</v>
      </c>
      <c r="O292" t="str">
        <f t="shared" si="5"/>
        <v>-20412020103</v>
      </c>
      <c r="P292" t="str">
        <f>VLOOKUP(O292,[2]Mapp_Chap_compta!$O:$O,1,0)</f>
        <v>-20412020103</v>
      </c>
    </row>
    <row r="293" spans="1:16" x14ac:dyDescent="0.3">
      <c r="A293" s="2">
        <v>299224</v>
      </c>
      <c r="B293" s="2">
        <v>299224</v>
      </c>
      <c r="C293" s="2" t="s">
        <v>72</v>
      </c>
      <c r="D293" s="2" t="s">
        <v>36</v>
      </c>
      <c r="E293" s="2" t="s">
        <v>37</v>
      </c>
      <c r="F293" s="2">
        <v>20315</v>
      </c>
      <c r="G293" s="2" t="s">
        <v>26</v>
      </c>
      <c r="H293" s="2" t="s">
        <v>38</v>
      </c>
      <c r="I293" s="2" t="s">
        <v>38</v>
      </c>
      <c r="J293" s="2" t="s">
        <v>19</v>
      </c>
      <c r="K293" s="2" t="s">
        <v>46</v>
      </c>
      <c r="L293" s="2" t="s">
        <v>39</v>
      </c>
      <c r="M293" s="2" t="s">
        <v>39</v>
      </c>
      <c r="O293" t="str">
        <f t="shared" si="5"/>
        <v>29922420315</v>
      </c>
      <c r="P293" t="str">
        <f>VLOOKUP(O293,[2]Mapp_Chap_compta!$O:$O,1,0)</f>
        <v>29922420315</v>
      </c>
    </row>
    <row r="294" spans="1:16" x14ac:dyDescent="0.3">
      <c r="A294" s="2">
        <v>292240</v>
      </c>
      <c r="B294" s="2">
        <v>-292240</v>
      </c>
      <c r="C294" s="2" t="s">
        <v>117</v>
      </c>
      <c r="D294" s="2" t="s">
        <v>67</v>
      </c>
      <c r="E294" s="2" t="s">
        <v>68</v>
      </c>
      <c r="F294" s="2">
        <v>20315</v>
      </c>
      <c r="G294" s="2" t="s">
        <v>26</v>
      </c>
      <c r="H294" s="2" t="s">
        <v>38</v>
      </c>
      <c r="I294" s="2" t="s">
        <v>38</v>
      </c>
      <c r="J294" s="2" t="s">
        <v>19</v>
      </c>
      <c r="K294" s="2" t="s">
        <v>46</v>
      </c>
      <c r="L294" s="2" t="s">
        <v>39</v>
      </c>
      <c r="M294" s="2" t="s">
        <v>39</v>
      </c>
      <c r="O294" t="str">
        <f t="shared" si="5"/>
        <v>-29224020315</v>
      </c>
      <c r="P294" t="str">
        <f>VLOOKUP(O294,[2]Mapp_Chap_compta!$O:$O,1,0)</f>
        <v>-29224020315</v>
      </c>
    </row>
    <row r="295" spans="1:16" x14ac:dyDescent="0.3">
      <c r="A295" s="2">
        <v>251140</v>
      </c>
      <c r="B295" s="2">
        <v>251140</v>
      </c>
      <c r="C295" s="2" t="s">
        <v>49</v>
      </c>
      <c r="D295" s="2" t="s">
        <v>14</v>
      </c>
      <c r="E295" s="2" t="s">
        <v>15</v>
      </c>
      <c r="F295" s="2">
        <v>20309</v>
      </c>
      <c r="G295" s="2" t="s">
        <v>16</v>
      </c>
      <c r="H295" s="2" t="s">
        <v>17</v>
      </c>
      <c r="I295" s="2" t="s">
        <v>18</v>
      </c>
      <c r="J295" s="2" t="s">
        <v>19</v>
      </c>
      <c r="K295" s="2" t="s">
        <v>46</v>
      </c>
      <c r="L295" s="2" t="s">
        <v>21</v>
      </c>
      <c r="M295" s="2" t="s">
        <v>22</v>
      </c>
      <c r="O295" t="str">
        <f t="shared" si="5"/>
        <v>25114020309</v>
      </c>
      <c r="P295" t="str">
        <f>VLOOKUP(O295,[2]Mapp_Chap_compta!$O:$O,1,0)</f>
        <v>25114020309</v>
      </c>
    </row>
    <row r="296" spans="1:16" x14ac:dyDescent="0.3">
      <c r="A296" s="2">
        <v>292104</v>
      </c>
      <c r="B296" s="2">
        <v>292104</v>
      </c>
      <c r="C296" s="2" t="s">
        <v>88</v>
      </c>
      <c r="D296" s="2" t="s">
        <v>67</v>
      </c>
      <c r="E296" s="2" t="s">
        <v>68</v>
      </c>
      <c r="F296" s="2">
        <v>20315</v>
      </c>
      <c r="G296" s="2" t="s">
        <v>26</v>
      </c>
      <c r="H296" s="2" t="s">
        <v>38</v>
      </c>
      <c r="I296" s="2" t="s">
        <v>38</v>
      </c>
      <c r="J296" s="2" t="s">
        <v>19</v>
      </c>
      <c r="K296" s="2" t="s">
        <v>46</v>
      </c>
      <c r="L296" s="2" t="s">
        <v>39</v>
      </c>
      <c r="M296" s="2" t="s">
        <v>39</v>
      </c>
      <c r="O296" t="str">
        <f t="shared" si="5"/>
        <v>29210420315</v>
      </c>
      <c r="P296" t="str">
        <f>VLOOKUP(O296,[2]Mapp_Chap_compta!$O:$O,1,0)</f>
        <v>29210420315</v>
      </c>
    </row>
    <row r="297" spans="1:16" x14ac:dyDescent="0.3">
      <c r="A297" s="2">
        <v>251140</v>
      </c>
      <c r="B297" s="2">
        <v>251140</v>
      </c>
      <c r="C297" s="2" t="s">
        <v>49</v>
      </c>
      <c r="D297" s="2" t="s">
        <v>14</v>
      </c>
      <c r="E297" s="2" t="s">
        <v>15</v>
      </c>
      <c r="F297" s="2">
        <v>20307</v>
      </c>
      <c r="G297" s="2" t="s">
        <v>16</v>
      </c>
      <c r="H297" s="2" t="s">
        <v>17</v>
      </c>
      <c r="I297" s="2" t="s">
        <v>18</v>
      </c>
      <c r="J297" s="2" t="s">
        <v>19</v>
      </c>
      <c r="K297" s="2" t="s">
        <v>46</v>
      </c>
      <c r="L297" s="2" t="s">
        <v>21</v>
      </c>
      <c r="M297" s="2" t="s">
        <v>22</v>
      </c>
      <c r="O297" t="str">
        <f t="shared" si="5"/>
        <v>25114020307</v>
      </c>
      <c r="P297" t="str">
        <f>VLOOKUP(O297,[2]Mapp_Chap_compta!$O:$O,1,0)</f>
        <v>25114020307</v>
      </c>
    </row>
    <row r="298" spans="1:16" x14ac:dyDescent="0.3">
      <c r="A298" s="2">
        <v>251150</v>
      </c>
      <c r="B298" s="2">
        <v>251150</v>
      </c>
      <c r="C298" s="2" t="s">
        <v>45</v>
      </c>
      <c r="D298" s="2" t="s">
        <v>14</v>
      </c>
      <c r="E298" s="2" t="s">
        <v>15</v>
      </c>
      <c r="F298" s="2">
        <v>10301</v>
      </c>
      <c r="G298" s="2" t="s">
        <v>16</v>
      </c>
      <c r="H298" s="2" t="s">
        <v>17</v>
      </c>
      <c r="I298" s="2" t="s">
        <v>18</v>
      </c>
      <c r="J298" s="2" t="s">
        <v>19</v>
      </c>
      <c r="K298" s="2" t="s">
        <v>40</v>
      </c>
      <c r="L298" s="2" t="s">
        <v>21</v>
      </c>
      <c r="M298" s="2" t="s">
        <v>22</v>
      </c>
      <c r="O298" t="str">
        <f t="shared" si="5"/>
        <v>25115010301</v>
      </c>
      <c r="P298" t="str">
        <f>VLOOKUP(O298,[2]Mapp_Chap_compta!$O:$O,1,0)</f>
        <v>25115010301</v>
      </c>
    </row>
    <row r="299" spans="1:16" x14ac:dyDescent="0.3">
      <c r="A299" s="2">
        <v>299204</v>
      </c>
      <c r="B299" s="2">
        <v>299204</v>
      </c>
      <c r="C299" s="2" t="s">
        <v>144</v>
      </c>
      <c r="D299" s="2" t="s">
        <v>36</v>
      </c>
      <c r="E299" s="2" t="s">
        <v>37</v>
      </c>
      <c r="F299" s="2">
        <v>20315</v>
      </c>
      <c r="G299" s="2" t="s">
        <v>26</v>
      </c>
      <c r="H299" s="2" t="s">
        <v>38</v>
      </c>
      <c r="I299" s="2" t="s">
        <v>38</v>
      </c>
      <c r="J299" s="2" t="s">
        <v>19</v>
      </c>
      <c r="K299" s="2" t="s">
        <v>46</v>
      </c>
      <c r="L299" s="2" t="s">
        <v>39</v>
      </c>
      <c r="M299" s="2" t="s">
        <v>39</v>
      </c>
      <c r="O299" t="str">
        <f t="shared" si="5"/>
        <v>29920420315</v>
      </c>
      <c r="P299" t="str">
        <f>VLOOKUP(O299,[2]Mapp_Chap_compta!$O:$O,1,0)</f>
        <v>29920420315</v>
      </c>
    </row>
    <row r="300" spans="1:16" x14ac:dyDescent="0.3">
      <c r="A300" s="2">
        <v>292107</v>
      </c>
      <c r="B300" s="2">
        <v>-292107</v>
      </c>
      <c r="C300" s="2" t="s">
        <v>81</v>
      </c>
      <c r="D300" s="2" t="s">
        <v>67</v>
      </c>
      <c r="E300" s="2" t="s">
        <v>68</v>
      </c>
      <c r="F300" s="2">
        <v>20315</v>
      </c>
      <c r="G300" s="2" t="s">
        <v>26</v>
      </c>
      <c r="H300" s="2" t="s">
        <v>38</v>
      </c>
      <c r="I300" s="2" t="s">
        <v>38</v>
      </c>
      <c r="J300" s="2" t="s">
        <v>19</v>
      </c>
      <c r="K300" s="2" t="s">
        <v>46</v>
      </c>
      <c r="L300" s="2" t="s">
        <v>39</v>
      </c>
      <c r="M300" s="2" t="s">
        <v>39</v>
      </c>
      <c r="O300" t="str">
        <f t="shared" si="5"/>
        <v>-29210720315</v>
      </c>
      <c r="P300" t="str">
        <f>VLOOKUP(O300,[2]Mapp_Chap_compta!$O:$O,1,0)</f>
        <v>-29210720315</v>
      </c>
    </row>
    <row r="301" spans="1:16" x14ac:dyDescent="0.3">
      <c r="A301" s="2">
        <v>292104</v>
      </c>
      <c r="B301" s="2">
        <v>-292104</v>
      </c>
      <c r="C301" s="2" t="s">
        <v>88</v>
      </c>
      <c r="D301" s="2" t="s">
        <v>67</v>
      </c>
      <c r="E301" s="2" t="s">
        <v>68</v>
      </c>
      <c r="F301" s="2">
        <v>20315</v>
      </c>
      <c r="G301" s="2" t="s">
        <v>26</v>
      </c>
      <c r="H301" s="2" t="s">
        <v>38</v>
      </c>
      <c r="I301" s="2" t="s">
        <v>38</v>
      </c>
      <c r="J301" s="2" t="s">
        <v>19</v>
      </c>
      <c r="K301" s="2" t="s">
        <v>46</v>
      </c>
      <c r="L301" s="2" t="s">
        <v>39</v>
      </c>
      <c r="M301" s="2" t="s">
        <v>39</v>
      </c>
      <c r="O301" t="str">
        <f t="shared" si="5"/>
        <v>-29210420315</v>
      </c>
      <c r="P301" t="str">
        <f>VLOOKUP(O301,[2]Mapp_Chap_compta!$O:$O,1,0)</f>
        <v>-29210420315</v>
      </c>
    </row>
    <row r="302" spans="1:16" x14ac:dyDescent="0.3">
      <c r="A302" s="2">
        <v>252114</v>
      </c>
      <c r="B302" s="2">
        <v>252114</v>
      </c>
      <c r="C302" s="2" t="s">
        <v>50</v>
      </c>
      <c r="D302" s="2" t="s">
        <v>42</v>
      </c>
      <c r="E302" s="2" t="s">
        <v>43</v>
      </c>
      <c r="F302" s="2">
        <v>20101</v>
      </c>
      <c r="G302" s="2" t="s">
        <v>16</v>
      </c>
      <c r="H302" s="2" t="s">
        <v>17</v>
      </c>
      <c r="I302" s="2" t="s">
        <v>44</v>
      </c>
      <c r="J302" s="2" t="s">
        <v>19</v>
      </c>
      <c r="K302" s="2" t="s">
        <v>40</v>
      </c>
      <c r="L302" s="2" t="s">
        <v>381</v>
      </c>
      <c r="M302" s="2" t="s">
        <v>44</v>
      </c>
      <c r="O302" t="str">
        <f t="shared" si="5"/>
        <v>25211420101</v>
      </c>
      <c r="P302" t="str">
        <f>VLOOKUP(O302,[2]Mapp_Chap_compta!$O:$O,1,0)</f>
        <v>25211420101</v>
      </c>
    </row>
    <row r="303" spans="1:16" x14ac:dyDescent="0.3">
      <c r="A303" s="2">
        <v>251150</v>
      </c>
      <c r="B303" s="2">
        <v>251150</v>
      </c>
      <c r="C303" s="2" t="s">
        <v>45</v>
      </c>
      <c r="D303" s="2" t="s">
        <v>14</v>
      </c>
      <c r="E303" s="2" t="s">
        <v>15</v>
      </c>
      <c r="F303" s="2">
        <v>20101</v>
      </c>
      <c r="G303" s="2" t="s">
        <v>16</v>
      </c>
      <c r="H303" s="2" t="s">
        <v>17</v>
      </c>
      <c r="I303" s="2" t="s">
        <v>18</v>
      </c>
      <c r="J303" s="2" t="s">
        <v>19</v>
      </c>
      <c r="K303" s="2" t="s">
        <v>40</v>
      </c>
      <c r="L303" s="2" t="s">
        <v>21</v>
      </c>
      <c r="M303" s="2" t="s">
        <v>22</v>
      </c>
      <c r="O303" t="str">
        <f t="shared" si="5"/>
        <v>25115020101</v>
      </c>
      <c r="P303" t="str">
        <f>VLOOKUP(O303,[2]Mapp_Chap_compta!$O:$O,1,0)</f>
        <v>25115020101</v>
      </c>
    </row>
    <row r="304" spans="1:16" x14ac:dyDescent="0.3">
      <c r="A304" s="2">
        <v>205130</v>
      </c>
      <c r="B304" s="2">
        <v>205130</v>
      </c>
      <c r="C304" s="2" t="s">
        <v>115</v>
      </c>
      <c r="D304" s="2" t="s">
        <v>24</v>
      </c>
      <c r="E304" s="2" t="s">
        <v>25</v>
      </c>
      <c r="F304" s="2">
        <v>10302</v>
      </c>
      <c r="G304" s="2" t="s">
        <v>26</v>
      </c>
      <c r="H304" s="2" t="s">
        <v>17</v>
      </c>
      <c r="I304" s="2" t="s">
        <v>98</v>
      </c>
      <c r="J304" s="2" t="s">
        <v>19</v>
      </c>
      <c r="K304" s="2" t="s">
        <v>40</v>
      </c>
      <c r="L304" s="2" t="s">
        <v>84</v>
      </c>
      <c r="M304" s="2" t="s">
        <v>85</v>
      </c>
      <c r="O304" t="str">
        <f t="shared" si="5"/>
        <v>20513010302</v>
      </c>
      <c r="P304" t="str">
        <f>VLOOKUP(O304,[2]Mapp_Chap_compta!$O:$O,1,0)</f>
        <v>20513010302</v>
      </c>
    </row>
    <row r="305" spans="1:16" x14ac:dyDescent="0.3">
      <c r="A305" s="2">
        <v>205111</v>
      </c>
      <c r="B305" s="2">
        <v>205111</v>
      </c>
      <c r="C305" s="2" t="s">
        <v>82</v>
      </c>
      <c r="D305" s="2" t="s">
        <v>24</v>
      </c>
      <c r="E305" s="2" t="s">
        <v>25</v>
      </c>
      <c r="F305" s="2">
        <v>10302</v>
      </c>
      <c r="G305" s="2" t="s">
        <v>26</v>
      </c>
      <c r="H305" s="2" t="s">
        <v>17</v>
      </c>
      <c r="I305" s="2" t="s">
        <v>83</v>
      </c>
      <c r="J305" s="2" t="s">
        <v>19</v>
      </c>
      <c r="K305" s="2" t="s">
        <v>40</v>
      </c>
      <c r="L305" s="2" t="s">
        <v>84</v>
      </c>
      <c r="M305" s="2" t="s">
        <v>85</v>
      </c>
      <c r="O305" t="str">
        <f t="shared" si="5"/>
        <v>20511110302</v>
      </c>
      <c r="P305" t="str">
        <f>VLOOKUP(O305,[2]Mapp_Chap_compta!$O:$O,1,0)</f>
        <v>20511110302</v>
      </c>
    </row>
    <row r="306" spans="1:16" x14ac:dyDescent="0.3">
      <c r="A306" s="2">
        <v>299228</v>
      </c>
      <c r="B306" s="2">
        <v>299228</v>
      </c>
      <c r="C306" s="2" t="s">
        <v>69</v>
      </c>
      <c r="D306" s="2" t="s">
        <v>36</v>
      </c>
      <c r="E306" s="2" t="s">
        <v>37</v>
      </c>
      <c r="F306" s="2">
        <v>20101</v>
      </c>
      <c r="G306" s="2" t="s">
        <v>26</v>
      </c>
      <c r="H306" s="2" t="s">
        <v>38</v>
      </c>
      <c r="I306" s="2" t="s">
        <v>38</v>
      </c>
      <c r="J306" s="2" t="s">
        <v>19</v>
      </c>
      <c r="K306" s="2" t="s">
        <v>40</v>
      </c>
      <c r="L306" s="2" t="s">
        <v>39</v>
      </c>
      <c r="M306" s="2" t="s">
        <v>39</v>
      </c>
      <c r="O306" t="str">
        <f t="shared" si="5"/>
        <v>29922820101</v>
      </c>
      <c r="P306" t="str">
        <f>VLOOKUP(O306,[2]Mapp_Chap_compta!$O:$O,1,0)</f>
        <v>29922820101</v>
      </c>
    </row>
    <row r="307" spans="1:16" x14ac:dyDescent="0.3">
      <c r="A307" s="2">
        <v>254300</v>
      </c>
      <c r="B307" s="2">
        <v>254300</v>
      </c>
      <c r="C307" s="2" t="s">
        <v>94</v>
      </c>
      <c r="D307" s="2" t="s">
        <v>60</v>
      </c>
      <c r="E307" s="2" t="s">
        <v>61</v>
      </c>
      <c r="F307" s="2">
        <v>20202</v>
      </c>
      <c r="G307" s="2" t="s">
        <v>16</v>
      </c>
      <c r="H307" s="2" t="s">
        <v>61</v>
      </c>
      <c r="I307" s="2" t="s">
        <v>61</v>
      </c>
      <c r="J307" s="2" t="s">
        <v>19</v>
      </c>
      <c r="K307" s="2" t="s">
        <v>20</v>
      </c>
      <c r="L307" s="2" t="s">
        <v>381</v>
      </c>
      <c r="M307" s="2" t="str">
        <f>I307</f>
        <v>Dépôts de garantie reçus</v>
      </c>
      <c r="O307" t="str">
        <f t="shared" si="5"/>
        <v>25430020202</v>
      </c>
      <c r="P307" t="str">
        <f>VLOOKUP(O307,[2]Mapp_Chap_compta!$O:$O,1,0)</f>
        <v>25430020202</v>
      </c>
    </row>
    <row r="308" spans="1:16" x14ac:dyDescent="0.3">
      <c r="A308" s="2">
        <v>202231</v>
      </c>
      <c r="B308" s="2">
        <v>-202231</v>
      </c>
      <c r="C308" s="2" t="s">
        <v>97</v>
      </c>
      <c r="D308" s="2" t="s">
        <v>24</v>
      </c>
      <c r="E308" s="2" t="s">
        <v>25</v>
      </c>
      <c r="F308" s="2">
        <v>20102</v>
      </c>
      <c r="G308" s="2" t="s">
        <v>26</v>
      </c>
      <c r="H308" s="2" t="s">
        <v>17</v>
      </c>
      <c r="I308" s="2" t="s">
        <v>98</v>
      </c>
      <c r="J308" s="2" t="s">
        <v>19</v>
      </c>
      <c r="K308" s="2" t="s">
        <v>40</v>
      </c>
      <c r="L308" s="2" t="s">
        <v>21</v>
      </c>
      <c r="M308" s="2" t="s">
        <v>99</v>
      </c>
      <c r="O308" t="str">
        <f t="shared" si="5"/>
        <v>-20223120102</v>
      </c>
      <c r="P308" t="e">
        <f>VLOOKUP(O308,[2]Mapp_Chap_compta!$O:$O,1,0)</f>
        <v>#N/A</v>
      </c>
    </row>
    <row r="309" spans="1:16" x14ac:dyDescent="0.3">
      <c r="A309" s="2">
        <v>299203</v>
      </c>
      <c r="B309" s="2">
        <v>-299203</v>
      </c>
      <c r="C309" s="2" t="s">
        <v>35</v>
      </c>
      <c r="D309" s="2" t="s">
        <v>36</v>
      </c>
      <c r="E309" s="2" t="s">
        <v>37</v>
      </c>
      <c r="F309" s="2">
        <v>20102</v>
      </c>
      <c r="G309" s="2" t="s">
        <v>26</v>
      </c>
      <c r="H309" s="2" t="s">
        <v>38</v>
      </c>
      <c r="I309" s="2" t="s">
        <v>38</v>
      </c>
      <c r="J309" s="2" t="s">
        <v>19</v>
      </c>
      <c r="K309" s="2" t="s">
        <v>40</v>
      </c>
      <c r="L309" s="2" t="s">
        <v>39</v>
      </c>
      <c r="M309" s="2" t="s">
        <v>39</v>
      </c>
      <c r="O309" t="str">
        <f t="shared" si="5"/>
        <v>-29920320102</v>
      </c>
      <c r="P309" t="str">
        <f>VLOOKUP(O309,[2]Mapp_Chap_compta!$O:$O,1,0)</f>
        <v>-29920320102</v>
      </c>
    </row>
    <row r="310" spans="1:16" x14ac:dyDescent="0.3">
      <c r="A310" s="2">
        <v>292212</v>
      </c>
      <c r="B310" s="2">
        <v>-292212</v>
      </c>
      <c r="C310" s="2" t="s">
        <v>74</v>
      </c>
      <c r="D310" s="2" t="s">
        <v>67</v>
      </c>
      <c r="E310" s="2" t="s">
        <v>68</v>
      </c>
      <c r="F310" s="2">
        <v>20101</v>
      </c>
      <c r="G310" s="2" t="s">
        <v>26</v>
      </c>
      <c r="H310" s="2" t="s">
        <v>38</v>
      </c>
      <c r="I310" s="2" t="s">
        <v>38</v>
      </c>
      <c r="J310" s="2" t="s">
        <v>19</v>
      </c>
      <c r="K310" s="2" t="s">
        <v>40</v>
      </c>
      <c r="L310" s="2" t="s">
        <v>39</v>
      </c>
      <c r="M310" s="2" t="s">
        <v>39</v>
      </c>
      <c r="O310" t="str">
        <f t="shared" si="5"/>
        <v>-29221220101</v>
      </c>
      <c r="P310" t="str">
        <f>VLOOKUP(O310,[2]Mapp_Chap_compta!$O:$O,1,0)</f>
        <v>-29221220101</v>
      </c>
    </row>
    <row r="311" spans="1:16" x14ac:dyDescent="0.3">
      <c r="A311" s="2">
        <v>251150</v>
      </c>
      <c r="B311" s="2">
        <v>251150</v>
      </c>
      <c r="C311" s="2" t="s">
        <v>45</v>
      </c>
      <c r="D311" s="2" t="s">
        <v>14</v>
      </c>
      <c r="E311" s="2" t="s">
        <v>15</v>
      </c>
      <c r="F311" s="2">
        <v>20209</v>
      </c>
      <c r="G311" s="2" t="s">
        <v>16</v>
      </c>
      <c r="H311" s="2" t="s">
        <v>17</v>
      </c>
      <c r="I311" s="2" t="s">
        <v>18</v>
      </c>
      <c r="J311" s="2" t="s">
        <v>19</v>
      </c>
      <c r="K311" s="2" t="s">
        <v>20</v>
      </c>
      <c r="L311" s="2" t="s">
        <v>21</v>
      </c>
      <c r="M311" s="2" t="s">
        <v>22</v>
      </c>
      <c r="O311" t="str">
        <f t="shared" si="5"/>
        <v>25115020209</v>
      </c>
      <c r="P311" t="str">
        <f>VLOOKUP(O311,[2]Mapp_Chap_compta!$O:$O,1,0)</f>
        <v>25115020209</v>
      </c>
    </row>
    <row r="312" spans="1:16" x14ac:dyDescent="0.3">
      <c r="A312" s="2">
        <v>252112</v>
      </c>
      <c r="B312" s="2">
        <v>252112</v>
      </c>
      <c r="C312" s="2" t="s">
        <v>56</v>
      </c>
      <c r="D312" s="2" t="s">
        <v>42</v>
      </c>
      <c r="E312" s="2" t="s">
        <v>43</v>
      </c>
      <c r="F312" s="2">
        <v>10302</v>
      </c>
      <c r="G312" s="2" t="s">
        <v>16</v>
      </c>
      <c r="H312" s="2" t="s">
        <v>17</v>
      </c>
      <c r="I312" s="2" t="s">
        <v>44</v>
      </c>
      <c r="J312" s="2" t="s">
        <v>19</v>
      </c>
      <c r="K312" s="2" t="s">
        <v>40</v>
      </c>
      <c r="L312" s="2" t="s">
        <v>381</v>
      </c>
      <c r="M312" s="2" t="s">
        <v>44</v>
      </c>
      <c r="O312" t="str">
        <f t="shared" si="5"/>
        <v>25211210302</v>
      </c>
      <c r="P312" t="str">
        <f>VLOOKUP(O312,[2]Mapp_Chap_compta!$O:$O,1,0)</f>
        <v>25211210302</v>
      </c>
    </row>
    <row r="313" spans="1:16" x14ac:dyDescent="0.3">
      <c r="A313" s="2">
        <v>252150</v>
      </c>
      <c r="B313" s="2">
        <v>252150</v>
      </c>
      <c r="C313" s="2" t="s">
        <v>145</v>
      </c>
      <c r="D313" s="2" t="s">
        <v>42</v>
      </c>
      <c r="E313" s="2" t="s">
        <v>43</v>
      </c>
      <c r="F313" s="2">
        <v>10302</v>
      </c>
      <c r="G313" s="2" t="s">
        <v>16</v>
      </c>
      <c r="H313" s="2" t="s">
        <v>17</v>
      </c>
      <c r="I313" s="2" t="s">
        <v>44</v>
      </c>
      <c r="J313" s="2" t="s">
        <v>19</v>
      </c>
      <c r="K313" s="2" t="s">
        <v>40</v>
      </c>
      <c r="L313" s="2" t="s">
        <v>381</v>
      </c>
      <c r="M313" s="2" t="s">
        <v>44</v>
      </c>
      <c r="O313" t="str">
        <f t="shared" si="5"/>
        <v>25215010302</v>
      </c>
      <c r="P313" t="str">
        <f>VLOOKUP(O313,[2]Mapp_Chap_compta!$O:$O,1,0)</f>
        <v>25215010302</v>
      </c>
    </row>
    <row r="314" spans="1:16" x14ac:dyDescent="0.3">
      <c r="A314" s="2">
        <v>292120</v>
      </c>
      <c r="B314" s="2">
        <v>292120</v>
      </c>
      <c r="C314" s="2" t="s">
        <v>96</v>
      </c>
      <c r="D314" s="2" t="s">
        <v>67</v>
      </c>
      <c r="E314" s="2" t="s">
        <v>68</v>
      </c>
      <c r="F314" s="2">
        <v>10302</v>
      </c>
      <c r="G314" s="2" t="s">
        <v>26</v>
      </c>
      <c r="H314" s="2" t="s">
        <v>38</v>
      </c>
      <c r="I314" s="2" t="s">
        <v>38</v>
      </c>
      <c r="J314" s="2" t="s">
        <v>19</v>
      </c>
      <c r="K314" s="2" t="s">
        <v>40</v>
      </c>
      <c r="L314" s="2" t="s">
        <v>39</v>
      </c>
      <c r="M314" s="2" t="s">
        <v>39</v>
      </c>
      <c r="O314" t="str">
        <f t="shared" si="5"/>
        <v>29212010302</v>
      </c>
      <c r="P314" t="str">
        <f>VLOOKUP(O314,[2]Mapp_Chap_compta!$O:$O,1,0)</f>
        <v>29212010302</v>
      </c>
    </row>
    <row r="315" spans="1:16" x14ac:dyDescent="0.3">
      <c r="A315" s="2">
        <v>254500</v>
      </c>
      <c r="B315" s="2">
        <v>254500</v>
      </c>
      <c r="C315" s="2" t="s">
        <v>63</v>
      </c>
      <c r="D315" s="2" t="s">
        <v>60</v>
      </c>
      <c r="E315" s="2" t="s">
        <v>61</v>
      </c>
      <c r="F315" s="2">
        <v>20302</v>
      </c>
      <c r="G315" s="2" t="s">
        <v>16</v>
      </c>
      <c r="H315" s="2" t="s">
        <v>61</v>
      </c>
      <c r="I315" s="2" t="s">
        <v>61</v>
      </c>
      <c r="J315" s="2" t="s">
        <v>19</v>
      </c>
      <c r="K315" s="2" t="s">
        <v>46</v>
      </c>
      <c r="L315" s="2" t="s">
        <v>381</v>
      </c>
      <c r="M315" s="2" t="str">
        <f>I315</f>
        <v>Dépôts de garantie reçus</v>
      </c>
      <c r="O315" t="str">
        <f t="shared" si="5"/>
        <v>25450020302</v>
      </c>
      <c r="P315" t="str">
        <f>VLOOKUP(O315,[2]Mapp_Chap_compta!$O:$O,1,0)</f>
        <v>25450020302</v>
      </c>
    </row>
    <row r="316" spans="1:16" x14ac:dyDescent="0.3">
      <c r="A316" s="2">
        <v>251150</v>
      </c>
      <c r="B316" s="2">
        <v>251150</v>
      </c>
      <c r="C316" s="2" t="s">
        <v>45</v>
      </c>
      <c r="D316" s="2" t="s">
        <v>14</v>
      </c>
      <c r="E316" s="2" t="s">
        <v>15</v>
      </c>
      <c r="F316" s="2">
        <v>20310</v>
      </c>
      <c r="G316" s="2" t="s">
        <v>16</v>
      </c>
      <c r="H316" s="2" t="s">
        <v>17</v>
      </c>
      <c r="I316" s="2" t="s">
        <v>18</v>
      </c>
      <c r="J316" s="2" t="s">
        <v>19</v>
      </c>
      <c r="K316" s="2" t="s">
        <v>46</v>
      </c>
      <c r="L316" s="2" t="s">
        <v>21</v>
      </c>
      <c r="M316" s="2" t="s">
        <v>22</v>
      </c>
      <c r="O316" t="str">
        <f t="shared" si="5"/>
        <v>25115020310</v>
      </c>
      <c r="P316" t="str">
        <f>VLOOKUP(O316,[2]Mapp_Chap_compta!$O:$O,1,0)</f>
        <v>25115020310</v>
      </c>
    </row>
    <row r="317" spans="1:16" x14ac:dyDescent="0.3">
      <c r="A317" s="2">
        <v>299207</v>
      </c>
      <c r="B317" s="2">
        <v>299207</v>
      </c>
      <c r="C317" s="2" t="s">
        <v>95</v>
      </c>
      <c r="D317" s="2" t="s">
        <v>36</v>
      </c>
      <c r="E317" s="2" t="s">
        <v>37</v>
      </c>
      <c r="F317" s="2">
        <v>10302</v>
      </c>
      <c r="G317" s="2" t="s">
        <v>26</v>
      </c>
      <c r="H317" s="2" t="s">
        <v>38</v>
      </c>
      <c r="I317" s="2" t="s">
        <v>38</v>
      </c>
      <c r="J317" s="2" t="s">
        <v>19</v>
      </c>
      <c r="K317" s="2" t="s">
        <v>40</v>
      </c>
      <c r="L317" s="2" t="s">
        <v>39</v>
      </c>
      <c r="M317" s="2" t="s">
        <v>39</v>
      </c>
      <c r="O317" t="str">
        <f t="shared" si="5"/>
        <v>29920710302</v>
      </c>
      <c r="P317" t="str">
        <f>VLOOKUP(O317,[2]Mapp_Chap_compta!$O:$O,1,0)</f>
        <v>29920710302</v>
      </c>
    </row>
    <row r="318" spans="1:16" x14ac:dyDescent="0.3">
      <c r="A318" s="2">
        <v>292103</v>
      </c>
      <c r="B318" s="2">
        <v>292103</v>
      </c>
      <c r="C318" s="2" t="s">
        <v>66</v>
      </c>
      <c r="D318" s="2" t="s">
        <v>67</v>
      </c>
      <c r="E318" s="2" t="s">
        <v>68</v>
      </c>
      <c r="F318" s="2">
        <v>10302</v>
      </c>
      <c r="G318" s="2" t="s">
        <v>26</v>
      </c>
      <c r="H318" s="2" t="s">
        <v>38</v>
      </c>
      <c r="I318" s="2" t="s">
        <v>38</v>
      </c>
      <c r="J318" s="2" t="s">
        <v>19</v>
      </c>
      <c r="K318" s="2" t="s">
        <v>40</v>
      </c>
      <c r="L318" s="2" t="s">
        <v>39</v>
      </c>
      <c r="M318" s="2" t="s">
        <v>39</v>
      </c>
      <c r="O318" t="str">
        <f t="shared" si="5"/>
        <v>29210310302</v>
      </c>
      <c r="P318" t="str">
        <f>VLOOKUP(O318,[2]Mapp_Chap_compta!$O:$O,1,0)</f>
        <v>29210310302</v>
      </c>
    </row>
    <row r="319" spans="1:16" x14ac:dyDescent="0.3">
      <c r="A319" s="2">
        <v>272500</v>
      </c>
      <c r="B319" s="2">
        <v>272500</v>
      </c>
      <c r="C319" s="2" t="s">
        <v>52</v>
      </c>
      <c r="D319" s="2" t="s">
        <v>53</v>
      </c>
      <c r="E319" s="2" t="s">
        <v>54</v>
      </c>
      <c r="F319" s="2">
        <v>10302</v>
      </c>
      <c r="G319" s="2" t="s">
        <v>16</v>
      </c>
      <c r="H319" s="2" t="s">
        <v>55</v>
      </c>
      <c r="I319" s="2" t="s">
        <v>55</v>
      </c>
      <c r="J319" s="2" t="s">
        <v>19</v>
      </c>
      <c r="K319" s="2" t="s">
        <v>40</v>
      </c>
      <c r="L319" s="2" t="s">
        <v>381</v>
      </c>
      <c r="M319" s="2" t="str">
        <f>I319</f>
        <v>Autres sommes dûes</v>
      </c>
      <c r="O319" t="str">
        <f t="shared" si="5"/>
        <v>27250010302</v>
      </c>
      <c r="P319" t="str">
        <f>VLOOKUP(O319,[2]Mapp_Chap_compta!$O:$O,1,0)</f>
        <v>27250010302</v>
      </c>
    </row>
    <row r="320" spans="1:16" x14ac:dyDescent="0.3">
      <c r="A320" s="2">
        <v>272500</v>
      </c>
      <c r="B320" s="2">
        <v>272500</v>
      </c>
      <c r="C320" s="2" t="s">
        <v>52</v>
      </c>
      <c r="D320" s="2" t="s">
        <v>53</v>
      </c>
      <c r="E320" s="2" t="s">
        <v>54</v>
      </c>
      <c r="F320" s="2">
        <v>20302</v>
      </c>
      <c r="G320" s="2" t="s">
        <v>16</v>
      </c>
      <c r="H320" s="2" t="s">
        <v>55</v>
      </c>
      <c r="I320" s="2" t="s">
        <v>55</v>
      </c>
      <c r="J320" s="2" t="s">
        <v>19</v>
      </c>
      <c r="K320" s="2" t="s">
        <v>46</v>
      </c>
      <c r="L320" s="2" t="s">
        <v>381</v>
      </c>
      <c r="M320" s="2" t="str">
        <f>I320</f>
        <v>Autres sommes dûes</v>
      </c>
      <c r="O320" t="str">
        <f t="shared" si="5"/>
        <v>27250020302</v>
      </c>
      <c r="P320" t="str">
        <f>VLOOKUP(O320,[2]Mapp_Chap_compta!$O:$O,1,0)</f>
        <v>27250020302</v>
      </c>
    </row>
    <row r="321" spans="1:16" x14ac:dyDescent="0.3">
      <c r="A321" s="2">
        <v>272520</v>
      </c>
      <c r="B321" s="2">
        <v>272520</v>
      </c>
      <c r="C321" s="2" t="s">
        <v>146</v>
      </c>
      <c r="D321" s="2" t="s">
        <v>53</v>
      </c>
      <c r="E321" s="2" t="s">
        <v>54</v>
      </c>
      <c r="F321" s="2">
        <v>20101</v>
      </c>
      <c r="G321" s="2" t="s">
        <v>16</v>
      </c>
      <c r="H321" s="2" t="s">
        <v>55</v>
      </c>
      <c r="I321" s="2" t="s">
        <v>55</v>
      </c>
      <c r="J321" s="2" t="s">
        <v>19</v>
      </c>
      <c r="K321" s="2" t="s">
        <v>40</v>
      </c>
      <c r="L321" s="2" t="s">
        <v>381</v>
      </c>
      <c r="M321" s="2" t="str">
        <f>I321</f>
        <v>Autres sommes dûes</v>
      </c>
      <c r="O321" t="str">
        <f t="shared" si="5"/>
        <v>27252020101</v>
      </c>
      <c r="P321" t="str">
        <f>VLOOKUP(O321,[2]Mapp_Chap_compta!$O:$O,1,0)</f>
        <v>27252020101</v>
      </c>
    </row>
    <row r="322" spans="1:16" x14ac:dyDescent="0.3">
      <c r="A322" s="2">
        <v>292107</v>
      </c>
      <c r="B322" s="2">
        <v>292107</v>
      </c>
      <c r="C322" s="2" t="s">
        <v>81</v>
      </c>
      <c r="D322" s="2" t="s">
        <v>67</v>
      </c>
      <c r="E322" s="2" t="s">
        <v>68</v>
      </c>
      <c r="F322" s="2">
        <v>10302</v>
      </c>
      <c r="G322" s="2" t="s">
        <v>26</v>
      </c>
      <c r="H322" s="2" t="s">
        <v>38</v>
      </c>
      <c r="I322" s="2" t="s">
        <v>38</v>
      </c>
      <c r="J322" s="2" t="s">
        <v>19</v>
      </c>
      <c r="K322" s="2" t="s">
        <v>40</v>
      </c>
      <c r="L322" s="2" t="s">
        <v>39</v>
      </c>
      <c r="M322" s="2" t="s">
        <v>39</v>
      </c>
      <c r="O322" t="str">
        <f t="shared" si="5"/>
        <v>29210710302</v>
      </c>
      <c r="P322" t="str">
        <f>VLOOKUP(O322,[2]Mapp_Chap_compta!$O:$O,1,0)</f>
        <v>29210710302</v>
      </c>
    </row>
    <row r="323" spans="1:16" x14ac:dyDescent="0.3">
      <c r="A323" s="2">
        <v>202231</v>
      </c>
      <c r="B323" s="2">
        <v>-202231</v>
      </c>
      <c r="C323" s="2" t="s">
        <v>97</v>
      </c>
      <c r="D323" s="2" t="s">
        <v>24</v>
      </c>
      <c r="E323" s="2" t="s">
        <v>25</v>
      </c>
      <c r="F323" s="2">
        <v>10302</v>
      </c>
      <c r="G323" s="2" t="s">
        <v>26</v>
      </c>
      <c r="H323" s="2" t="s">
        <v>17</v>
      </c>
      <c r="I323" s="2" t="s">
        <v>98</v>
      </c>
      <c r="J323" s="2" t="s">
        <v>19</v>
      </c>
      <c r="K323" s="2" t="s">
        <v>40</v>
      </c>
      <c r="L323" s="2" t="s">
        <v>21</v>
      </c>
      <c r="M323" s="2" t="s">
        <v>99</v>
      </c>
      <c r="O323" t="str">
        <f t="shared" ref="O323:O372" si="6">B323&amp;F323</f>
        <v>-20223110302</v>
      </c>
      <c r="P323" t="e">
        <f>VLOOKUP(O323,[2]Mapp_Chap_compta!$O:$O,1,0)</f>
        <v>#N/A</v>
      </c>
    </row>
    <row r="324" spans="1:16" x14ac:dyDescent="0.3">
      <c r="A324" s="2">
        <v>201130</v>
      </c>
      <c r="B324" s="2">
        <v>-201130</v>
      </c>
      <c r="C324" s="2" t="s">
        <v>147</v>
      </c>
      <c r="D324" s="2" t="s">
        <v>24</v>
      </c>
      <c r="E324" s="2" t="s">
        <v>25</v>
      </c>
      <c r="F324" s="2">
        <v>10302</v>
      </c>
      <c r="G324" s="2" t="s">
        <v>26</v>
      </c>
      <c r="H324" s="2" t="s">
        <v>17</v>
      </c>
      <c r="I324" s="2" t="s">
        <v>98</v>
      </c>
      <c r="J324" s="2" t="s">
        <v>19</v>
      </c>
      <c r="K324" s="2" t="s">
        <v>40</v>
      </c>
      <c r="L324" s="2" t="s">
        <v>21</v>
      </c>
      <c r="M324" s="2" t="s">
        <v>93</v>
      </c>
      <c r="O324" t="str">
        <f t="shared" si="6"/>
        <v>-20113010302</v>
      </c>
      <c r="P324" t="str">
        <f>VLOOKUP(O324,[2]Mapp_Chap_compta!$O:$O,1,0)</f>
        <v>-20113010302</v>
      </c>
    </row>
    <row r="325" spans="1:16" x14ac:dyDescent="0.3">
      <c r="A325" s="2">
        <v>202233</v>
      </c>
      <c r="B325" s="2">
        <v>-202233</v>
      </c>
      <c r="C325" s="2" t="s">
        <v>134</v>
      </c>
      <c r="D325" s="2" t="s">
        <v>24</v>
      </c>
      <c r="E325" s="2" t="s">
        <v>25</v>
      </c>
      <c r="F325" s="2">
        <v>10302</v>
      </c>
      <c r="G325" s="2" t="s">
        <v>26</v>
      </c>
      <c r="H325" s="2" t="s">
        <v>17</v>
      </c>
      <c r="I325" s="2" t="s">
        <v>98</v>
      </c>
      <c r="J325" s="2" t="s">
        <v>19</v>
      </c>
      <c r="K325" s="2" t="s">
        <v>40</v>
      </c>
      <c r="L325" s="2" t="s">
        <v>21</v>
      </c>
      <c r="M325" s="2" t="s">
        <v>99</v>
      </c>
      <c r="O325" t="str">
        <f t="shared" si="6"/>
        <v>-20223310302</v>
      </c>
      <c r="P325" t="str">
        <f>VLOOKUP(O325,[2]Mapp_Chap_compta!$O:$O,1,0)</f>
        <v>-20223310302</v>
      </c>
    </row>
    <row r="326" spans="1:16" x14ac:dyDescent="0.3">
      <c r="A326" s="2">
        <v>202000</v>
      </c>
      <c r="B326" s="2">
        <v>-202000</v>
      </c>
      <c r="C326" s="2" t="s">
        <v>131</v>
      </c>
      <c r="D326" s="2" t="s">
        <v>24</v>
      </c>
      <c r="E326" s="2" t="s">
        <v>25</v>
      </c>
      <c r="F326" s="2">
        <v>10302</v>
      </c>
      <c r="G326" s="2" t="s">
        <v>26</v>
      </c>
      <c r="H326" s="2" t="s">
        <v>17</v>
      </c>
      <c r="I326" s="2" t="s">
        <v>92</v>
      </c>
      <c r="J326" s="2" t="s">
        <v>19</v>
      </c>
      <c r="K326" s="2" t="s">
        <v>40</v>
      </c>
      <c r="L326" s="2" t="s">
        <v>21</v>
      </c>
      <c r="M326" s="2" t="s">
        <v>99</v>
      </c>
      <c r="O326" t="str">
        <f t="shared" si="6"/>
        <v>-20200010302</v>
      </c>
      <c r="P326" t="str">
        <f>VLOOKUP(O326,[2]Mapp_Chap_compta!$O:$O,1,0)</f>
        <v>-20200010302</v>
      </c>
    </row>
    <row r="327" spans="1:16" x14ac:dyDescent="0.3">
      <c r="A327" s="2">
        <v>204000</v>
      </c>
      <c r="B327" s="2">
        <v>-204000</v>
      </c>
      <c r="C327" s="2" t="s">
        <v>137</v>
      </c>
      <c r="D327" s="2" t="s">
        <v>24</v>
      </c>
      <c r="E327" s="2" t="s">
        <v>25</v>
      </c>
      <c r="F327" s="2">
        <v>10302</v>
      </c>
      <c r="G327" s="2" t="s">
        <v>26</v>
      </c>
      <c r="H327" s="2" t="s">
        <v>17</v>
      </c>
      <c r="I327" s="2" t="s">
        <v>27</v>
      </c>
      <c r="J327" s="2" t="s">
        <v>19</v>
      </c>
      <c r="K327" s="2" t="s">
        <v>40</v>
      </c>
      <c r="L327" s="2" t="s">
        <v>28</v>
      </c>
      <c r="M327" s="2" t="s">
        <v>29</v>
      </c>
      <c r="O327" t="str">
        <f t="shared" si="6"/>
        <v>-20400010302</v>
      </c>
      <c r="P327" t="str">
        <f>VLOOKUP(O327,[2]Mapp_Chap_compta!$O:$O,1,0)</f>
        <v>-20400010302</v>
      </c>
    </row>
    <row r="328" spans="1:16" x14ac:dyDescent="0.3">
      <c r="A328" s="2">
        <v>204400</v>
      </c>
      <c r="B328" s="2">
        <v>-204400</v>
      </c>
      <c r="C328" s="2" t="s">
        <v>136</v>
      </c>
      <c r="D328" s="2" t="s">
        <v>24</v>
      </c>
      <c r="E328" s="2" t="s">
        <v>25</v>
      </c>
      <c r="F328" s="2">
        <v>10302</v>
      </c>
      <c r="G328" s="2" t="s">
        <v>26</v>
      </c>
      <c r="H328" s="2" t="s">
        <v>17</v>
      </c>
      <c r="I328" s="2" t="s">
        <v>31</v>
      </c>
      <c r="J328" s="2" t="s">
        <v>19</v>
      </c>
      <c r="K328" s="2" t="s">
        <v>40</v>
      </c>
      <c r="L328" s="2" t="s">
        <v>28</v>
      </c>
      <c r="M328" s="2" t="s">
        <v>29</v>
      </c>
      <c r="O328" t="str">
        <f t="shared" si="6"/>
        <v>-20440010302</v>
      </c>
      <c r="P328" t="str">
        <f>VLOOKUP(O328,[2]Mapp_Chap_compta!$O:$O,1,0)</f>
        <v>-20440010302</v>
      </c>
    </row>
    <row r="329" spans="1:16" x14ac:dyDescent="0.3">
      <c r="A329" s="2">
        <v>204140</v>
      </c>
      <c r="B329" s="2">
        <v>-204140</v>
      </c>
      <c r="C329" s="2" t="s">
        <v>148</v>
      </c>
      <c r="D329" s="2" t="s">
        <v>24</v>
      </c>
      <c r="E329" s="2" t="s">
        <v>25</v>
      </c>
      <c r="F329" s="2">
        <v>10302</v>
      </c>
      <c r="G329" s="2" t="s">
        <v>26</v>
      </c>
      <c r="H329" s="2" t="s">
        <v>17</v>
      </c>
      <c r="I329" s="2" t="s">
        <v>27</v>
      </c>
      <c r="J329" s="2" t="s">
        <v>19</v>
      </c>
      <c r="K329" s="2" t="s">
        <v>40</v>
      </c>
      <c r="L329" s="2" t="s">
        <v>28</v>
      </c>
      <c r="M329" s="2" t="s">
        <v>29</v>
      </c>
      <c r="O329" t="str">
        <f t="shared" si="6"/>
        <v>-20414010302</v>
      </c>
      <c r="P329" t="str">
        <f>VLOOKUP(O329,[2]Mapp_Chap_compta!$O:$O,1,0)</f>
        <v>-20414010302</v>
      </c>
    </row>
    <row r="330" spans="1:16" x14ac:dyDescent="0.3">
      <c r="A330" s="2">
        <v>203120</v>
      </c>
      <c r="B330" s="2">
        <v>-203120</v>
      </c>
      <c r="C330" s="2" t="s">
        <v>113</v>
      </c>
      <c r="D330" s="2" t="s">
        <v>24</v>
      </c>
      <c r="E330" s="2" t="s">
        <v>25</v>
      </c>
      <c r="F330" s="2">
        <v>20302</v>
      </c>
      <c r="G330" s="2" t="s">
        <v>26</v>
      </c>
      <c r="H330" s="2" t="s">
        <v>17</v>
      </c>
      <c r="I330" s="2" t="s">
        <v>31</v>
      </c>
      <c r="J330" s="2" t="s">
        <v>19</v>
      </c>
      <c r="K330" s="2" t="s">
        <v>46</v>
      </c>
      <c r="L330" s="2" t="s">
        <v>32</v>
      </c>
      <c r="M330" s="2" t="s">
        <v>33</v>
      </c>
      <c r="O330" t="str">
        <f t="shared" si="6"/>
        <v>-20312020302</v>
      </c>
      <c r="P330" t="str">
        <f>VLOOKUP(O330,[2]Mapp_Chap_compta!$O:$O,1,0)</f>
        <v>-20312020302</v>
      </c>
    </row>
    <row r="331" spans="1:16" x14ac:dyDescent="0.3">
      <c r="A331" s="2">
        <v>203111</v>
      </c>
      <c r="B331" s="2">
        <v>-203111</v>
      </c>
      <c r="C331" s="2" t="s">
        <v>108</v>
      </c>
      <c r="D331" s="2" t="s">
        <v>24</v>
      </c>
      <c r="E331" s="2" t="s">
        <v>25</v>
      </c>
      <c r="F331" s="2">
        <v>20302</v>
      </c>
      <c r="G331" s="2" t="s">
        <v>26</v>
      </c>
      <c r="H331" s="2" t="s">
        <v>17</v>
      </c>
      <c r="I331" s="2" t="s">
        <v>31</v>
      </c>
      <c r="J331" s="2" t="s">
        <v>19</v>
      </c>
      <c r="K331" s="2" t="s">
        <v>46</v>
      </c>
      <c r="L331" s="2" t="s">
        <v>32</v>
      </c>
      <c r="M331" s="2" t="s">
        <v>33</v>
      </c>
      <c r="O331" t="str">
        <f t="shared" si="6"/>
        <v>-20311120302</v>
      </c>
      <c r="P331" t="str">
        <f>VLOOKUP(O331,[2]Mapp_Chap_compta!$O:$O,1,0)</f>
        <v>-20311120302</v>
      </c>
    </row>
    <row r="332" spans="1:16" x14ac:dyDescent="0.3">
      <c r="A332" s="2">
        <v>251140</v>
      </c>
      <c r="B332" s="2">
        <v>251140</v>
      </c>
      <c r="C332" s="2" t="s">
        <v>49</v>
      </c>
      <c r="D332" s="2" t="s">
        <v>14</v>
      </c>
      <c r="E332" s="2" t="s">
        <v>15</v>
      </c>
      <c r="F332" s="2">
        <v>20310</v>
      </c>
      <c r="G332" s="2" t="s">
        <v>16</v>
      </c>
      <c r="H332" s="2" t="s">
        <v>17</v>
      </c>
      <c r="I332" s="2" t="s">
        <v>18</v>
      </c>
      <c r="J332" s="2" t="s">
        <v>19</v>
      </c>
      <c r="K332" s="2" t="s">
        <v>46</v>
      </c>
      <c r="L332" s="2" t="s">
        <v>21</v>
      </c>
      <c r="M332" s="2" t="s">
        <v>22</v>
      </c>
      <c r="O332" t="str">
        <f t="shared" si="6"/>
        <v>25114020310</v>
      </c>
      <c r="P332" t="str">
        <f>VLOOKUP(O332,[2]Mapp_Chap_compta!$O:$O,1,0)</f>
        <v>25114020310</v>
      </c>
    </row>
    <row r="333" spans="1:16" x14ac:dyDescent="0.3">
      <c r="A333" s="2">
        <v>252114</v>
      </c>
      <c r="B333" s="2">
        <v>252114</v>
      </c>
      <c r="C333" s="2" t="s">
        <v>50</v>
      </c>
      <c r="D333" s="2" t="s">
        <v>42</v>
      </c>
      <c r="E333" s="2" t="s">
        <v>43</v>
      </c>
      <c r="F333" s="2">
        <v>20315</v>
      </c>
      <c r="G333" s="2" t="s">
        <v>16</v>
      </c>
      <c r="H333" s="2" t="s">
        <v>17</v>
      </c>
      <c r="I333" s="2" t="s">
        <v>44</v>
      </c>
      <c r="J333" s="2" t="s">
        <v>19</v>
      </c>
      <c r="K333" s="2" t="s">
        <v>46</v>
      </c>
      <c r="L333" s="2" t="s">
        <v>381</v>
      </c>
      <c r="M333" s="2" t="s">
        <v>44</v>
      </c>
      <c r="O333" t="str">
        <f t="shared" si="6"/>
        <v>25211420315</v>
      </c>
      <c r="P333" t="str">
        <f>VLOOKUP(O333,[2]Mapp_Chap_compta!$O:$O,1,0)</f>
        <v>25211420315</v>
      </c>
    </row>
    <row r="334" spans="1:16" x14ac:dyDescent="0.3">
      <c r="A334" s="2">
        <v>299221</v>
      </c>
      <c r="B334" s="2">
        <v>299221</v>
      </c>
      <c r="C334" s="2" t="s">
        <v>149</v>
      </c>
      <c r="D334" s="2" t="s">
        <v>36</v>
      </c>
      <c r="E334" s="2" t="s">
        <v>37</v>
      </c>
      <c r="F334" s="2">
        <v>20101</v>
      </c>
      <c r="G334" s="2" t="s">
        <v>26</v>
      </c>
      <c r="H334" s="2" t="s">
        <v>38</v>
      </c>
      <c r="I334" s="2" t="s">
        <v>38</v>
      </c>
      <c r="J334" s="2" t="s">
        <v>19</v>
      </c>
      <c r="K334" s="2" t="s">
        <v>40</v>
      </c>
      <c r="L334" s="2" t="s">
        <v>39</v>
      </c>
      <c r="M334" s="2" t="s">
        <v>39</v>
      </c>
      <c r="O334" t="str">
        <f t="shared" si="6"/>
        <v>29922120101</v>
      </c>
      <c r="P334" t="str">
        <f>VLOOKUP(O334,[2]Mapp_Chap_compta!$O:$O,1,0)</f>
        <v>29922120101</v>
      </c>
    </row>
    <row r="335" spans="1:16" x14ac:dyDescent="0.3">
      <c r="A335" s="2">
        <v>292107</v>
      </c>
      <c r="B335" s="2">
        <v>292107</v>
      </c>
      <c r="C335" s="2" t="s">
        <v>81</v>
      </c>
      <c r="D335" s="2" t="s">
        <v>67</v>
      </c>
      <c r="E335" s="2" t="s">
        <v>68</v>
      </c>
      <c r="F335" s="2">
        <v>20102</v>
      </c>
      <c r="G335" s="2" t="s">
        <v>26</v>
      </c>
      <c r="H335" s="2" t="s">
        <v>38</v>
      </c>
      <c r="I335" s="2" t="s">
        <v>38</v>
      </c>
      <c r="J335" s="2" t="s">
        <v>19</v>
      </c>
      <c r="K335" s="2" t="s">
        <v>40</v>
      </c>
      <c r="L335" s="2" t="s">
        <v>39</v>
      </c>
      <c r="M335" s="2" t="s">
        <v>39</v>
      </c>
      <c r="O335" t="str">
        <f t="shared" si="6"/>
        <v>29210720102</v>
      </c>
      <c r="P335" t="str">
        <f>VLOOKUP(O335,[2]Mapp_Chap_compta!$O:$O,1,0)</f>
        <v>29210720102</v>
      </c>
    </row>
    <row r="336" spans="1:16" x14ac:dyDescent="0.3">
      <c r="A336" s="2">
        <v>292107</v>
      </c>
      <c r="B336" s="2">
        <v>-292107</v>
      </c>
      <c r="C336" s="2" t="s">
        <v>81</v>
      </c>
      <c r="D336" s="2" t="s">
        <v>67</v>
      </c>
      <c r="E336" s="2" t="s">
        <v>68</v>
      </c>
      <c r="F336" s="2">
        <v>10302</v>
      </c>
      <c r="G336" s="2" t="s">
        <v>26</v>
      </c>
      <c r="H336" s="2" t="s">
        <v>38</v>
      </c>
      <c r="I336" s="2" t="s">
        <v>38</v>
      </c>
      <c r="J336" s="2" t="s">
        <v>19</v>
      </c>
      <c r="K336" s="2" t="s">
        <v>40</v>
      </c>
      <c r="L336" s="2" t="s">
        <v>39</v>
      </c>
      <c r="M336" s="2" t="s">
        <v>39</v>
      </c>
      <c r="O336" t="str">
        <f t="shared" si="6"/>
        <v>-29210710302</v>
      </c>
      <c r="P336" t="str">
        <f>VLOOKUP(O336,[2]Mapp_Chap_compta!$O:$O,1,0)</f>
        <v>-29210710302</v>
      </c>
    </row>
    <row r="337" spans="1:16" x14ac:dyDescent="0.3">
      <c r="A337" s="2">
        <v>299201</v>
      </c>
      <c r="B337" s="2">
        <v>299201</v>
      </c>
      <c r="C337" s="2" t="s">
        <v>150</v>
      </c>
      <c r="D337" s="2" t="s">
        <v>36</v>
      </c>
      <c r="E337" s="2" t="s">
        <v>37</v>
      </c>
      <c r="F337" s="2">
        <v>20315</v>
      </c>
      <c r="G337" s="2" t="s">
        <v>26</v>
      </c>
      <c r="H337" s="2" t="s">
        <v>38</v>
      </c>
      <c r="I337" s="2" t="s">
        <v>38</v>
      </c>
      <c r="J337" s="2" t="s">
        <v>19</v>
      </c>
      <c r="K337" s="2" t="s">
        <v>46</v>
      </c>
      <c r="L337" s="2" t="s">
        <v>39</v>
      </c>
      <c r="M337" s="2" t="s">
        <v>39</v>
      </c>
      <c r="O337" t="str">
        <f t="shared" si="6"/>
        <v>29920120315</v>
      </c>
      <c r="P337" t="str">
        <f>VLOOKUP(O337,[2]Mapp_Chap_compta!$O:$O,1,0)</f>
        <v>29920120315</v>
      </c>
    </row>
    <row r="338" spans="1:16" x14ac:dyDescent="0.3">
      <c r="A338" s="2">
        <v>251120</v>
      </c>
      <c r="B338" s="2">
        <v>-251120</v>
      </c>
      <c r="C338" s="2" t="s">
        <v>34</v>
      </c>
      <c r="D338" s="2" t="s">
        <v>109</v>
      </c>
      <c r="E338" s="2" t="s">
        <v>110</v>
      </c>
      <c r="F338" s="2">
        <v>20305</v>
      </c>
      <c r="G338" s="2" t="s">
        <v>26</v>
      </c>
      <c r="H338" s="2" t="s">
        <v>17</v>
      </c>
      <c r="I338" s="2" t="s">
        <v>111</v>
      </c>
      <c r="J338" s="2" t="s">
        <v>19</v>
      </c>
      <c r="K338" s="2" t="s">
        <v>46</v>
      </c>
      <c r="L338" s="2" t="s">
        <v>21</v>
      </c>
      <c r="M338" s="2" t="s">
        <v>22</v>
      </c>
      <c r="O338" t="str">
        <f t="shared" si="6"/>
        <v>-25112020305</v>
      </c>
      <c r="P338" t="str">
        <f>VLOOKUP(O338,[2]Mapp_Chap_compta!$O:$O,1,0)</f>
        <v>-25112020305</v>
      </c>
    </row>
    <row r="339" spans="1:16" x14ac:dyDescent="0.3">
      <c r="A339" s="2">
        <v>251140</v>
      </c>
      <c r="B339" s="2">
        <v>-251140</v>
      </c>
      <c r="C339" s="2" t="s">
        <v>49</v>
      </c>
      <c r="D339" s="2" t="s">
        <v>109</v>
      </c>
      <c r="E339" s="2" t="s">
        <v>110</v>
      </c>
      <c r="F339" s="2">
        <v>20309</v>
      </c>
      <c r="G339" s="2" t="s">
        <v>26</v>
      </c>
      <c r="H339" s="2" t="s">
        <v>17</v>
      </c>
      <c r="I339" s="2" t="s">
        <v>111</v>
      </c>
      <c r="J339" s="2" t="s">
        <v>19</v>
      </c>
      <c r="K339" s="2" t="s">
        <v>46</v>
      </c>
      <c r="L339" s="2" t="s">
        <v>21</v>
      </c>
      <c r="M339" s="2" t="s">
        <v>22</v>
      </c>
      <c r="O339" t="str">
        <f t="shared" si="6"/>
        <v>-25114020309</v>
      </c>
      <c r="P339" t="str">
        <f>VLOOKUP(O339,[2]Mapp_Chap_compta!$O:$O,1,0)</f>
        <v>-25114020309</v>
      </c>
    </row>
    <row r="340" spans="1:16" x14ac:dyDescent="0.3">
      <c r="A340" s="2">
        <v>251140</v>
      </c>
      <c r="B340" s="2">
        <v>-251140</v>
      </c>
      <c r="C340" s="2" t="s">
        <v>49</v>
      </c>
      <c r="D340" s="2" t="s">
        <v>109</v>
      </c>
      <c r="E340" s="2" t="s">
        <v>110</v>
      </c>
      <c r="F340" s="2">
        <v>20307</v>
      </c>
      <c r="G340" s="2" t="s">
        <v>26</v>
      </c>
      <c r="H340" s="2" t="s">
        <v>17</v>
      </c>
      <c r="I340" s="2" t="s">
        <v>111</v>
      </c>
      <c r="J340" s="2" t="s">
        <v>19</v>
      </c>
      <c r="K340" s="2" t="s">
        <v>46</v>
      </c>
      <c r="L340" s="2" t="s">
        <v>21</v>
      </c>
      <c r="M340" s="2" t="s">
        <v>22</v>
      </c>
      <c r="O340" t="str">
        <f t="shared" si="6"/>
        <v>-25114020307</v>
      </c>
      <c r="P340" t="str">
        <f>VLOOKUP(O340,[2]Mapp_Chap_compta!$O:$O,1,0)</f>
        <v>-25114020307</v>
      </c>
    </row>
    <row r="341" spans="1:16" x14ac:dyDescent="0.3">
      <c r="A341" s="2">
        <v>292101</v>
      </c>
      <c r="B341" s="2">
        <v>-292101</v>
      </c>
      <c r="C341" s="2" t="s">
        <v>128</v>
      </c>
      <c r="D341" s="2" t="s">
        <v>67</v>
      </c>
      <c r="E341" s="2" t="s">
        <v>68</v>
      </c>
      <c r="F341" s="2">
        <v>10302</v>
      </c>
      <c r="G341" s="2" t="s">
        <v>26</v>
      </c>
      <c r="H341" s="2" t="s">
        <v>38</v>
      </c>
      <c r="I341" s="2" t="s">
        <v>38</v>
      </c>
      <c r="J341" s="2" t="s">
        <v>19</v>
      </c>
      <c r="K341" s="2" t="s">
        <v>40</v>
      </c>
      <c r="L341" s="2" t="s">
        <v>39</v>
      </c>
      <c r="M341" s="2" t="s">
        <v>39</v>
      </c>
      <c r="O341" t="str">
        <f t="shared" si="6"/>
        <v>-29210110302</v>
      </c>
      <c r="P341" t="str">
        <f>VLOOKUP(O341,[2]Mapp_Chap_compta!$O:$O,1,0)</f>
        <v>-29210110302</v>
      </c>
    </row>
    <row r="342" spans="1:16" x14ac:dyDescent="0.3">
      <c r="A342" s="2">
        <v>292130</v>
      </c>
      <c r="B342" s="2">
        <v>-292130</v>
      </c>
      <c r="C342" s="2" t="s">
        <v>151</v>
      </c>
      <c r="D342" s="2" t="s">
        <v>67</v>
      </c>
      <c r="E342" s="2" t="s">
        <v>68</v>
      </c>
      <c r="F342" s="2">
        <v>20207</v>
      </c>
      <c r="G342" s="2" t="s">
        <v>26</v>
      </c>
      <c r="H342" s="2" t="s">
        <v>38</v>
      </c>
      <c r="I342" s="2" t="s">
        <v>38</v>
      </c>
      <c r="J342" s="2" t="s">
        <v>19</v>
      </c>
      <c r="K342" s="2" t="s">
        <v>20</v>
      </c>
      <c r="L342" s="2" t="s">
        <v>39</v>
      </c>
      <c r="M342" s="2" t="s">
        <v>39</v>
      </c>
      <c r="O342" t="str">
        <f t="shared" si="6"/>
        <v>-29213020207</v>
      </c>
      <c r="P342" t="str">
        <f>VLOOKUP(O342,[2]Mapp_Chap_compta!$O:$O,1,0)</f>
        <v>-29213020207</v>
      </c>
    </row>
    <row r="343" spans="1:16" x14ac:dyDescent="0.3">
      <c r="A343" s="2">
        <v>292220</v>
      </c>
      <c r="B343" s="2">
        <v>-292220</v>
      </c>
      <c r="C343" s="2" t="s">
        <v>80</v>
      </c>
      <c r="D343" s="2" t="s">
        <v>67</v>
      </c>
      <c r="E343" s="2" t="s">
        <v>68</v>
      </c>
      <c r="F343" s="2">
        <v>10302</v>
      </c>
      <c r="G343" s="2" t="s">
        <v>26</v>
      </c>
      <c r="H343" s="2" t="s">
        <v>38</v>
      </c>
      <c r="I343" s="2" t="s">
        <v>38</v>
      </c>
      <c r="J343" s="2" t="s">
        <v>19</v>
      </c>
      <c r="K343" s="2" t="s">
        <v>40</v>
      </c>
      <c r="L343" s="2" t="s">
        <v>39</v>
      </c>
      <c r="M343" s="2" t="s">
        <v>39</v>
      </c>
      <c r="O343" t="str">
        <f t="shared" si="6"/>
        <v>-29222010302</v>
      </c>
      <c r="P343" t="str">
        <f>VLOOKUP(O343,[2]Mapp_Chap_compta!$O:$O,1,0)</f>
        <v>-29222010302</v>
      </c>
    </row>
    <row r="344" spans="1:16" x14ac:dyDescent="0.3">
      <c r="A344" s="2">
        <v>202231</v>
      </c>
      <c r="B344" s="2">
        <v>-202231</v>
      </c>
      <c r="C344" s="2" t="s">
        <v>97</v>
      </c>
      <c r="D344" s="2" t="s">
        <v>24</v>
      </c>
      <c r="E344" s="2" t="s">
        <v>25</v>
      </c>
      <c r="F344" s="2">
        <v>20315</v>
      </c>
      <c r="G344" s="2" t="s">
        <v>26</v>
      </c>
      <c r="H344" s="2" t="s">
        <v>17</v>
      </c>
      <c r="I344" s="2" t="s">
        <v>98</v>
      </c>
      <c r="J344" s="2" t="s">
        <v>19</v>
      </c>
      <c r="K344" s="2" t="s">
        <v>46</v>
      </c>
      <c r="L344" s="2" t="s">
        <v>21</v>
      </c>
      <c r="M344" s="2" t="s">
        <v>99</v>
      </c>
      <c r="O344" t="str">
        <f t="shared" si="6"/>
        <v>-20223120315</v>
      </c>
      <c r="P344" t="e">
        <f>VLOOKUP(O344,[2]Mapp_Chap_compta!$O:$O,1,0)</f>
        <v>#N/A</v>
      </c>
    </row>
    <row r="345" spans="1:16" x14ac:dyDescent="0.3">
      <c r="A345" s="2">
        <v>292250</v>
      </c>
      <c r="B345" s="2">
        <v>292250</v>
      </c>
      <c r="C345" s="2" t="s">
        <v>114</v>
      </c>
      <c r="D345" s="2" t="s">
        <v>67</v>
      </c>
      <c r="E345" s="2" t="s">
        <v>68</v>
      </c>
      <c r="F345" s="2">
        <v>10302</v>
      </c>
      <c r="G345" s="2" t="s">
        <v>26</v>
      </c>
      <c r="H345" s="2" t="s">
        <v>38</v>
      </c>
      <c r="I345" s="2" t="s">
        <v>38</v>
      </c>
      <c r="J345" s="2" t="s">
        <v>19</v>
      </c>
      <c r="K345" s="2" t="s">
        <v>40</v>
      </c>
      <c r="L345" s="2" t="s">
        <v>39</v>
      </c>
      <c r="M345" s="2" t="s">
        <v>39</v>
      </c>
      <c r="O345" t="str">
        <f t="shared" si="6"/>
        <v>29225010302</v>
      </c>
      <c r="P345" t="str">
        <f>VLOOKUP(O345,[2]Mapp_Chap_compta!$O:$O,1,0)</f>
        <v>29225010302</v>
      </c>
    </row>
    <row r="346" spans="1:16" x14ac:dyDescent="0.3">
      <c r="A346" s="2">
        <v>251113</v>
      </c>
      <c r="B346" s="2">
        <v>251113</v>
      </c>
      <c r="C346" s="2" t="s">
        <v>13</v>
      </c>
      <c r="D346" s="2" t="s">
        <v>14</v>
      </c>
      <c r="E346" s="2" t="s">
        <v>15</v>
      </c>
      <c r="F346" s="2">
        <v>10201</v>
      </c>
      <c r="G346" s="2" t="s">
        <v>16</v>
      </c>
      <c r="H346" s="2" t="s">
        <v>17</v>
      </c>
      <c r="I346" s="2" t="s">
        <v>18</v>
      </c>
      <c r="J346" s="2" t="s">
        <v>19</v>
      </c>
      <c r="K346" s="2" t="s">
        <v>46</v>
      </c>
      <c r="L346" s="2" t="s">
        <v>21</v>
      </c>
      <c r="M346" s="2" t="s">
        <v>22</v>
      </c>
      <c r="O346" t="str">
        <f t="shared" si="6"/>
        <v>25111310201</v>
      </c>
      <c r="P346" t="str">
        <f>VLOOKUP(O346,[2]Mapp_Chap_compta!$O:$O,1,0)</f>
        <v>25111310201</v>
      </c>
    </row>
    <row r="347" spans="1:16" x14ac:dyDescent="0.3">
      <c r="A347" s="2">
        <v>251113</v>
      </c>
      <c r="B347" s="2">
        <v>251113</v>
      </c>
      <c r="C347" s="2" t="s">
        <v>13</v>
      </c>
      <c r="D347" s="2" t="s">
        <v>14</v>
      </c>
      <c r="E347" s="2" t="s">
        <v>15</v>
      </c>
      <c r="F347" s="2">
        <v>10202</v>
      </c>
      <c r="G347" s="2" t="s">
        <v>16</v>
      </c>
      <c r="H347" s="2" t="s">
        <v>17</v>
      </c>
      <c r="I347" s="2" t="s">
        <v>18</v>
      </c>
      <c r="J347" s="2" t="s">
        <v>19</v>
      </c>
      <c r="K347" s="2" t="s">
        <v>46</v>
      </c>
      <c r="L347" s="2" t="s">
        <v>21</v>
      </c>
      <c r="M347" s="2" t="s">
        <v>22</v>
      </c>
      <c r="O347" t="str">
        <f t="shared" si="6"/>
        <v>25111310202</v>
      </c>
      <c r="P347" t="str">
        <f>VLOOKUP(O347,[2]Mapp_Chap_compta!$O:$O,1,0)</f>
        <v>25111310202</v>
      </c>
    </row>
    <row r="348" spans="1:16" x14ac:dyDescent="0.3">
      <c r="A348" s="3">
        <v>251113</v>
      </c>
      <c r="B348" s="3">
        <v>251113</v>
      </c>
      <c r="C348" s="3" t="s">
        <v>13</v>
      </c>
      <c r="D348" s="3" t="s">
        <v>14</v>
      </c>
      <c r="E348" s="3" t="s">
        <v>15</v>
      </c>
      <c r="F348" s="3">
        <v>10103</v>
      </c>
      <c r="G348" s="3" t="s">
        <v>16</v>
      </c>
      <c r="H348" s="3" t="s">
        <v>17</v>
      </c>
      <c r="I348" s="3" t="s">
        <v>18</v>
      </c>
      <c r="J348" s="3" t="s">
        <v>19</v>
      </c>
      <c r="K348" s="3" t="s">
        <v>46</v>
      </c>
      <c r="L348" s="3" t="s">
        <v>21</v>
      </c>
      <c r="M348" s="3" t="s">
        <v>22</v>
      </c>
      <c r="O348" t="str">
        <f t="shared" si="6"/>
        <v>25111310103</v>
      </c>
      <c r="P348" t="str">
        <f>VLOOKUP(O348,[2]Mapp_Chap_compta!$O:$O,1,0)</f>
        <v>25111310103</v>
      </c>
    </row>
    <row r="349" spans="1:16" x14ac:dyDescent="0.3">
      <c r="A349" s="1">
        <v>251113</v>
      </c>
      <c r="B349" s="1">
        <v>251113</v>
      </c>
      <c r="C349" s="1" t="s">
        <v>13</v>
      </c>
      <c r="D349" s="1" t="s">
        <v>14</v>
      </c>
      <c r="E349" s="1" t="s">
        <v>15</v>
      </c>
      <c r="F349" s="1">
        <v>10101</v>
      </c>
      <c r="G349" s="1" t="s">
        <v>16</v>
      </c>
      <c r="H349" s="1" t="s">
        <v>17</v>
      </c>
      <c r="I349" s="1" t="s">
        <v>18</v>
      </c>
      <c r="J349" s="1" t="s">
        <v>19</v>
      </c>
      <c r="K349" s="1" t="s">
        <v>46</v>
      </c>
      <c r="L349" s="1" t="s">
        <v>21</v>
      </c>
      <c r="M349" s="1" t="s">
        <v>22</v>
      </c>
      <c r="O349" t="str">
        <f t="shared" si="6"/>
        <v>25111310101</v>
      </c>
      <c r="P349" t="str">
        <f>VLOOKUP(O349,[2]Mapp_Chap_compta!$O:$O,1,0)</f>
        <v>25111310101</v>
      </c>
    </row>
    <row r="350" spans="1:16" x14ac:dyDescent="0.3">
      <c r="A350" s="2">
        <v>251113</v>
      </c>
      <c r="B350" s="2">
        <v>-251113</v>
      </c>
      <c r="C350" s="2" t="s">
        <v>13</v>
      </c>
      <c r="D350" s="2" t="s">
        <v>109</v>
      </c>
      <c r="E350" s="2" t="s">
        <v>110</v>
      </c>
      <c r="F350" s="2">
        <v>10201</v>
      </c>
      <c r="G350" s="2" t="s">
        <v>26</v>
      </c>
      <c r="H350" s="2" t="s">
        <v>17</v>
      </c>
      <c r="I350" s="2" t="s">
        <v>111</v>
      </c>
      <c r="J350" s="2" t="s">
        <v>19</v>
      </c>
      <c r="K350" s="1" t="s">
        <v>46</v>
      </c>
      <c r="L350" s="2" t="s">
        <v>21</v>
      </c>
      <c r="M350" s="2" t="s">
        <v>22</v>
      </c>
      <c r="O350" t="str">
        <f t="shared" si="6"/>
        <v>-25111310201</v>
      </c>
      <c r="P350" t="str">
        <f>VLOOKUP(O350,[2]Mapp_Chap_compta!$O:$O,1,0)</f>
        <v>-25111310201</v>
      </c>
    </row>
    <row r="351" spans="1:16" x14ac:dyDescent="0.3">
      <c r="A351" s="2">
        <v>251113</v>
      </c>
      <c r="B351" s="2">
        <v>-251113</v>
      </c>
      <c r="C351" s="2" t="s">
        <v>13</v>
      </c>
      <c r="D351" s="2" t="s">
        <v>109</v>
      </c>
      <c r="E351" s="2" t="s">
        <v>110</v>
      </c>
      <c r="F351" s="2">
        <v>10202</v>
      </c>
      <c r="G351" s="2" t="s">
        <v>26</v>
      </c>
      <c r="H351" s="2" t="s">
        <v>17</v>
      </c>
      <c r="I351" s="2" t="s">
        <v>111</v>
      </c>
      <c r="J351" s="2" t="s">
        <v>19</v>
      </c>
      <c r="K351" s="1" t="s">
        <v>46</v>
      </c>
      <c r="L351" s="2" t="s">
        <v>21</v>
      </c>
      <c r="M351" s="2" t="s">
        <v>22</v>
      </c>
      <c r="O351" t="str">
        <f t="shared" si="6"/>
        <v>-25111310202</v>
      </c>
      <c r="P351" t="str">
        <f>VLOOKUP(O351,[2]Mapp_Chap_compta!$O:$O,1,0)</f>
        <v>-25111310202</v>
      </c>
    </row>
    <row r="352" spans="1:16" x14ac:dyDescent="0.3">
      <c r="A352" s="2">
        <v>251113</v>
      </c>
      <c r="B352" s="2">
        <v>-251113</v>
      </c>
      <c r="C352" s="2" t="s">
        <v>13</v>
      </c>
      <c r="D352" s="2" t="s">
        <v>109</v>
      </c>
      <c r="E352" s="2" t="s">
        <v>110</v>
      </c>
      <c r="F352" s="2">
        <v>10103</v>
      </c>
      <c r="G352" s="2" t="s">
        <v>26</v>
      </c>
      <c r="H352" s="2" t="s">
        <v>17</v>
      </c>
      <c r="I352" s="2" t="s">
        <v>111</v>
      </c>
      <c r="J352" s="2" t="s">
        <v>19</v>
      </c>
      <c r="K352" s="1" t="s">
        <v>46</v>
      </c>
      <c r="L352" s="2" t="s">
        <v>21</v>
      </c>
      <c r="M352" s="2" t="s">
        <v>22</v>
      </c>
      <c r="O352" t="str">
        <f t="shared" si="6"/>
        <v>-25111310103</v>
      </c>
      <c r="P352" t="str">
        <f>VLOOKUP(O352,[2]Mapp_Chap_compta!$O:$O,1,0)</f>
        <v>-25111310103</v>
      </c>
    </row>
    <row r="353" spans="1:16" x14ac:dyDescent="0.3">
      <c r="A353" s="2">
        <v>251113</v>
      </c>
      <c r="B353" s="2">
        <v>-251113</v>
      </c>
      <c r="C353" s="2" t="s">
        <v>13</v>
      </c>
      <c r="D353" s="2" t="s">
        <v>109</v>
      </c>
      <c r="E353" s="2" t="s">
        <v>110</v>
      </c>
      <c r="F353" s="1">
        <v>10101</v>
      </c>
      <c r="G353" s="2" t="s">
        <v>26</v>
      </c>
      <c r="H353" s="2" t="s">
        <v>17</v>
      </c>
      <c r="I353" s="2" t="s">
        <v>111</v>
      </c>
      <c r="J353" s="2" t="s">
        <v>19</v>
      </c>
      <c r="K353" s="14" t="s">
        <v>46</v>
      </c>
      <c r="L353" s="2" t="s">
        <v>21</v>
      </c>
      <c r="M353" s="2" t="s">
        <v>22</v>
      </c>
      <c r="O353" t="str">
        <f t="shared" si="6"/>
        <v>-25111310101</v>
      </c>
      <c r="P353" t="str">
        <f>VLOOKUP(O353,[2]Mapp_Chap_compta!$O:$O,1,0)</f>
        <v>-25111310101</v>
      </c>
    </row>
    <row r="354" spans="1:16" x14ac:dyDescent="0.3">
      <c r="A354" s="98">
        <v>202214</v>
      </c>
      <c r="B354" s="98">
        <v>-202214</v>
      </c>
      <c r="C354" s="98" t="s">
        <v>219</v>
      </c>
      <c r="D354" s="2" t="s">
        <v>24</v>
      </c>
      <c r="E354" s="2" t="s">
        <v>25</v>
      </c>
      <c r="F354" s="98">
        <v>20302</v>
      </c>
      <c r="G354" s="2" t="s">
        <v>26</v>
      </c>
      <c r="H354" s="2" t="s">
        <v>17</v>
      </c>
      <c r="I354" s="2" t="s">
        <v>92</v>
      </c>
      <c r="J354" s="2" t="s">
        <v>19</v>
      </c>
      <c r="K354" s="112" t="s">
        <v>46</v>
      </c>
      <c r="L354" s="2" t="s">
        <v>21</v>
      </c>
      <c r="M354" s="2" t="s">
        <v>99</v>
      </c>
      <c r="O354" t="str">
        <f t="shared" si="6"/>
        <v>-20221420302</v>
      </c>
      <c r="P354" t="str">
        <f>VLOOKUP(O354,[2]Mapp_Chap_compta!$O:$O,1,0)</f>
        <v>-20221420302</v>
      </c>
    </row>
    <row r="355" spans="1:16" x14ac:dyDescent="0.3">
      <c r="A355" s="98">
        <v>203140</v>
      </c>
      <c r="B355" s="98">
        <v>-203140</v>
      </c>
      <c r="C355" s="98" t="s">
        <v>218</v>
      </c>
      <c r="D355" s="2" t="s">
        <v>24</v>
      </c>
      <c r="E355" s="2" t="s">
        <v>25</v>
      </c>
      <c r="F355" s="98">
        <v>20302</v>
      </c>
      <c r="G355" s="2" t="s">
        <v>26</v>
      </c>
      <c r="H355" s="2" t="s">
        <v>17</v>
      </c>
      <c r="I355" s="2" t="s">
        <v>31</v>
      </c>
      <c r="J355" s="2" t="s">
        <v>19</v>
      </c>
      <c r="K355" s="112" t="s">
        <v>46</v>
      </c>
      <c r="L355" s="2" t="s">
        <v>32</v>
      </c>
      <c r="M355" s="2" t="s">
        <v>33</v>
      </c>
      <c r="O355" t="str">
        <f t="shared" si="6"/>
        <v>-20314020302</v>
      </c>
      <c r="P355" t="str">
        <f>VLOOKUP(O355,[2]Mapp_Chap_compta!$O:$O,1,0)</f>
        <v>-20314020302</v>
      </c>
    </row>
    <row r="356" spans="1:16" x14ac:dyDescent="0.3">
      <c r="A356" s="98">
        <v>202212</v>
      </c>
      <c r="B356" s="98">
        <v>-202212</v>
      </c>
      <c r="C356" s="98" t="s">
        <v>121</v>
      </c>
      <c r="D356" s="2" t="s">
        <v>24</v>
      </c>
      <c r="E356" s="2" t="s">
        <v>25</v>
      </c>
      <c r="F356" s="98">
        <v>20302</v>
      </c>
      <c r="G356" s="2" t="s">
        <v>26</v>
      </c>
      <c r="H356" s="2" t="s">
        <v>17</v>
      </c>
      <c r="I356" s="2" t="s">
        <v>92</v>
      </c>
      <c r="J356" s="2" t="s">
        <v>19</v>
      </c>
      <c r="K356" s="112" t="s">
        <v>46</v>
      </c>
      <c r="L356" s="2" t="s">
        <v>21</v>
      </c>
      <c r="M356" s="2" t="s">
        <v>99</v>
      </c>
      <c r="O356" t="str">
        <f t="shared" si="6"/>
        <v>-20221220302</v>
      </c>
      <c r="P356" t="str">
        <f>VLOOKUP(O356,[2]Mapp_Chap_compta!$O:$O,1,0)</f>
        <v>-20221220302</v>
      </c>
    </row>
    <row r="357" spans="1:16" x14ac:dyDescent="0.3">
      <c r="A357" s="4">
        <v>202214</v>
      </c>
      <c r="B357" s="4">
        <v>-202214</v>
      </c>
      <c r="C357" s="4" t="s">
        <v>219</v>
      </c>
      <c r="D357" s="2" t="s">
        <v>24</v>
      </c>
      <c r="E357" s="2" t="s">
        <v>25</v>
      </c>
      <c r="F357" s="4">
        <v>20315</v>
      </c>
      <c r="G357" s="2" t="s">
        <v>26</v>
      </c>
      <c r="H357" s="2" t="s">
        <v>17</v>
      </c>
      <c r="I357" s="2" t="s">
        <v>92</v>
      </c>
      <c r="J357" s="2" t="s">
        <v>19</v>
      </c>
      <c r="K357" s="15" t="s">
        <v>46</v>
      </c>
      <c r="L357" s="2" t="s">
        <v>21</v>
      </c>
      <c r="M357" s="2" t="s">
        <v>99</v>
      </c>
      <c r="O357" t="str">
        <f t="shared" si="6"/>
        <v>-20221420315</v>
      </c>
      <c r="P357" t="str">
        <f>VLOOKUP(O357,[2]Mapp_Chap_compta!$O:$O,1,0)</f>
        <v>-20221420315</v>
      </c>
    </row>
    <row r="358" spans="1:16" x14ac:dyDescent="0.3">
      <c r="A358" s="4">
        <v>203140</v>
      </c>
      <c r="B358" s="4">
        <v>-203140</v>
      </c>
      <c r="C358" s="4" t="s">
        <v>218</v>
      </c>
      <c r="D358" s="2" t="s">
        <v>24</v>
      </c>
      <c r="E358" s="2" t="s">
        <v>25</v>
      </c>
      <c r="F358" s="4">
        <v>20315</v>
      </c>
      <c r="G358" s="2" t="s">
        <v>26</v>
      </c>
      <c r="H358" s="2" t="s">
        <v>17</v>
      </c>
      <c r="I358" s="2" t="s">
        <v>31</v>
      </c>
      <c r="J358" s="2" t="s">
        <v>19</v>
      </c>
      <c r="K358" s="15" t="s">
        <v>46</v>
      </c>
      <c r="L358" s="2" t="s">
        <v>32</v>
      </c>
      <c r="M358" s="2" t="s">
        <v>33</v>
      </c>
      <c r="O358" t="str">
        <f t="shared" si="6"/>
        <v>-20314020315</v>
      </c>
      <c r="P358" t="str">
        <f>VLOOKUP(O358,[2]Mapp_Chap_compta!$O:$O,1,0)</f>
        <v>-20314020315</v>
      </c>
    </row>
    <row r="359" spans="1:16" x14ac:dyDescent="0.3">
      <c r="A359" s="4">
        <v>202212</v>
      </c>
      <c r="B359" s="4">
        <v>-202212</v>
      </c>
      <c r="C359" s="4" t="s">
        <v>121</v>
      </c>
      <c r="D359" s="2" t="s">
        <v>24</v>
      </c>
      <c r="E359" s="2" t="s">
        <v>25</v>
      </c>
      <c r="F359" s="4">
        <v>20315</v>
      </c>
      <c r="G359" s="2" t="s">
        <v>26</v>
      </c>
      <c r="H359" s="2" t="s">
        <v>17</v>
      </c>
      <c r="I359" s="2" t="s">
        <v>92</v>
      </c>
      <c r="J359" s="2" t="s">
        <v>19</v>
      </c>
      <c r="K359" s="15" t="s">
        <v>46</v>
      </c>
      <c r="L359" s="2" t="s">
        <v>21</v>
      </c>
      <c r="M359" s="2" t="s">
        <v>99</v>
      </c>
      <c r="O359" t="str">
        <f t="shared" si="6"/>
        <v>-20221220315</v>
      </c>
      <c r="P359" t="str">
        <f>VLOOKUP(O359,[2]Mapp_Chap_compta!$O:$O,1,0)</f>
        <v>-20221220315</v>
      </c>
    </row>
    <row r="360" spans="1:16" x14ac:dyDescent="0.3">
      <c r="A360" s="103">
        <v>251140</v>
      </c>
      <c r="B360" s="103">
        <v>251140</v>
      </c>
      <c r="C360" s="103" t="s">
        <v>49</v>
      </c>
      <c r="D360" s="91" t="s">
        <v>14</v>
      </c>
      <c r="E360" s="91" t="s">
        <v>15</v>
      </c>
      <c r="F360" s="103">
        <v>20301</v>
      </c>
      <c r="G360" s="91" t="s">
        <v>16</v>
      </c>
      <c r="H360" s="91" t="s">
        <v>17</v>
      </c>
      <c r="I360" s="91" t="s">
        <v>18</v>
      </c>
      <c r="J360" s="91" t="s">
        <v>19</v>
      </c>
      <c r="K360" s="103" t="s">
        <v>46</v>
      </c>
      <c r="L360" s="91" t="s">
        <v>21</v>
      </c>
      <c r="M360" s="91" t="s">
        <v>22</v>
      </c>
      <c r="O360" t="str">
        <f t="shared" si="6"/>
        <v>25114020301</v>
      </c>
      <c r="P360" t="str">
        <f>VLOOKUP(O360,[2]Mapp_Chap_compta!$O:$O,1,0)</f>
        <v>25114020301</v>
      </c>
    </row>
    <row r="361" spans="1:16" x14ac:dyDescent="0.3">
      <c r="A361" s="103">
        <v>251130</v>
      </c>
      <c r="B361" s="103">
        <v>251130</v>
      </c>
      <c r="C361" s="103" t="s">
        <v>51</v>
      </c>
      <c r="D361" s="91" t="s">
        <v>14</v>
      </c>
      <c r="E361" s="91" t="s">
        <v>15</v>
      </c>
      <c r="F361" s="103">
        <v>20301</v>
      </c>
      <c r="G361" s="91" t="s">
        <v>16</v>
      </c>
      <c r="H361" s="91" t="s">
        <v>17</v>
      </c>
      <c r="I361" s="91" t="s">
        <v>18</v>
      </c>
      <c r="J361" s="91" t="s">
        <v>19</v>
      </c>
      <c r="K361" s="103" t="s">
        <v>46</v>
      </c>
      <c r="L361" s="91" t="s">
        <v>21</v>
      </c>
      <c r="M361" s="91" t="s">
        <v>22</v>
      </c>
      <c r="O361" t="str">
        <f t="shared" si="6"/>
        <v>25113020301</v>
      </c>
      <c r="P361" t="str">
        <f>VLOOKUP(O361,[2]Mapp_Chap_compta!$O:$O,1,0)</f>
        <v>25113020301</v>
      </c>
    </row>
    <row r="362" spans="1:16" x14ac:dyDescent="0.3">
      <c r="A362" s="103">
        <v>251150</v>
      </c>
      <c r="B362" s="103">
        <v>251150</v>
      </c>
      <c r="C362" s="103" t="s">
        <v>45</v>
      </c>
      <c r="D362" s="91" t="s">
        <v>14</v>
      </c>
      <c r="E362" s="91" t="s">
        <v>15</v>
      </c>
      <c r="F362" s="103">
        <v>20301</v>
      </c>
      <c r="G362" s="91" t="s">
        <v>16</v>
      </c>
      <c r="H362" s="91" t="s">
        <v>17</v>
      </c>
      <c r="I362" s="91" t="s">
        <v>18</v>
      </c>
      <c r="J362" s="91" t="s">
        <v>19</v>
      </c>
      <c r="K362" s="103" t="s">
        <v>46</v>
      </c>
      <c r="L362" s="91" t="s">
        <v>21</v>
      </c>
      <c r="M362" s="91" t="s">
        <v>22</v>
      </c>
      <c r="O362" t="str">
        <f t="shared" si="6"/>
        <v>25115020301</v>
      </c>
      <c r="P362" t="str">
        <f>VLOOKUP(O362,[2]Mapp_Chap_compta!$O:$O,1,0)</f>
        <v>25115020301</v>
      </c>
    </row>
    <row r="363" spans="1:16" x14ac:dyDescent="0.3">
      <c r="A363" s="91">
        <v>252120</v>
      </c>
      <c r="B363" s="91">
        <v>252120</v>
      </c>
      <c r="C363" s="91" t="s">
        <v>41</v>
      </c>
      <c r="D363" s="91" t="s">
        <v>42</v>
      </c>
      <c r="E363" s="91" t="s">
        <v>43</v>
      </c>
      <c r="F363" s="91">
        <v>20301</v>
      </c>
      <c r="G363" s="91" t="s">
        <v>16</v>
      </c>
      <c r="H363" s="91" t="s">
        <v>17</v>
      </c>
      <c r="I363" s="91" t="s">
        <v>44</v>
      </c>
      <c r="J363" s="91" t="s">
        <v>19</v>
      </c>
      <c r="K363" s="91" t="s">
        <v>46</v>
      </c>
      <c r="L363" s="2" t="s">
        <v>381</v>
      </c>
      <c r="M363" s="91" t="s">
        <v>44</v>
      </c>
      <c r="O363" t="str">
        <f t="shared" si="6"/>
        <v>25212020301</v>
      </c>
      <c r="P363" t="str">
        <f>VLOOKUP(O363,[2]Mapp_Chap_compta!$O:$O,1,0)</f>
        <v>25212020301</v>
      </c>
    </row>
    <row r="364" spans="1:16" x14ac:dyDescent="0.3">
      <c r="A364" s="91">
        <v>299205</v>
      </c>
      <c r="B364" s="91">
        <v>299205</v>
      </c>
      <c r="C364" s="91" t="s">
        <v>75</v>
      </c>
      <c r="D364" s="91" t="s">
        <v>36</v>
      </c>
      <c r="E364" s="91" t="s">
        <v>37</v>
      </c>
      <c r="F364" s="91">
        <v>20301</v>
      </c>
      <c r="G364" s="91" t="s">
        <v>26</v>
      </c>
      <c r="H364" s="91" t="s">
        <v>38</v>
      </c>
      <c r="I364" s="91" t="s">
        <v>38</v>
      </c>
      <c r="J364" s="91" t="s">
        <v>19</v>
      </c>
      <c r="K364" s="91" t="s">
        <v>46</v>
      </c>
      <c r="L364" s="91" t="s">
        <v>39</v>
      </c>
      <c r="M364" s="91" t="s">
        <v>39</v>
      </c>
      <c r="O364" t="str">
        <f t="shared" si="6"/>
        <v>29920520301</v>
      </c>
      <c r="P364" t="str">
        <f>VLOOKUP(O364,[2]Mapp_Chap_compta!$O:$O,1,0)</f>
        <v>29920520301</v>
      </c>
    </row>
    <row r="365" spans="1:16" x14ac:dyDescent="0.3">
      <c r="A365" s="91">
        <v>251120</v>
      </c>
      <c r="B365" s="91">
        <v>251120</v>
      </c>
      <c r="C365" s="91" t="s">
        <v>34</v>
      </c>
      <c r="D365" s="91" t="s">
        <v>14</v>
      </c>
      <c r="E365" s="91" t="s">
        <v>15</v>
      </c>
      <c r="F365" s="91">
        <v>20301</v>
      </c>
      <c r="G365" s="91" t="s">
        <v>16</v>
      </c>
      <c r="H365" s="91" t="s">
        <v>17</v>
      </c>
      <c r="I365" s="91" t="s">
        <v>18</v>
      </c>
      <c r="J365" s="91" t="s">
        <v>19</v>
      </c>
      <c r="K365" s="91" t="s">
        <v>46</v>
      </c>
      <c r="L365" s="91" t="s">
        <v>21</v>
      </c>
      <c r="M365" s="91" t="s">
        <v>22</v>
      </c>
      <c r="O365" t="str">
        <f t="shared" si="6"/>
        <v>25112020301</v>
      </c>
      <c r="P365" t="str">
        <f>VLOOKUP(O365,[2]Mapp_Chap_compta!$O:$O,1,0)</f>
        <v>25112020301</v>
      </c>
    </row>
    <row r="366" spans="1:16" x14ac:dyDescent="0.3">
      <c r="A366" s="91">
        <v>254500</v>
      </c>
      <c r="B366" s="91">
        <v>254500</v>
      </c>
      <c r="C366" s="91" t="s">
        <v>63</v>
      </c>
      <c r="D366" s="91" t="s">
        <v>60</v>
      </c>
      <c r="E366" s="91" t="s">
        <v>61</v>
      </c>
      <c r="F366" s="91">
        <v>20301</v>
      </c>
      <c r="G366" s="91" t="s">
        <v>16</v>
      </c>
      <c r="H366" s="91" t="s">
        <v>61</v>
      </c>
      <c r="I366" s="91" t="s">
        <v>61</v>
      </c>
      <c r="J366" s="91" t="s">
        <v>19</v>
      </c>
      <c r="K366" s="91" t="s">
        <v>46</v>
      </c>
      <c r="L366" s="2" t="s">
        <v>381</v>
      </c>
      <c r="M366" s="91" t="s">
        <v>61</v>
      </c>
      <c r="O366" t="str">
        <f t="shared" si="6"/>
        <v>25450020301</v>
      </c>
      <c r="P366" t="str">
        <f>VLOOKUP(O366,[2]Mapp_Chap_compta!$O:$O,1,0)</f>
        <v>25450020301</v>
      </c>
    </row>
    <row r="367" spans="1:16" x14ac:dyDescent="0.3">
      <c r="A367" s="91">
        <v>272500</v>
      </c>
      <c r="B367" s="91">
        <v>272500</v>
      </c>
      <c r="C367" s="91" t="s">
        <v>52</v>
      </c>
      <c r="D367" s="91" t="s">
        <v>53</v>
      </c>
      <c r="E367" s="91" t="s">
        <v>54</v>
      </c>
      <c r="F367" s="91">
        <v>20301</v>
      </c>
      <c r="G367" s="91" t="s">
        <v>16</v>
      </c>
      <c r="H367" s="91" t="s">
        <v>55</v>
      </c>
      <c r="I367" s="91" t="s">
        <v>55</v>
      </c>
      <c r="J367" s="91" t="s">
        <v>19</v>
      </c>
      <c r="K367" s="91" t="s">
        <v>46</v>
      </c>
      <c r="L367" s="2" t="s">
        <v>381</v>
      </c>
      <c r="M367" s="91" t="s">
        <v>55</v>
      </c>
      <c r="O367" t="str">
        <f t="shared" si="6"/>
        <v>27250020301</v>
      </c>
      <c r="P367" t="str">
        <f>VLOOKUP(O367,[2]Mapp_Chap_compta!$O:$O,1,0)</f>
        <v>27250020301</v>
      </c>
    </row>
    <row r="368" spans="1:16" x14ac:dyDescent="0.3">
      <c r="A368" s="91">
        <v>299203</v>
      </c>
      <c r="B368" s="91">
        <v>299203</v>
      </c>
      <c r="C368" s="91" t="s">
        <v>35</v>
      </c>
      <c r="D368" s="91" t="s">
        <v>36</v>
      </c>
      <c r="E368" s="91" t="s">
        <v>37</v>
      </c>
      <c r="F368" s="91">
        <v>20301</v>
      </c>
      <c r="G368" s="91" t="s">
        <v>26</v>
      </c>
      <c r="H368" s="91" t="s">
        <v>38</v>
      </c>
      <c r="I368" s="91" t="s">
        <v>38</v>
      </c>
      <c r="J368" s="91" t="s">
        <v>19</v>
      </c>
      <c r="K368" s="91" t="s">
        <v>46</v>
      </c>
      <c r="L368" s="91" t="s">
        <v>39</v>
      </c>
      <c r="M368" s="91" t="s">
        <v>39</v>
      </c>
      <c r="O368" t="str">
        <f t="shared" si="6"/>
        <v>29920320301</v>
      </c>
      <c r="P368" t="str">
        <f>VLOOKUP(O368,[2]Mapp_Chap_compta!$O:$O,1,0)</f>
        <v>29920320301</v>
      </c>
    </row>
    <row r="369" spans="1:16" x14ac:dyDescent="0.3">
      <c r="A369" s="91">
        <v>292103</v>
      </c>
      <c r="B369" s="91">
        <v>292103</v>
      </c>
      <c r="C369" s="91" t="s">
        <v>66</v>
      </c>
      <c r="D369" s="91" t="s">
        <v>67</v>
      </c>
      <c r="E369" s="91" t="s">
        <v>68</v>
      </c>
      <c r="F369" s="91">
        <v>20301</v>
      </c>
      <c r="G369" s="91" t="s">
        <v>26</v>
      </c>
      <c r="H369" s="91" t="s">
        <v>38</v>
      </c>
      <c r="I369" s="91" t="s">
        <v>38</v>
      </c>
      <c r="J369" s="91" t="s">
        <v>19</v>
      </c>
      <c r="K369" s="91" t="s">
        <v>46</v>
      </c>
      <c r="L369" s="91" t="s">
        <v>39</v>
      </c>
      <c r="M369" s="91" t="s">
        <v>39</v>
      </c>
      <c r="O369" t="str">
        <f t="shared" si="6"/>
        <v>29210320301</v>
      </c>
      <c r="P369" t="str">
        <f>VLOOKUP(O369,[2]Mapp_Chap_compta!$O:$O,1,0)</f>
        <v>29210320301</v>
      </c>
    </row>
    <row r="370" spans="1:16" x14ac:dyDescent="0.3">
      <c r="A370" s="91">
        <v>251140</v>
      </c>
      <c r="B370" s="91">
        <v>-251140</v>
      </c>
      <c r="C370" s="91" t="s">
        <v>49</v>
      </c>
      <c r="D370" s="91" t="s">
        <v>109</v>
      </c>
      <c r="E370" s="91" t="s">
        <v>110</v>
      </c>
      <c r="F370" s="91">
        <v>20301</v>
      </c>
      <c r="G370" s="91" t="s">
        <v>26</v>
      </c>
      <c r="H370" s="91" t="s">
        <v>17</v>
      </c>
      <c r="I370" s="91" t="s">
        <v>111</v>
      </c>
      <c r="J370" s="91" t="s">
        <v>19</v>
      </c>
      <c r="K370" s="91" t="s">
        <v>46</v>
      </c>
      <c r="L370" s="91" t="s">
        <v>21</v>
      </c>
      <c r="M370" s="91" t="s">
        <v>22</v>
      </c>
      <c r="O370" t="str">
        <f t="shared" si="6"/>
        <v>-25114020301</v>
      </c>
      <c r="P370" t="str">
        <f>VLOOKUP(O370,[2]Mapp_Chap_compta!$O:$O,1,0)</f>
        <v>-25114020301</v>
      </c>
    </row>
    <row r="371" spans="1:16" x14ac:dyDescent="0.3">
      <c r="A371" s="91">
        <v>251150</v>
      </c>
      <c r="B371" s="91">
        <v>-251150</v>
      </c>
      <c r="C371" s="91" t="s">
        <v>45</v>
      </c>
      <c r="D371" s="91" t="s">
        <v>109</v>
      </c>
      <c r="E371" s="91" t="s">
        <v>110</v>
      </c>
      <c r="F371" s="91">
        <v>20301</v>
      </c>
      <c r="G371" s="91" t="s">
        <v>26</v>
      </c>
      <c r="H371" s="91" t="s">
        <v>17</v>
      </c>
      <c r="I371" s="91" t="s">
        <v>111</v>
      </c>
      <c r="J371" s="91" t="s">
        <v>19</v>
      </c>
      <c r="K371" s="91" t="s">
        <v>46</v>
      </c>
      <c r="L371" s="91" t="s">
        <v>21</v>
      </c>
      <c r="M371" s="91" t="s">
        <v>22</v>
      </c>
      <c r="O371" t="str">
        <f t="shared" si="6"/>
        <v>-25115020301</v>
      </c>
      <c r="P371" t="str">
        <f>VLOOKUP(O371,[2]Mapp_Chap_compta!$O:$O,1,0)</f>
        <v>-25115020301</v>
      </c>
    </row>
    <row r="372" spans="1:16" x14ac:dyDescent="0.3">
      <c r="A372" s="91">
        <v>251120</v>
      </c>
      <c r="B372" s="91">
        <v>-251120</v>
      </c>
      <c r="C372" s="91" t="s">
        <v>34</v>
      </c>
      <c r="D372" s="91" t="s">
        <v>109</v>
      </c>
      <c r="E372" s="91" t="s">
        <v>110</v>
      </c>
      <c r="F372" s="91">
        <v>20301</v>
      </c>
      <c r="G372" s="91" t="s">
        <v>26</v>
      </c>
      <c r="H372" s="91" t="s">
        <v>17</v>
      </c>
      <c r="I372" s="91" t="s">
        <v>111</v>
      </c>
      <c r="J372" s="91" t="s">
        <v>19</v>
      </c>
      <c r="K372" s="91" t="s">
        <v>46</v>
      </c>
      <c r="L372" s="91" t="s">
        <v>21</v>
      </c>
      <c r="M372" s="91" t="s">
        <v>22</v>
      </c>
      <c r="O372" t="str">
        <f t="shared" si="6"/>
        <v>-25112020301</v>
      </c>
      <c r="P372" t="str">
        <f>VLOOKUP(O372,[2]Mapp_Chap_compta!$O:$O,1,0)</f>
        <v>-25112020301</v>
      </c>
    </row>
    <row r="373" spans="1:16" x14ac:dyDescent="0.3">
      <c r="A373" s="91">
        <v>251130</v>
      </c>
      <c r="B373" s="91">
        <v>-251130</v>
      </c>
      <c r="C373" s="91" t="s">
        <v>51</v>
      </c>
      <c r="D373" s="91" t="s">
        <v>109</v>
      </c>
      <c r="E373" s="91" t="s">
        <v>110</v>
      </c>
      <c r="F373" s="91">
        <v>20301</v>
      </c>
      <c r="G373" s="91" t="s">
        <v>26</v>
      </c>
      <c r="H373" s="91" t="s">
        <v>17</v>
      </c>
      <c r="I373" s="91" t="s">
        <v>111</v>
      </c>
      <c r="J373" s="91" t="s">
        <v>19</v>
      </c>
      <c r="K373" s="91" t="s">
        <v>46</v>
      </c>
      <c r="L373" s="91" t="s">
        <v>21</v>
      </c>
      <c r="M373" s="91" t="s">
        <v>22</v>
      </c>
    </row>
    <row r="374" spans="1:16" x14ac:dyDescent="0.3">
      <c r="A374" s="91">
        <v>292103</v>
      </c>
      <c r="B374" s="91">
        <v>-292103</v>
      </c>
      <c r="C374" s="91" t="s">
        <v>66</v>
      </c>
      <c r="D374" s="91" t="s">
        <v>67</v>
      </c>
      <c r="E374" s="91" t="s">
        <v>68</v>
      </c>
      <c r="F374" s="91">
        <v>20301</v>
      </c>
      <c r="G374" s="91" t="s">
        <v>26</v>
      </c>
      <c r="H374" s="91" t="s">
        <v>38</v>
      </c>
      <c r="I374" s="91" t="s">
        <v>38</v>
      </c>
      <c r="J374" s="91" t="s">
        <v>19</v>
      </c>
      <c r="K374" s="91" t="s">
        <v>46</v>
      </c>
      <c r="L374" s="91" t="s">
        <v>39</v>
      </c>
      <c r="M374" s="91" t="s">
        <v>39</v>
      </c>
    </row>
    <row r="375" spans="1:16" x14ac:dyDescent="0.3">
      <c r="A375" s="91">
        <v>205112</v>
      </c>
      <c r="B375" s="91">
        <v>-205112</v>
      </c>
      <c r="C375" s="91" t="s">
        <v>116</v>
      </c>
      <c r="D375" s="91" t="s">
        <v>24</v>
      </c>
      <c r="E375" s="91" t="s">
        <v>25</v>
      </c>
      <c r="F375" s="91">
        <v>20301</v>
      </c>
      <c r="G375" s="91" t="s">
        <v>26</v>
      </c>
      <c r="H375" s="91" t="s">
        <v>17</v>
      </c>
      <c r="I375" s="91" t="s">
        <v>83</v>
      </c>
      <c r="J375" s="91" t="s">
        <v>19</v>
      </c>
      <c r="K375" s="91" t="s">
        <v>46</v>
      </c>
      <c r="L375" s="91" t="s">
        <v>84</v>
      </c>
      <c r="M375" s="91" t="s">
        <v>85</v>
      </c>
    </row>
    <row r="376" spans="1:16" x14ac:dyDescent="0.3">
      <c r="A376" s="91">
        <v>203111</v>
      </c>
      <c r="B376" s="91">
        <v>-203111</v>
      </c>
      <c r="C376" s="91" t="s">
        <v>108</v>
      </c>
      <c r="D376" s="91" t="s">
        <v>24</v>
      </c>
      <c r="E376" s="91" t="s">
        <v>25</v>
      </c>
      <c r="F376" s="91">
        <v>20301</v>
      </c>
      <c r="G376" s="91" t="s">
        <v>26</v>
      </c>
      <c r="H376" s="91" t="s">
        <v>17</v>
      </c>
      <c r="I376" s="91" t="s">
        <v>31</v>
      </c>
      <c r="J376" s="91" t="s">
        <v>19</v>
      </c>
      <c r="K376" s="91" t="s">
        <v>46</v>
      </c>
      <c r="L376" s="91" t="s">
        <v>32</v>
      </c>
      <c r="M376" s="91" t="s">
        <v>33</v>
      </c>
    </row>
    <row r="377" spans="1:16" x14ac:dyDescent="0.3">
      <c r="A377" s="91">
        <v>203150</v>
      </c>
      <c r="B377" s="91">
        <v>-203150</v>
      </c>
      <c r="C377" s="91" t="s">
        <v>138</v>
      </c>
      <c r="D377" s="91" t="s">
        <v>24</v>
      </c>
      <c r="E377" s="91" t="s">
        <v>25</v>
      </c>
      <c r="F377" s="91">
        <v>20301</v>
      </c>
      <c r="G377" s="91" t="s">
        <v>26</v>
      </c>
      <c r="H377" s="91" t="s">
        <v>17</v>
      </c>
      <c r="I377" s="91" t="s">
        <v>31</v>
      </c>
      <c r="J377" s="91" t="s">
        <v>19</v>
      </c>
      <c r="K377" s="91" t="s">
        <v>46</v>
      </c>
      <c r="L377" s="91" t="s">
        <v>32</v>
      </c>
      <c r="M377" s="91" t="s">
        <v>33</v>
      </c>
    </row>
    <row r="378" spans="1:16" x14ac:dyDescent="0.3">
      <c r="A378" s="91">
        <v>299224</v>
      </c>
      <c r="B378" s="91">
        <v>299224</v>
      </c>
      <c r="C378" s="91" t="s">
        <v>72</v>
      </c>
      <c r="D378" s="91" t="s">
        <v>36</v>
      </c>
      <c r="E378" s="91" t="s">
        <v>37</v>
      </c>
      <c r="F378" s="91">
        <v>20301</v>
      </c>
      <c r="G378" s="91" t="s">
        <v>26</v>
      </c>
      <c r="H378" s="91" t="s">
        <v>38</v>
      </c>
      <c r="I378" s="91" t="s">
        <v>38</v>
      </c>
      <c r="J378" s="91" t="s">
        <v>19</v>
      </c>
      <c r="K378" s="91" t="s">
        <v>46</v>
      </c>
      <c r="L378" s="91" t="s">
        <v>39</v>
      </c>
      <c r="M378" s="91" t="s">
        <v>39</v>
      </c>
    </row>
    <row r="379" spans="1:16" x14ac:dyDescent="0.3">
      <c r="A379" s="91">
        <v>292240</v>
      </c>
      <c r="B379" s="91">
        <v>-292240</v>
      </c>
      <c r="C379" s="91" t="s">
        <v>117</v>
      </c>
      <c r="D379" s="91" t="s">
        <v>67</v>
      </c>
      <c r="E379" s="91" t="s">
        <v>68</v>
      </c>
      <c r="F379" s="91">
        <v>20301</v>
      </c>
      <c r="G379" s="91" t="s">
        <v>26</v>
      </c>
      <c r="H379" s="91" t="s">
        <v>38</v>
      </c>
      <c r="I379" s="91" t="s">
        <v>38</v>
      </c>
      <c r="J379" s="91" t="s">
        <v>19</v>
      </c>
      <c r="K379" s="91" t="s">
        <v>46</v>
      </c>
      <c r="L379" s="91" t="s">
        <v>39</v>
      </c>
      <c r="M379" s="91" t="s">
        <v>39</v>
      </c>
    </row>
    <row r="380" spans="1:16" x14ac:dyDescent="0.3">
      <c r="A380" s="91">
        <v>292104</v>
      </c>
      <c r="B380" s="91">
        <v>292104</v>
      </c>
      <c r="C380" s="91" t="s">
        <v>88</v>
      </c>
      <c r="D380" s="91" t="s">
        <v>67</v>
      </c>
      <c r="E380" s="91" t="s">
        <v>68</v>
      </c>
      <c r="F380" s="91">
        <v>20301</v>
      </c>
      <c r="G380" s="91" t="s">
        <v>26</v>
      </c>
      <c r="H380" s="91" t="s">
        <v>38</v>
      </c>
      <c r="I380" s="91" t="s">
        <v>38</v>
      </c>
      <c r="J380" s="91" t="s">
        <v>19</v>
      </c>
      <c r="K380" s="91" t="s">
        <v>46</v>
      </c>
      <c r="L380" s="91" t="s">
        <v>39</v>
      </c>
      <c r="M380" s="91" t="s">
        <v>39</v>
      </c>
    </row>
    <row r="381" spans="1:16" x14ac:dyDescent="0.3">
      <c r="A381" s="91">
        <v>299204</v>
      </c>
      <c r="B381" s="91">
        <v>299204</v>
      </c>
      <c r="C381" s="91" t="s">
        <v>144</v>
      </c>
      <c r="D381" s="91" t="s">
        <v>36</v>
      </c>
      <c r="E381" s="91" t="s">
        <v>37</v>
      </c>
      <c r="F381" s="91">
        <v>20301</v>
      </c>
      <c r="G381" s="91" t="s">
        <v>26</v>
      </c>
      <c r="H381" s="91" t="s">
        <v>38</v>
      </c>
      <c r="I381" s="91" t="s">
        <v>38</v>
      </c>
      <c r="J381" s="91" t="s">
        <v>19</v>
      </c>
      <c r="K381" s="91" t="s">
        <v>46</v>
      </c>
      <c r="L381" s="91" t="s">
        <v>39</v>
      </c>
      <c r="M381" s="91" t="s">
        <v>39</v>
      </c>
    </row>
    <row r="382" spans="1:16" x14ac:dyDescent="0.3">
      <c r="A382" s="91">
        <v>292107</v>
      </c>
      <c r="B382" s="91">
        <v>-292107</v>
      </c>
      <c r="C382" s="91" t="s">
        <v>81</v>
      </c>
      <c r="D382" s="91" t="s">
        <v>67</v>
      </c>
      <c r="E382" s="91" t="s">
        <v>68</v>
      </c>
      <c r="F382" s="91">
        <v>20301</v>
      </c>
      <c r="G382" s="91" t="s">
        <v>26</v>
      </c>
      <c r="H382" s="91" t="s">
        <v>38</v>
      </c>
      <c r="I382" s="91" t="s">
        <v>38</v>
      </c>
      <c r="J382" s="91" t="s">
        <v>19</v>
      </c>
      <c r="K382" s="91" t="s">
        <v>46</v>
      </c>
      <c r="L382" s="91" t="s">
        <v>39</v>
      </c>
      <c r="M382" s="91" t="s">
        <v>39</v>
      </c>
    </row>
    <row r="383" spans="1:16" x14ac:dyDescent="0.3">
      <c r="A383" s="91">
        <v>292104</v>
      </c>
      <c r="B383" s="91">
        <v>-292104</v>
      </c>
      <c r="C383" s="91" t="s">
        <v>88</v>
      </c>
      <c r="D383" s="91" t="s">
        <v>67</v>
      </c>
      <c r="E383" s="91" t="s">
        <v>68</v>
      </c>
      <c r="F383" s="91">
        <v>20301</v>
      </c>
      <c r="G383" s="91" t="s">
        <v>26</v>
      </c>
      <c r="H383" s="91" t="s">
        <v>38</v>
      </c>
      <c r="I383" s="91" t="s">
        <v>38</v>
      </c>
      <c r="J383" s="91" t="s">
        <v>19</v>
      </c>
      <c r="K383" s="91" t="s">
        <v>46</v>
      </c>
      <c r="L383" s="91" t="s">
        <v>39</v>
      </c>
      <c r="M383" s="91" t="s">
        <v>39</v>
      </c>
    </row>
    <row r="384" spans="1:16" x14ac:dyDescent="0.3">
      <c r="A384" s="91">
        <v>252114</v>
      </c>
      <c r="B384" s="91">
        <v>252114</v>
      </c>
      <c r="C384" s="91" t="s">
        <v>50</v>
      </c>
      <c r="D384" s="91" t="s">
        <v>42</v>
      </c>
      <c r="E384" s="91" t="s">
        <v>43</v>
      </c>
      <c r="F384" s="91">
        <v>20301</v>
      </c>
      <c r="G384" s="91" t="s">
        <v>16</v>
      </c>
      <c r="H384" s="91" t="s">
        <v>17</v>
      </c>
      <c r="I384" s="91" t="s">
        <v>44</v>
      </c>
      <c r="J384" s="91" t="s">
        <v>19</v>
      </c>
      <c r="K384" s="91" t="s">
        <v>46</v>
      </c>
      <c r="L384" s="2" t="s">
        <v>381</v>
      </c>
      <c r="M384" s="91" t="s">
        <v>44</v>
      </c>
    </row>
    <row r="385" spans="1:13" x14ac:dyDescent="0.3">
      <c r="A385" s="91">
        <v>299201</v>
      </c>
      <c r="B385" s="91">
        <v>299201</v>
      </c>
      <c r="C385" s="91" t="s">
        <v>150</v>
      </c>
      <c r="D385" s="91" t="s">
        <v>36</v>
      </c>
      <c r="E385" s="91" t="s">
        <v>37</v>
      </c>
      <c r="F385" s="91">
        <v>20301</v>
      </c>
      <c r="G385" s="91" t="s">
        <v>26</v>
      </c>
      <c r="H385" s="91" t="s">
        <v>38</v>
      </c>
      <c r="I385" s="91" t="s">
        <v>38</v>
      </c>
      <c r="J385" s="91" t="s">
        <v>19</v>
      </c>
      <c r="K385" s="91" t="s">
        <v>46</v>
      </c>
      <c r="L385" s="91" t="s">
        <v>39</v>
      </c>
      <c r="M385" s="91" t="s">
        <v>39</v>
      </c>
    </row>
    <row r="386" spans="1:13" x14ac:dyDescent="0.3">
      <c r="A386" s="91">
        <v>202231</v>
      </c>
      <c r="B386" s="91">
        <v>-202231</v>
      </c>
      <c r="C386" s="91" t="s">
        <v>97</v>
      </c>
      <c r="D386" s="91" t="s">
        <v>24</v>
      </c>
      <c r="E386" s="91" t="s">
        <v>25</v>
      </c>
      <c r="F386" s="91">
        <v>20301</v>
      </c>
      <c r="G386" s="91" t="s">
        <v>26</v>
      </c>
      <c r="H386" s="91" t="s">
        <v>17</v>
      </c>
      <c r="I386" s="91" t="s">
        <v>98</v>
      </c>
      <c r="J386" s="91" t="s">
        <v>19</v>
      </c>
      <c r="K386" s="91" t="s">
        <v>46</v>
      </c>
      <c r="L386" s="91" t="s">
        <v>21</v>
      </c>
      <c r="M386" s="91" t="s">
        <v>99</v>
      </c>
    </row>
    <row r="387" spans="1:13" x14ac:dyDescent="0.3">
      <c r="A387" s="104">
        <v>202214</v>
      </c>
      <c r="B387" s="104">
        <v>-202214</v>
      </c>
      <c r="C387" s="104" t="s">
        <v>219</v>
      </c>
      <c r="D387" s="91" t="s">
        <v>24</v>
      </c>
      <c r="E387" s="91" t="s">
        <v>25</v>
      </c>
      <c r="F387" s="104">
        <v>20301</v>
      </c>
      <c r="G387" s="91" t="s">
        <v>26</v>
      </c>
      <c r="H387" s="91" t="s">
        <v>17</v>
      </c>
      <c r="I387" s="91" t="s">
        <v>92</v>
      </c>
      <c r="J387" s="91" t="s">
        <v>19</v>
      </c>
      <c r="K387" s="113" t="s">
        <v>46</v>
      </c>
      <c r="L387" s="91" t="s">
        <v>21</v>
      </c>
      <c r="M387" s="91" t="s">
        <v>99</v>
      </c>
    </row>
    <row r="388" spans="1:13" x14ac:dyDescent="0.3">
      <c r="A388" s="104">
        <v>203140</v>
      </c>
      <c r="B388" s="104">
        <v>-203140</v>
      </c>
      <c r="C388" s="104" t="s">
        <v>218</v>
      </c>
      <c r="D388" s="91" t="s">
        <v>24</v>
      </c>
      <c r="E388" s="91" t="s">
        <v>25</v>
      </c>
      <c r="F388" s="104">
        <v>20301</v>
      </c>
      <c r="G388" s="91" t="s">
        <v>26</v>
      </c>
      <c r="H388" s="91" t="s">
        <v>17</v>
      </c>
      <c r="I388" s="91" t="s">
        <v>31</v>
      </c>
      <c r="J388" s="91" t="s">
        <v>19</v>
      </c>
      <c r="K388" s="113" t="s">
        <v>46</v>
      </c>
      <c r="L388" s="91" t="s">
        <v>32</v>
      </c>
      <c r="M388" s="91" t="s">
        <v>33</v>
      </c>
    </row>
    <row r="389" spans="1:13" x14ac:dyDescent="0.3">
      <c r="A389" s="104">
        <v>202212</v>
      </c>
      <c r="B389" s="104">
        <v>-202212</v>
      </c>
      <c r="C389" s="104" t="s">
        <v>121</v>
      </c>
      <c r="D389" s="91" t="s">
        <v>24</v>
      </c>
      <c r="E389" s="91" t="s">
        <v>25</v>
      </c>
      <c r="F389" s="104">
        <v>20301</v>
      </c>
      <c r="G389" s="91" t="s">
        <v>26</v>
      </c>
      <c r="H389" s="91" t="s">
        <v>17</v>
      </c>
      <c r="I389" s="91" t="s">
        <v>92</v>
      </c>
      <c r="J389" s="91" t="s">
        <v>19</v>
      </c>
      <c r="K389" s="113" t="s">
        <v>46</v>
      </c>
      <c r="L389" s="91" t="s">
        <v>21</v>
      </c>
      <c r="M389" s="91" t="s">
        <v>99</v>
      </c>
    </row>
    <row r="390" spans="1:13" x14ac:dyDescent="0.3">
      <c r="A390" s="4">
        <v>203120</v>
      </c>
      <c r="B390" s="4">
        <v>-203120</v>
      </c>
      <c r="C390" s="103" t="s">
        <v>382</v>
      </c>
      <c r="D390" s="98"/>
      <c r="E390" s="98"/>
      <c r="F390" s="4">
        <v>20301</v>
      </c>
      <c r="G390" s="98" t="s">
        <v>26</v>
      </c>
      <c r="H390" s="98" t="s">
        <v>17</v>
      </c>
      <c r="I390" s="91" t="s">
        <v>31</v>
      </c>
      <c r="J390" s="91" t="s">
        <v>19</v>
      </c>
      <c r="K390" s="15" t="s">
        <v>46</v>
      </c>
      <c r="L390" s="91" t="s">
        <v>32</v>
      </c>
      <c r="M390" s="91" t="s">
        <v>33</v>
      </c>
    </row>
    <row r="391" spans="1:13" x14ac:dyDescent="0.3">
      <c r="A391" s="73">
        <v>203120</v>
      </c>
      <c r="B391" s="73">
        <v>-203120</v>
      </c>
      <c r="C391" s="92" t="s">
        <v>113</v>
      </c>
      <c r="D391" s="93"/>
      <c r="E391" s="93" t="s">
        <v>25</v>
      </c>
      <c r="F391" s="73">
        <v>10302</v>
      </c>
      <c r="G391" s="93" t="s">
        <v>26</v>
      </c>
      <c r="H391" s="93" t="s">
        <v>17</v>
      </c>
      <c r="I391" s="93" t="s">
        <v>31</v>
      </c>
      <c r="J391" s="93" t="s">
        <v>19</v>
      </c>
      <c r="K391" s="115" t="s">
        <v>46</v>
      </c>
      <c r="L391" s="93" t="s">
        <v>32</v>
      </c>
      <c r="M391" s="93" t="s">
        <v>383</v>
      </c>
    </row>
    <row r="392" spans="1:13" x14ac:dyDescent="0.3">
      <c r="A392" s="105">
        <v>204111</v>
      </c>
      <c r="B392" s="105">
        <v>-204111</v>
      </c>
      <c r="C392" s="105" t="s">
        <v>23</v>
      </c>
      <c r="D392" s="2" t="s">
        <v>24</v>
      </c>
      <c r="E392" s="2" t="s">
        <v>25</v>
      </c>
      <c r="F392" s="4">
        <v>20102</v>
      </c>
      <c r="G392" s="2" t="s">
        <v>26</v>
      </c>
      <c r="H392" s="2" t="s">
        <v>17</v>
      </c>
      <c r="I392" s="2" t="s">
        <v>27</v>
      </c>
      <c r="J392" s="2" t="s">
        <v>19</v>
      </c>
      <c r="K392" s="105" t="s">
        <v>40</v>
      </c>
      <c r="L392" s="2" t="s">
        <v>28</v>
      </c>
      <c r="M392" s="2" t="s">
        <v>29</v>
      </c>
    </row>
    <row r="393" spans="1:13" x14ac:dyDescent="0.3">
      <c r="A393" s="105">
        <v>204111</v>
      </c>
      <c r="B393" s="105">
        <v>-204111</v>
      </c>
      <c r="C393" s="2" t="s">
        <v>23</v>
      </c>
      <c r="D393" s="105" t="s">
        <v>24</v>
      </c>
      <c r="E393" s="105" t="s">
        <v>25</v>
      </c>
      <c r="F393" s="4">
        <v>10302</v>
      </c>
      <c r="G393" s="105" t="s">
        <v>26</v>
      </c>
      <c r="H393" s="105" t="s">
        <v>17</v>
      </c>
      <c r="I393" s="2" t="s">
        <v>27</v>
      </c>
      <c r="J393" s="2" t="s">
        <v>19</v>
      </c>
      <c r="K393" s="105" t="s">
        <v>187</v>
      </c>
      <c r="L393" s="2" t="s">
        <v>28</v>
      </c>
      <c r="M393" s="2" t="s">
        <v>29</v>
      </c>
    </row>
    <row r="394" spans="1:13" x14ac:dyDescent="0.3">
      <c r="A394" s="73">
        <v>203120</v>
      </c>
      <c r="B394" s="73">
        <v>-203120</v>
      </c>
      <c r="C394" s="92" t="s">
        <v>113</v>
      </c>
      <c r="D394" s="92"/>
      <c r="E394" s="93" t="s">
        <v>25</v>
      </c>
      <c r="F394" s="73">
        <v>30101</v>
      </c>
      <c r="G394" s="93" t="s">
        <v>26</v>
      </c>
      <c r="H394" s="93" t="s">
        <v>17</v>
      </c>
      <c r="I394" s="93" t="s">
        <v>31</v>
      </c>
      <c r="J394" s="93" t="s">
        <v>19</v>
      </c>
      <c r="K394" s="93" t="s">
        <v>46</v>
      </c>
      <c r="L394" s="92" t="s">
        <v>32</v>
      </c>
      <c r="M394" s="92" t="s">
        <v>383</v>
      </c>
    </row>
    <row r="395" spans="1:13" x14ac:dyDescent="0.3">
      <c r="A395" s="106">
        <v>203120</v>
      </c>
      <c r="B395" s="106">
        <v>-203120</v>
      </c>
      <c r="C395" s="93" t="s">
        <v>113</v>
      </c>
      <c r="D395" s="93"/>
      <c r="E395" s="93" t="s">
        <v>25</v>
      </c>
      <c r="F395" s="73">
        <v>20207</v>
      </c>
      <c r="G395" s="93" t="s">
        <v>26</v>
      </c>
      <c r="H395" s="93" t="s">
        <v>17</v>
      </c>
      <c r="I395" s="93" t="s">
        <v>31</v>
      </c>
      <c r="J395" s="93" t="s">
        <v>19</v>
      </c>
      <c r="K395" s="93" t="s">
        <v>46</v>
      </c>
      <c r="L395" s="93" t="s">
        <v>32</v>
      </c>
      <c r="M395" s="93" t="s">
        <v>383</v>
      </c>
    </row>
    <row r="396" spans="1:13" x14ac:dyDescent="0.3">
      <c r="A396" s="2">
        <v>203000</v>
      </c>
      <c r="B396" s="2">
        <v>-203000</v>
      </c>
      <c r="C396" s="2" t="s">
        <v>122</v>
      </c>
      <c r="D396" s="2" t="s">
        <v>24</v>
      </c>
      <c r="E396" s="2" t="s">
        <v>25</v>
      </c>
      <c r="F396" s="105">
        <v>20315</v>
      </c>
      <c r="G396" s="2" t="s">
        <v>26</v>
      </c>
      <c r="H396" s="2" t="s">
        <v>17</v>
      </c>
      <c r="I396" s="2" t="s">
        <v>31</v>
      </c>
      <c r="J396" s="2" t="s">
        <v>19</v>
      </c>
      <c r="K396" s="2" t="s">
        <v>46</v>
      </c>
      <c r="L396" s="2" t="s">
        <v>32</v>
      </c>
      <c r="M396" s="2" t="s">
        <v>33</v>
      </c>
    </row>
    <row r="397" spans="1:13" x14ac:dyDescent="0.3">
      <c r="A397" s="105">
        <v>201131</v>
      </c>
      <c r="B397" s="105">
        <v>-201131</v>
      </c>
      <c r="C397" s="105" t="s">
        <v>118</v>
      </c>
      <c r="D397" s="105" t="s">
        <v>24</v>
      </c>
      <c r="E397" s="2" t="s">
        <v>25</v>
      </c>
      <c r="F397" s="105">
        <v>20301</v>
      </c>
      <c r="G397" s="2" t="s">
        <v>26</v>
      </c>
      <c r="H397" s="2" t="s">
        <v>17</v>
      </c>
      <c r="I397" s="2" t="s">
        <v>98</v>
      </c>
      <c r="J397" s="2" t="s">
        <v>19</v>
      </c>
      <c r="K397" s="2" t="s">
        <v>46</v>
      </c>
      <c r="L397" s="105" t="s">
        <v>21</v>
      </c>
      <c r="M397" s="105" t="s">
        <v>93</v>
      </c>
    </row>
    <row r="398" spans="1:13" x14ac:dyDescent="0.3">
      <c r="A398" s="94">
        <v>202212</v>
      </c>
      <c r="B398" s="94">
        <v>-202212</v>
      </c>
      <c r="C398" s="94" t="s">
        <v>121</v>
      </c>
      <c r="D398" s="109" t="s">
        <v>24</v>
      </c>
      <c r="E398" s="95" t="s">
        <v>25</v>
      </c>
      <c r="F398" s="94">
        <v>10302</v>
      </c>
      <c r="G398" s="95" t="s">
        <v>26</v>
      </c>
      <c r="H398" s="95" t="s">
        <v>17</v>
      </c>
      <c r="I398" s="95" t="s">
        <v>92</v>
      </c>
      <c r="J398" s="95" t="s">
        <v>19</v>
      </c>
      <c r="K398" s="114" t="s">
        <v>187</v>
      </c>
      <c r="L398" s="109" t="s">
        <v>21</v>
      </c>
      <c r="M398" s="109" t="s">
        <v>99</v>
      </c>
    </row>
    <row r="399" spans="1:13" x14ac:dyDescent="0.3">
      <c r="A399" s="95">
        <v>203120</v>
      </c>
      <c r="B399" s="95">
        <v>-203120</v>
      </c>
      <c r="C399" s="95" t="s">
        <v>113</v>
      </c>
      <c r="D399" s="95" t="s">
        <v>24</v>
      </c>
      <c r="E399" s="95" t="s">
        <v>25</v>
      </c>
      <c r="F399" s="95">
        <v>20209</v>
      </c>
      <c r="G399" s="95" t="s">
        <v>26</v>
      </c>
      <c r="H399" s="95" t="s">
        <v>17</v>
      </c>
      <c r="I399" s="95" t="s">
        <v>31</v>
      </c>
      <c r="J399" s="95" t="s">
        <v>19</v>
      </c>
      <c r="K399" s="95" t="s">
        <v>46</v>
      </c>
      <c r="L399" s="95" t="s">
        <v>32</v>
      </c>
      <c r="M399" s="95" t="s">
        <v>33</v>
      </c>
    </row>
    <row r="400" spans="1:13" x14ac:dyDescent="0.3">
      <c r="A400" s="107">
        <v>202215</v>
      </c>
      <c r="B400" s="107">
        <v>-202215</v>
      </c>
      <c r="C400" s="110" t="s">
        <v>300</v>
      </c>
      <c r="D400" s="95" t="s">
        <v>24</v>
      </c>
      <c r="E400" s="95" t="s">
        <v>25</v>
      </c>
      <c r="F400" s="95">
        <v>20315</v>
      </c>
      <c r="G400" s="95" t="s">
        <v>26</v>
      </c>
      <c r="H400" s="95" t="s">
        <v>17</v>
      </c>
      <c r="I400" s="95" t="s">
        <v>92</v>
      </c>
      <c r="J400" s="95" t="s">
        <v>19</v>
      </c>
      <c r="K400" s="114" t="s">
        <v>40</v>
      </c>
      <c r="L400" s="95" t="s">
        <v>21</v>
      </c>
      <c r="M400" s="95" t="s">
        <v>99</v>
      </c>
    </row>
    <row r="401" spans="1:13" x14ac:dyDescent="0.3">
      <c r="A401" s="94">
        <v>204000</v>
      </c>
      <c r="B401" s="94">
        <v>-204000</v>
      </c>
      <c r="C401" s="109" t="s">
        <v>137</v>
      </c>
      <c r="D401" s="95" t="s">
        <v>24</v>
      </c>
      <c r="E401" s="95" t="s">
        <v>25</v>
      </c>
      <c r="F401" s="94">
        <v>20102</v>
      </c>
      <c r="G401" s="95" t="s">
        <v>26</v>
      </c>
      <c r="H401" s="95" t="s">
        <v>17</v>
      </c>
      <c r="I401" s="95" t="s">
        <v>27</v>
      </c>
      <c r="J401" s="95" t="s">
        <v>19</v>
      </c>
      <c r="K401" s="109" t="s">
        <v>187</v>
      </c>
      <c r="L401" s="95" t="s">
        <v>28</v>
      </c>
      <c r="M401" s="95" t="s">
        <v>29</v>
      </c>
    </row>
    <row r="402" spans="1:13" x14ac:dyDescent="0.3">
      <c r="A402" s="107">
        <v>209301</v>
      </c>
      <c r="B402" s="107">
        <v>-209301</v>
      </c>
      <c r="C402" s="95" t="s">
        <v>301</v>
      </c>
      <c r="D402" s="95" t="s">
        <v>104</v>
      </c>
      <c r="E402" s="95" t="s">
        <v>105</v>
      </c>
      <c r="F402" s="95">
        <v>10302</v>
      </c>
      <c r="G402" s="95" t="s">
        <v>26</v>
      </c>
      <c r="H402" s="95" t="s">
        <v>17</v>
      </c>
      <c r="I402" s="95" t="s">
        <v>105</v>
      </c>
      <c r="J402" s="95" t="s">
        <v>19</v>
      </c>
      <c r="K402" s="95" t="s">
        <v>187</v>
      </c>
      <c r="L402" s="95" t="s">
        <v>106</v>
      </c>
      <c r="M402" s="95" t="s">
        <v>99</v>
      </c>
    </row>
    <row r="403" spans="1:13" x14ac:dyDescent="0.3">
      <c r="A403" s="94">
        <v>203111</v>
      </c>
      <c r="B403" s="109">
        <v>-203111</v>
      </c>
      <c r="C403" s="109" t="s">
        <v>108</v>
      </c>
      <c r="D403" s="95" t="s">
        <v>24</v>
      </c>
      <c r="E403" s="95" t="s">
        <v>25</v>
      </c>
      <c r="F403" s="96">
        <v>10201</v>
      </c>
      <c r="G403" s="95" t="s">
        <v>26</v>
      </c>
      <c r="H403" s="95" t="s">
        <v>17</v>
      </c>
      <c r="I403" s="95" t="s">
        <v>31</v>
      </c>
      <c r="J403" s="95" t="s">
        <v>19</v>
      </c>
      <c r="K403" s="109" t="s">
        <v>40</v>
      </c>
      <c r="L403" s="95" t="s">
        <v>32</v>
      </c>
      <c r="M403" s="95" t="s">
        <v>33</v>
      </c>
    </row>
    <row r="404" spans="1:13" x14ac:dyDescent="0.3">
      <c r="A404" s="94">
        <v>203111</v>
      </c>
      <c r="B404" s="109">
        <v>-203111</v>
      </c>
      <c r="C404" s="95" t="s">
        <v>108</v>
      </c>
      <c r="D404" s="95" t="s">
        <v>24</v>
      </c>
      <c r="E404" s="95" t="s">
        <v>25</v>
      </c>
      <c r="F404" s="96">
        <v>10202</v>
      </c>
      <c r="G404" s="95" t="s">
        <v>26</v>
      </c>
      <c r="H404" s="95" t="s">
        <v>17</v>
      </c>
      <c r="I404" s="95" t="s">
        <v>31</v>
      </c>
      <c r="J404" s="95" t="s">
        <v>19</v>
      </c>
      <c r="K404" s="95" t="s">
        <v>40</v>
      </c>
      <c r="L404" s="95" t="s">
        <v>32</v>
      </c>
      <c r="M404" s="95" t="s">
        <v>33</v>
      </c>
    </row>
    <row r="405" spans="1:13" x14ac:dyDescent="0.3">
      <c r="A405" s="46">
        <v>202215</v>
      </c>
      <c r="B405" s="46">
        <v>-202215</v>
      </c>
      <c r="C405" s="47" t="s">
        <v>300</v>
      </c>
      <c r="D405" s="2" t="s">
        <v>24</v>
      </c>
      <c r="E405" s="2" t="s">
        <v>25</v>
      </c>
      <c r="F405" s="4">
        <v>20102</v>
      </c>
      <c r="G405" s="2" t="s">
        <v>26</v>
      </c>
      <c r="H405" s="2" t="s">
        <v>17</v>
      </c>
      <c r="I405" s="2" t="s">
        <v>92</v>
      </c>
      <c r="J405" s="2" t="s">
        <v>19</v>
      </c>
      <c r="K405" s="113" t="s">
        <v>40</v>
      </c>
      <c r="L405" s="2" t="s">
        <v>21</v>
      </c>
      <c r="M405" s="2" t="s">
        <v>99</v>
      </c>
    </row>
    <row r="406" spans="1:13" x14ac:dyDescent="0.3">
      <c r="A406" s="45">
        <v>202219</v>
      </c>
      <c r="B406" s="98">
        <f t="shared" ref="B406:B417" si="7">-A406</f>
        <v>-202219</v>
      </c>
      <c r="C406" s="98" t="s">
        <v>384</v>
      </c>
      <c r="D406" s="98"/>
      <c r="E406" s="98"/>
      <c r="F406" s="4">
        <v>20102</v>
      </c>
      <c r="G406" s="98" t="s">
        <v>26</v>
      </c>
      <c r="H406" s="98"/>
      <c r="I406" s="98"/>
      <c r="J406" s="2" t="s">
        <v>19</v>
      </c>
      <c r="K406" s="2" t="s">
        <v>46</v>
      </c>
      <c r="L406" s="98"/>
      <c r="M406" s="98"/>
    </row>
    <row r="407" spans="1:13" x14ac:dyDescent="0.3">
      <c r="A407" s="45">
        <v>251150</v>
      </c>
      <c r="B407" s="98">
        <f t="shared" si="7"/>
        <v>-251150</v>
      </c>
      <c r="C407" s="91" t="s">
        <v>45</v>
      </c>
      <c r="D407" s="91" t="s">
        <v>109</v>
      </c>
      <c r="E407" s="91" t="s">
        <v>110</v>
      </c>
      <c r="F407" s="4" t="s">
        <v>385</v>
      </c>
      <c r="G407" s="91" t="s">
        <v>26</v>
      </c>
      <c r="H407" s="91" t="s">
        <v>17</v>
      </c>
      <c r="I407" s="91" t="s">
        <v>111</v>
      </c>
      <c r="J407" s="91" t="s">
        <v>19</v>
      </c>
      <c r="K407" s="91" t="s">
        <v>46</v>
      </c>
      <c r="L407" s="91" t="s">
        <v>21</v>
      </c>
      <c r="M407" s="91" t="s">
        <v>22</v>
      </c>
    </row>
    <row r="408" spans="1:13" x14ac:dyDescent="0.3">
      <c r="A408" s="108">
        <v>209300</v>
      </c>
      <c r="B408" s="98">
        <f t="shared" si="7"/>
        <v>-209300</v>
      </c>
      <c r="C408" s="2" t="s">
        <v>103</v>
      </c>
      <c r="D408" s="98"/>
      <c r="E408" s="2" t="s">
        <v>105</v>
      </c>
      <c r="F408" s="98" t="s">
        <v>385</v>
      </c>
      <c r="G408" s="2" t="s">
        <v>26</v>
      </c>
      <c r="H408" s="2" t="s">
        <v>17</v>
      </c>
      <c r="I408" s="2" t="s">
        <v>105</v>
      </c>
      <c r="J408" s="2" t="s">
        <v>19</v>
      </c>
      <c r="K408" s="98" t="s">
        <v>40</v>
      </c>
      <c r="L408" s="98"/>
      <c r="M408" s="2" t="s">
        <v>99</v>
      </c>
    </row>
    <row r="409" spans="1:13" x14ac:dyDescent="0.3">
      <c r="A409" s="45">
        <v>202216</v>
      </c>
      <c r="B409" s="4">
        <f t="shared" si="7"/>
        <v>-202216</v>
      </c>
      <c r="C409" s="105" t="s">
        <v>103</v>
      </c>
      <c r="D409" s="98"/>
      <c r="E409" s="98"/>
      <c r="F409" s="4" t="s">
        <v>386</v>
      </c>
      <c r="G409" s="98"/>
      <c r="H409" s="98"/>
      <c r="I409" s="98"/>
      <c r="J409" s="98"/>
      <c r="K409" s="4" t="s">
        <v>40</v>
      </c>
      <c r="L409" s="98"/>
      <c r="M409" s="98"/>
    </row>
    <row r="410" spans="1:13" x14ac:dyDescent="0.3">
      <c r="A410" s="45">
        <v>209101</v>
      </c>
      <c r="B410" s="4">
        <f t="shared" si="7"/>
        <v>-209101</v>
      </c>
      <c r="C410" s="105" t="s">
        <v>103</v>
      </c>
      <c r="F410" s="4" t="s">
        <v>385</v>
      </c>
      <c r="G410" s="105" t="s">
        <v>26</v>
      </c>
      <c r="H410" s="105" t="s">
        <v>17</v>
      </c>
      <c r="J410" s="105" t="s">
        <v>19</v>
      </c>
      <c r="K410" s="105" t="s">
        <v>40</v>
      </c>
      <c r="L410" s="105" t="s">
        <v>106</v>
      </c>
      <c r="M410" s="105" t="s">
        <v>99</v>
      </c>
    </row>
    <row r="411" spans="1:13" x14ac:dyDescent="0.3">
      <c r="A411" s="45">
        <v>202231</v>
      </c>
      <c r="B411" s="4">
        <f t="shared" si="7"/>
        <v>-202231</v>
      </c>
      <c r="C411" s="105" t="s">
        <v>97</v>
      </c>
      <c r="D411" s="105" t="s">
        <v>24</v>
      </c>
      <c r="E411" s="105" t="s">
        <v>25</v>
      </c>
      <c r="F411" s="4" t="s">
        <v>386</v>
      </c>
      <c r="G411" s="105" t="s">
        <v>26</v>
      </c>
      <c r="H411" s="105" t="s">
        <v>17</v>
      </c>
      <c r="I411" s="105" t="s">
        <v>98</v>
      </c>
      <c r="J411" s="2" t="s">
        <v>19</v>
      </c>
      <c r="K411" s="2" t="s">
        <v>46</v>
      </c>
      <c r="L411" s="105" t="s">
        <v>21</v>
      </c>
      <c r="M411" s="105" t="s">
        <v>99</v>
      </c>
    </row>
    <row r="412" spans="1:13" x14ac:dyDescent="0.3">
      <c r="A412" s="45">
        <v>209300</v>
      </c>
      <c r="B412" s="4">
        <f t="shared" si="7"/>
        <v>-209300</v>
      </c>
      <c r="C412" s="2" t="s">
        <v>103</v>
      </c>
      <c r="D412" s="98"/>
      <c r="E412" s="2" t="s">
        <v>105</v>
      </c>
      <c r="F412" s="4" t="s">
        <v>387</v>
      </c>
      <c r="G412" s="2" t="s">
        <v>26</v>
      </c>
      <c r="H412" s="2" t="s">
        <v>17</v>
      </c>
      <c r="I412" s="2" t="s">
        <v>105</v>
      </c>
      <c r="J412" s="2" t="s">
        <v>19</v>
      </c>
      <c r="K412" s="98" t="s">
        <v>40</v>
      </c>
      <c r="L412" s="98"/>
      <c r="M412" s="2" t="s">
        <v>99</v>
      </c>
    </row>
    <row r="413" spans="1:13" x14ac:dyDescent="0.3">
      <c r="A413" s="45">
        <v>201131</v>
      </c>
      <c r="B413" s="4">
        <f t="shared" si="7"/>
        <v>-201131</v>
      </c>
      <c r="C413" s="2" t="s">
        <v>118</v>
      </c>
      <c r="D413" s="97" t="s">
        <v>24</v>
      </c>
      <c r="E413" s="2" t="s">
        <v>25</v>
      </c>
      <c r="F413" s="4" t="s">
        <v>385</v>
      </c>
      <c r="G413" s="2" t="s">
        <v>26</v>
      </c>
      <c r="H413" s="2" t="s">
        <v>17</v>
      </c>
      <c r="I413" s="2" t="s">
        <v>98</v>
      </c>
      <c r="J413" s="2" t="s">
        <v>19</v>
      </c>
      <c r="K413" s="4" t="s">
        <v>40</v>
      </c>
      <c r="L413" s="97" t="s">
        <v>21</v>
      </c>
      <c r="M413" s="2" t="s">
        <v>93</v>
      </c>
    </row>
    <row r="414" spans="1:13" x14ac:dyDescent="0.3">
      <c r="A414" s="45">
        <v>209000</v>
      </c>
      <c r="B414" s="4">
        <f t="shared" si="7"/>
        <v>-209000</v>
      </c>
      <c r="C414" s="98" t="s">
        <v>388</v>
      </c>
      <c r="D414" s="111"/>
      <c r="E414" s="111"/>
      <c r="F414" s="4" t="s">
        <v>385</v>
      </c>
      <c r="G414" s="105" t="s">
        <v>26</v>
      </c>
      <c r="H414" s="105" t="s">
        <v>17</v>
      </c>
      <c r="I414" s="111"/>
      <c r="J414" s="105" t="s">
        <v>19</v>
      </c>
      <c r="K414" s="4" t="s">
        <v>40</v>
      </c>
      <c r="L414" s="105" t="s">
        <v>21</v>
      </c>
      <c r="M414" s="111"/>
    </row>
    <row r="415" spans="1:13" x14ac:dyDescent="0.3">
      <c r="A415" s="45">
        <v>209101</v>
      </c>
      <c r="B415" s="4">
        <f t="shared" si="7"/>
        <v>-209101</v>
      </c>
      <c r="C415" s="98" t="s">
        <v>389</v>
      </c>
      <c r="F415" s="4" t="s">
        <v>390</v>
      </c>
      <c r="G415" s="2" t="s">
        <v>26</v>
      </c>
      <c r="H415" s="2" t="s">
        <v>17</v>
      </c>
      <c r="J415" s="2" t="s">
        <v>19</v>
      </c>
      <c r="K415" s="2" t="s">
        <v>40</v>
      </c>
      <c r="L415" s="2" t="s">
        <v>106</v>
      </c>
      <c r="M415" s="2" t="s">
        <v>99</v>
      </c>
    </row>
    <row r="416" spans="1:13" x14ac:dyDescent="0.3">
      <c r="A416" s="45">
        <v>205111</v>
      </c>
      <c r="B416" s="4">
        <f t="shared" si="7"/>
        <v>-205111</v>
      </c>
      <c r="C416" s="2" t="s">
        <v>82</v>
      </c>
      <c r="D416" s="2" t="s">
        <v>24</v>
      </c>
      <c r="E416" s="2" t="s">
        <v>25</v>
      </c>
      <c r="F416" s="4" t="s">
        <v>386</v>
      </c>
      <c r="G416" s="2" t="s">
        <v>26</v>
      </c>
      <c r="H416" s="2" t="s">
        <v>17</v>
      </c>
      <c r="I416" s="2" t="s">
        <v>83</v>
      </c>
      <c r="J416" s="2" t="s">
        <v>19</v>
      </c>
      <c r="K416" s="2" t="s">
        <v>20</v>
      </c>
      <c r="L416" s="2" t="s">
        <v>84</v>
      </c>
      <c r="M416" s="2" t="s">
        <v>85</v>
      </c>
    </row>
    <row r="417" spans="1:13" x14ac:dyDescent="0.3">
      <c r="A417" s="45">
        <v>155100</v>
      </c>
      <c r="B417" s="4">
        <f t="shared" si="7"/>
        <v>-155100</v>
      </c>
      <c r="C417" s="98" t="s">
        <v>391</v>
      </c>
      <c r="D417" s="111"/>
      <c r="E417" s="98"/>
      <c r="F417" s="4">
        <v>20203</v>
      </c>
      <c r="G417" s="95" t="s">
        <v>26</v>
      </c>
      <c r="H417" s="95" t="s">
        <v>17</v>
      </c>
      <c r="I417" s="98"/>
      <c r="J417" s="95" t="s">
        <v>19</v>
      </c>
      <c r="K417" s="105" t="s">
        <v>46</v>
      </c>
      <c r="L417" s="111"/>
      <c r="M417" s="98"/>
    </row>
    <row r="418" spans="1:13" x14ac:dyDescent="0.3">
      <c r="A418" s="109">
        <v>203120</v>
      </c>
      <c r="B418" s="109">
        <v>-203120</v>
      </c>
      <c r="C418" s="95" t="s">
        <v>113</v>
      </c>
      <c r="D418" s="95" t="s">
        <v>24</v>
      </c>
      <c r="E418" s="95" t="s">
        <v>25</v>
      </c>
      <c r="F418" s="109">
        <v>20315</v>
      </c>
      <c r="G418" s="95" t="s">
        <v>26</v>
      </c>
      <c r="H418" s="95" t="s">
        <v>17</v>
      </c>
      <c r="I418" s="95" t="s">
        <v>31</v>
      </c>
      <c r="J418" s="95" t="s">
        <v>19</v>
      </c>
      <c r="K418" s="109" t="s">
        <v>46</v>
      </c>
      <c r="L418" s="95" t="s">
        <v>32</v>
      </c>
      <c r="M418" s="95" t="s">
        <v>33</v>
      </c>
    </row>
    <row r="419" spans="1:13" x14ac:dyDescent="0.3">
      <c r="A419" s="45">
        <v>209101</v>
      </c>
      <c r="B419" s="4">
        <f>-A419</f>
        <v>-209101</v>
      </c>
      <c r="C419" s="15" t="s">
        <v>389</v>
      </c>
      <c r="E419" s="105" t="s">
        <v>105</v>
      </c>
      <c r="F419" s="15" t="s">
        <v>386</v>
      </c>
      <c r="G419" s="2" t="s">
        <v>26</v>
      </c>
      <c r="H419" s="2" t="s">
        <v>17</v>
      </c>
      <c r="I419" s="105" t="s">
        <v>105</v>
      </c>
      <c r="J419" s="2" t="s">
        <v>19</v>
      </c>
      <c r="K419" s="97" t="s">
        <v>40</v>
      </c>
      <c r="L419" s="2" t="s">
        <v>106</v>
      </c>
      <c r="M419" s="97" t="s">
        <v>99</v>
      </c>
    </row>
    <row r="420" spans="1:13" x14ac:dyDescent="0.3">
      <c r="A420" s="94">
        <v>202212</v>
      </c>
      <c r="B420" s="94">
        <v>-202212</v>
      </c>
      <c r="C420" s="94" t="s">
        <v>121</v>
      </c>
      <c r="D420" s="109" t="s">
        <v>24</v>
      </c>
      <c r="E420" s="109" t="s">
        <v>25</v>
      </c>
      <c r="F420" s="94">
        <v>10202</v>
      </c>
      <c r="G420" s="95" t="s">
        <v>26</v>
      </c>
      <c r="H420" s="95" t="s">
        <v>17</v>
      </c>
      <c r="I420" s="109" t="s">
        <v>92</v>
      </c>
      <c r="J420" s="95" t="s">
        <v>19</v>
      </c>
      <c r="K420" s="114" t="s">
        <v>187</v>
      </c>
      <c r="L420" s="109" t="s">
        <v>21</v>
      </c>
      <c r="M420" s="95" t="s">
        <v>99</v>
      </c>
    </row>
    <row r="421" spans="1:13" x14ac:dyDescent="0.3">
      <c r="A421" s="105">
        <v>202218</v>
      </c>
      <c r="B421" s="105">
        <v>-202218</v>
      </c>
      <c r="C421" s="2" t="s">
        <v>112</v>
      </c>
      <c r="D421" s="2" t="s">
        <v>24</v>
      </c>
      <c r="E421" s="2" t="s">
        <v>25</v>
      </c>
      <c r="F421" s="105">
        <v>10202</v>
      </c>
      <c r="G421" s="2" t="s">
        <v>26</v>
      </c>
      <c r="H421" s="2" t="s">
        <v>17</v>
      </c>
      <c r="I421" s="2" t="s">
        <v>92</v>
      </c>
      <c r="J421" s="2" t="s">
        <v>19</v>
      </c>
      <c r="K421" s="2" t="s">
        <v>40</v>
      </c>
      <c r="L421" s="2" t="s">
        <v>21</v>
      </c>
      <c r="M421" s="2" t="s">
        <v>99</v>
      </c>
    </row>
    <row r="422" spans="1:13" x14ac:dyDescent="0.3">
      <c r="A422" s="105">
        <v>202233</v>
      </c>
      <c r="B422" s="105">
        <v>-202233</v>
      </c>
      <c r="C422" s="2" t="s">
        <v>134</v>
      </c>
      <c r="D422" s="105" t="s">
        <v>24</v>
      </c>
      <c r="E422" s="105" t="s">
        <v>25</v>
      </c>
      <c r="F422" s="105">
        <v>20102</v>
      </c>
      <c r="G422" s="105" t="s">
        <v>26</v>
      </c>
      <c r="H422" s="2" t="s">
        <v>17</v>
      </c>
      <c r="I422" s="2" t="s">
        <v>98</v>
      </c>
      <c r="J422" s="2" t="s">
        <v>19</v>
      </c>
      <c r="K422" s="2" t="s">
        <v>40</v>
      </c>
      <c r="L422" s="2" t="s">
        <v>21</v>
      </c>
      <c r="M422" s="2" t="s">
        <v>99</v>
      </c>
    </row>
    <row r="423" spans="1:13" x14ac:dyDescent="0.3">
      <c r="A423" s="105">
        <v>202110</v>
      </c>
      <c r="B423" s="105">
        <v>-202110</v>
      </c>
      <c r="C423" s="105" t="s">
        <v>129</v>
      </c>
      <c r="D423" s="105" t="s">
        <v>24</v>
      </c>
      <c r="E423" s="105" t="s">
        <v>25</v>
      </c>
      <c r="F423" s="105">
        <v>20101</v>
      </c>
      <c r="G423" s="105" t="s">
        <v>26</v>
      </c>
      <c r="H423" s="105" t="s">
        <v>17</v>
      </c>
      <c r="I423" s="105" t="s">
        <v>130</v>
      </c>
      <c r="J423" s="105" t="s">
        <v>19</v>
      </c>
      <c r="K423" s="105" t="s">
        <v>20</v>
      </c>
      <c r="L423" s="105" t="s">
        <v>21</v>
      </c>
      <c r="M423" s="105" t="s">
        <v>99</v>
      </c>
    </row>
    <row r="424" spans="1:13" x14ac:dyDescent="0.3">
      <c r="A424" s="8">
        <v>201215</v>
      </c>
      <c r="B424" s="4">
        <v>-201215</v>
      </c>
      <c r="C424" s="4" t="s">
        <v>392</v>
      </c>
      <c r="D424" s="105" t="s">
        <v>24</v>
      </c>
      <c r="E424" s="105" t="s">
        <v>25</v>
      </c>
      <c r="F424" s="4">
        <v>10202</v>
      </c>
      <c r="G424" s="105" t="s">
        <v>26</v>
      </c>
      <c r="H424" s="105" t="s">
        <v>17</v>
      </c>
      <c r="I424" s="105" t="s">
        <v>92</v>
      </c>
      <c r="J424" s="105" t="s">
        <v>19</v>
      </c>
      <c r="K424" s="105" t="s">
        <v>40</v>
      </c>
      <c r="L424" s="105" t="s">
        <v>21</v>
      </c>
      <c r="M424" s="105" t="s">
        <v>93</v>
      </c>
    </row>
    <row r="425" spans="1:13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customFormat="1" x14ac:dyDescent="0.3"/>
  </sheetData>
  <autoFilter ref="A2:P42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J40"/>
  <sheetViews>
    <sheetView workbookViewId="0">
      <selection activeCell="C8" sqref="C8"/>
    </sheetView>
  </sheetViews>
  <sheetFormatPr baseColWidth="10" defaultColWidth="11.5546875" defaultRowHeight="14.4" x14ac:dyDescent="0.3"/>
  <cols>
    <col min="2" max="2" width="30.77734375" bestFit="1" customWidth="1"/>
    <col min="4" max="4" width="14.44140625" customWidth="1"/>
    <col min="5" max="5" width="33.21875" customWidth="1"/>
    <col min="9" max="9" width="20.44140625" bestFit="1" customWidth="1"/>
    <col min="10" max="10" width="15.21875" bestFit="1" customWidth="1"/>
  </cols>
  <sheetData>
    <row r="1" spans="1:5" x14ac:dyDescent="0.3">
      <c r="A1" s="5" t="s">
        <v>152</v>
      </c>
      <c r="B1" s="5" t="s">
        <v>153</v>
      </c>
      <c r="C1" s="5" t="s">
        <v>169</v>
      </c>
      <c r="D1" s="7" t="s">
        <v>172</v>
      </c>
      <c r="E1" s="7" t="s">
        <v>178</v>
      </c>
    </row>
    <row r="2" spans="1:5" x14ac:dyDescent="0.3">
      <c r="A2" s="6" t="s">
        <v>203</v>
      </c>
      <c r="B2" s="6" t="s">
        <v>202</v>
      </c>
      <c r="C2" t="s">
        <v>20</v>
      </c>
      <c r="D2" t="s">
        <v>174</v>
      </c>
      <c r="E2" t="s">
        <v>183</v>
      </c>
    </row>
    <row r="3" spans="1:5" x14ac:dyDescent="0.3">
      <c r="A3" s="6" t="s">
        <v>160</v>
      </c>
      <c r="B3" s="6" t="s">
        <v>194</v>
      </c>
      <c r="C3" t="s">
        <v>20</v>
      </c>
      <c r="D3" t="s">
        <v>174</v>
      </c>
      <c r="E3" t="s">
        <v>182</v>
      </c>
    </row>
    <row r="4" spans="1:5" x14ac:dyDescent="0.3">
      <c r="A4" s="6" t="s">
        <v>154</v>
      </c>
      <c r="B4" s="6" t="s">
        <v>188</v>
      </c>
      <c r="C4" t="s">
        <v>20</v>
      </c>
      <c r="D4" t="s">
        <v>173</v>
      </c>
      <c r="E4" s="8" t="s">
        <v>204</v>
      </c>
    </row>
    <row r="5" spans="1:5" x14ac:dyDescent="0.3">
      <c r="A5" s="6" t="s">
        <v>163</v>
      </c>
      <c r="B5" s="6" t="s">
        <v>197</v>
      </c>
      <c r="C5" t="s">
        <v>20</v>
      </c>
      <c r="D5" t="s">
        <v>173</v>
      </c>
      <c r="E5" t="s">
        <v>181</v>
      </c>
    </row>
    <row r="6" spans="1:5" x14ac:dyDescent="0.3">
      <c r="A6" s="6" t="s">
        <v>155</v>
      </c>
      <c r="B6" s="6" t="s">
        <v>189</v>
      </c>
      <c r="C6" t="s">
        <v>20</v>
      </c>
      <c r="D6" t="s">
        <v>174</v>
      </c>
      <c r="E6" t="s">
        <v>179</v>
      </c>
    </row>
    <row r="7" spans="1:5" x14ac:dyDescent="0.3">
      <c r="A7" s="6" t="s">
        <v>158</v>
      </c>
      <c r="B7" s="6" t="s">
        <v>192</v>
      </c>
      <c r="C7" t="s">
        <v>20</v>
      </c>
      <c r="D7" t="s">
        <v>175</v>
      </c>
      <c r="E7" t="s">
        <v>180</v>
      </c>
    </row>
    <row r="8" spans="1:5" x14ac:dyDescent="0.3">
      <c r="A8" s="9" t="s">
        <v>209</v>
      </c>
      <c r="B8" s="9" t="s">
        <v>214</v>
      </c>
      <c r="C8" t="s">
        <v>20</v>
      </c>
      <c r="D8" t="s">
        <v>174</v>
      </c>
      <c r="E8" t="s">
        <v>210</v>
      </c>
    </row>
    <row r="9" spans="1:5" x14ac:dyDescent="0.3">
      <c r="A9" s="6" t="s">
        <v>165</v>
      </c>
      <c r="B9" s="6" t="s">
        <v>199</v>
      </c>
      <c r="C9" t="s">
        <v>170</v>
      </c>
      <c r="D9" t="s">
        <v>174</v>
      </c>
      <c r="E9" t="s">
        <v>184</v>
      </c>
    </row>
    <row r="10" spans="1:5" x14ac:dyDescent="0.3">
      <c r="A10" s="6" t="s">
        <v>159</v>
      </c>
      <c r="B10" s="6" t="s">
        <v>193</v>
      </c>
      <c r="C10" t="s">
        <v>170</v>
      </c>
      <c r="D10" t="s">
        <v>174</v>
      </c>
      <c r="E10" t="s">
        <v>184</v>
      </c>
    </row>
    <row r="11" spans="1:5" x14ac:dyDescent="0.3">
      <c r="A11" s="6" t="s">
        <v>207</v>
      </c>
      <c r="B11" s="6" t="s">
        <v>208</v>
      </c>
      <c r="C11" t="s">
        <v>170</v>
      </c>
      <c r="D11" t="s">
        <v>174</v>
      </c>
      <c r="E11" t="s">
        <v>184</v>
      </c>
    </row>
    <row r="12" spans="1:5" x14ac:dyDescent="0.3">
      <c r="A12" s="6" t="s">
        <v>205</v>
      </c>
      <c r="B12" s="12" t="s">
        <v>206</v>
      </c>
      <c r="C12" t="s">
        <v>171</v>
      </c>
      <c r="D12" t="s">
        <v>174</v>
      </c>
      <c r="E12" t="s">
        <v>185</v>
      </c>
    </row>
    <row r="13" spans="1:5" x14ac:dyDescent="0.3">
      <c r="A13" s="6" t="s">
        <v>167</v>
      </c>
      <c r="B13" s="11" t="s">
        <v>201</v>
      </c>
      <c r="C13" t="s">
        <v>40</v>
      </c>
      <c r="D13" t="s">
        <v>174</v>
      </c>
      <c r="E13" t="s">
        <v>185</v>
      </c>
    </row>
    <row r="14" spans="1:5" x14ac:dyDescent="0.3">
      <c r="A14" s="6" t="s">
        <v>164</v>
      </c>
      <c r="B14" s="6" t="s">
        <v>198</v>
      </c>
      <c r="C14" t="s">
        <v>40</v>
      </c>
      <c r="D14" t="s">
        <v>175</v>
      </c>
      <c r="E14" t="s">
        <v>183</v>
      </c>
    </row>
    <row r="15" spans="1:5" x14ac:dyDescent="0.3">
      <c r="A15" s="6" t="s">
        <v>157</v>
      </c>
      <c r="B15" s="11" t="s">
        <v>191</v>
      </c>
      <c r="C15" t="s">
        <v>40</v>
      </c>
      <c r="D15" t="s">
        <v>173</v>
      </c>
      <c r="E15" t="s">
        <v>186</v>
      </c>
    </row>
    <row r="16" spans="1:5" x14ac:dyDescent="0.3">
      <c r="A16" s="6" t="s">
        <v>166</v>
      </c>
      <c r="B16" s="11" t="s">
        <v>200</v>
      </c>
      <c r="C16" t="s">
        <v>40</v>
      </c>
      <c r="D16" t="s">
        <v>174</v>
      </c>
      <c r="E16" t="s">
        <v>186</v>
      </c>
    </row>
    <row r="17" spans="1:10" x14ac:dyDescent="0.3">
      <c r="A17" s="9" t="s">
        <v>211</v>
      </c>
      <c r="B17" s="9" t="s">
        <v>213</v>
      </c>
      <c r="C17" t="s">
        <v>40</v>
      </c>
      <c r="D17" t="s">
        <v>174</v>
      </c>
    </row>
    <row r="18" spans="1:10" x14ac:dyDescent="0.3">
      <c r="A18" s="13" t="s">
        <v>215</v>
      </c>
      <c r="B18" s="13" t="s">
        <v>216</v>
      </c>
      <c r="C18" t="s">
        <v>40</v>
      </c>
      <c r="D18" t="s">
        <v>173</v>
      </c>
      <c r="E18" t="s">
        <v>217</v>
      </c>
    </row>
    <row r="19" spans="1:10" x14ac:dyDescent="0.3">
      <c r="A19" s="9" t="s">
        <v>220</v>
      </c>
      <c r="B19" s="17" t="s">
        <v>221</v>
      </c>
      <c r="C19" t="s">
        <v>40</v>
      </c>
      <c r="D19" t="s">
        <v>173</v>
      </c>
      <c r="E19" t="s">
        <v>217</v>
      </c>
    </row>
    <row r="20" spans="1:10" x14ac:dyDescent="0.3">
      <c r="A20" s="6" t="s">
        <v>223</v>
      </c>
      <c r="B20" t="s">
        <v>224</v>
      </c>
      <c r="C20" t="s">
        <v>40</v>
      </c>
      <c r="D20" t="s">
        <v>173</v>
      </c>
      <c r="E20" t="s">
        <v>217</v>
      </c>
    </row>
    <row r="21" spans="1:10" x14ac:dyDescent="0.3">
      <c r="A21" s="19" t="s">
        <v>226</v>
      </c>
      <c r="B21" s="19" t="s">
        <v>227</v>
      </c>
      <c r="C21" t="s">
        <v>170</v>
      </c>
    </row>
    <row r="22" spans="1:10" x14ac:dyDescent="0.3">
      <c r="A22" s="6" t="s">
        <v>225</v>
      </c>
      <c r="B22" s="19" t="s">
        <v>228</v>
      </c>
      <c r="C22" t="s">
        <v>40</v>
      </c>
    </row>
    <row r="23" spans="1:10" x14ac:dyDescent="0.3">
      <c r="A23" t="s">
        <v>229</v>
      </c>
      <c r="B23" t="s">
        <v>230</v>
      </c>
      <c r="C23" t="s">
        <v>20</v>
      </c>
    </row>
    <row r="24" spans="1:10" x14ac:dyDescent="0.3">
      <c r="A24" s="6" t="s">
        <v>279</v>
      </c>
      <c r="B24" s="6" t="s">
        <v>280</v>
      </c>
      <c r="C24" t="s">
        <v>171</v>
      </c>
    </row>
    <row r="25" spans="1:10" x14ac:dyDescent="0.3">
      <c r="A25" s="6" t="s">
        <v>162</v>
      </c>
      <c r="B25" s="6" t="s">
        <v>196</v>
      </c>
      <c r="C25" t="s">
        <v>20</v>
      </c>
      <c r="D25" t="s">
        <v>173</v>
      </c>
      <c r="E25" t="s">
        <v>182</v>
      </c>
    </row>
    <row r="28" spans="1:10" x14ac:dyDescent="0.3">
      <c r="I28" s="16" t="str">
        <f>J30&amp;";"&amp;J31&amp;";"&amp;J32&amp;";"&amp;J33</f>
        <v>696;556;409;871;367;295;531;J00;796;558;282;648;A25;452;414;511;369;647;709;D16;246;D17;707;660</v>
      </c>
    </row>
    <row r="30" spans="1:10" x14ac:dyDescent="0.3">
      <c r="I30" t="s">
        <v>20</v>
      </c>
      <c r="J30" t="str">
        <f>A2&amp;";"&amp;A3&amp;";"&amp;A4&amp;";"&amp;A5&amp;";"&amp;A6&amp;";"&amp;A25&amp;";"&amp;A7&amp;";"&amp;A23&amp;";"&amp;A8</f>
        <v>696;556;409;871;367;295;531;J00;796</v>
      </c>
    </row>
    <row r="31" spans="1:10" x14ac:dyDescent="0.3">
      <c r="I31" t="s">
        <v>187</v>
      </c>
      <c r="J31" t="str">
        <f>A9&amp;";"&amp;A10&amp;";"&amp;A11&amp;";"&amp;A21</f>
        <v>558;282;648;A25</v>
      </c>
    </row>
    <row r="32" spans="1:10" x14ac:dyDescent="0.3">
      <c r="I32" t="s">
        <v>40</v>
      </c>
      <c r="J32" t="str">
        <f>A13&amp;";"&amp;A14&amp;";"&amp;A15&amp;";"&amp;A16&amp;";"&amp;A17&amp;";"&amp;A18&amp;";"&amp;A19&amp;";"&amp;A20&amp;";"&amp;A22</f>
        <v>452;414;511;369;647;709;D16;246;D17</v>
      </c>
    </row>
    <row r="33" spans="9:10" x14ac:dyDescent="0.3">
      <c r="I33" t="s">
        <v>222</v>
      </c>
      <c r="J33" t="str">
        <f>+A12&amp;";"&amp;A24</f>
        <v>707;660</v>
      </c>
    </row>
    <row r="35" spans="9:10" x14ac:dyDescent="0.3">
      <c r="I35" s="33" t="s">
        <v>281</v>
      </c>
      <c r="J35" t="s">
        <v>283</v>
      </c>
    </row>
    <row r="36" spans="9:10" x14ac:dyDescent="0.3">
      <c r="I36" s="34" t="s">
        <v>20</v>
      </c>
      <c r="J36" s="16">
        <v>9</v>
      </c>
    </row>
    <row r="37" spans="9:10" x14ac:dyDescent="0.3">
      <c r="I37" s="34" t="s">
        <v>170</v>
      </c>
      <c r="J37" s="16">
        <v>4</v>
      </c>
    </row>
    <row r="38" spans="9:10" x14ac:dyDescent="0.3">
      <c r="I38" s="34" t="s">
        <v>171</v>
      </c>
      <c r="J38" s="16">
        <v>2</v>
      </c>
    </row>
    <row r="39" spans="9:10" x14ac:dyDescent="0.3">
      <c r="I39" s="34" t="s">
        <v>40</v>
      </c>
      <c r="J39" s="16">
        <v>9</v>
      </c>
    </row>
    <row r="40" spans="9:10" x14ac:dyDescent="0.3">
      <c r="I40" s="34" t="s">
        <v>282</v>
      </c>
      <c r="J40" s="16">
        <v>24</v>
      </c>
    </row>
  </sheetData>
  <autoFilter ref="A1:E25" xr:uid="{00000000-0001-0000-0100-000000000000}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868A-2C9C-453D-9001-A4B01CB5F141}">
  <sheetPr codeName="Feuil4"/>
  <dimension ref="A1:T28"/>
  <sheetViews>
    <sheetView zoomScale="106" zoomScaleNormal="106" workbookViewId="0">
      <selection activeCell="G1" sqref="G1"/>
    </sheetView>
  </sheetViews>
  <sheetFormatPr baseColWidth="10" defaultColWidth="11.5546875" defaultRowHeight="14.4" x14ac:dyDescent="0.3"/>
  <cols>
    <col min="2" max="2" width="30.77734375" bestFit="1" customWidth="1"/>
    <col min="3" max="3" width="11.5546875" customWidth="1"/>
    <col min="4" max="4" width="16.21875" bestFit="1" customWidth="1"/>
    <col min="5" max="5" width="33.21875" customWidth="1"/>
    <col min="6" max="6" width="38.44140625" customWidth="1"/>
    <col min="7" max="7" width="26.21875" bestFit="1" customWidth="1"/>
    <col min="8" max="8" width="26.21875" customWidth="1"/>
    <col min="10" max="10" width="112.5546875" bestFit="1" customWidth="1"/>
    <col min="11" max="11" width="14.77734375" customWidth="1"/>
  </cols>
  <sheetData>
    <row r="1" spans="1:20" x14ac:dyDescent="0.3">
      <c r="A1" s="5" t="s">
        <v>152</v>
      </c>
      <c r="B1" s="5" t="s">
        <v>153</v>
      </c>
      <c r="C1" s="5" t="s">
        <v>169</v>
      </c>
      <c r="D1" s="7" t="s">
        <v>172</v>
      </c>
      <c r="E1" s="7" t="s">
        <v>178</v>
      </c>
      <c r="F1" s="7" t="s">
        <v>293</v>
      </c>
      <c r="G1" s="22" t="s">
        <v>324</v>
      </c>
      <c r="H1" s="22" t="s">
        <v>399</v>
      </c>
    </row>
    <row r="2" spans="1:20" s="36" customFormat="1" x14ac:dyDescent="0.3">
      <c r="A2" s="35" t="s">
        <v>229</v>
      </c>
      <c r="B2" s="35" t="s">
        <v>230</v>
      </c>
      <c r="C2" s="36" t="s">
        <v>20</v>
      </c>
      <c r="E2" s="36" t="s">
        <v>297</v>
      </c>
      <c r="F2" s="36" t="s">
        <v>273</v>
      </c>
      <c r="G2" s="99" t="s">
        <v>326</v>
      </c>
      <c r="H2" s="99" t="s">
        <v>400</v>
      </c>
      <c r="J2" s="100" t="str">
        <f>J4&amp;";"&amp;J5&amp;";"&amp;J6&amp;";"&amp;J7</f>
        <v>J00;H24;796;657;556;414;423;972;773;776;A25;648;282;774;524;660;D17;D16;695;647;511;654;246;650;452</v>
      </c>
    </row>
    <row r="3" spans="1:20" s="36" customFormat="1" x14ac:dyDescent="0.3">
      <c r="A3" s="38" t="s">
        <v>285</v>
      </c>
      <c r="B3" s="38" t="s">
        <v>288</v>
      </c>
      <c r="C3" s="36" t="s">
        <v>20</v>
      </c>
      <c r="E3" s="36" t="s">
        <v>298</v>
      </c>
      <c r="F3" s="36" t="s">
        <v>345</v>
      </c>
      <c r="G3" s="99" t="s">
        <v>326</v>
      </c>
      <c r="H3" s="99" t="s">
        <v>400</v>
      </c>
    </row>
    <row r="4" spans="1:20" s="36" customFormat="1" x14ac:dyDescent="0.3">
      <c r="A4" s="38" t="s">
        <v>209</v>
      </c>
      <c r="B4" s="38" t="s">
        <v>214</v>
      </c>
      <c r="C4" s="36" t="s">
        <v>20</v>
      </c>
      <c r="D4" s="36" t="s">
        <v>174</v>
      </c>
      <c r="E4" s="36" t="s">
        <v>299</v>
      </c>
      <c r="F4" s="36" t="s">
        <v>197</v>
      </c>
      <c r="G4" s="36" t="s">
        <v>325</v>
      </c>
      <c r="H4" s="99" t="s">
        <v>400</v>
      </c>
      <c r="I4" s="36" t="s">
        <v>20</v>
      </c>
      <c r="J4" s="36" t="str">
        <f>K4&amp;";"&amp;L4&amp;";"&amp;M4&amp;";"&amp;N4&amp;";"&amp;O4&amp;";"&amp;P4&amp;";"&amp;Q4&amp;";"&amp;R4&amp;";"&amp;S4&amp;";"&amp;T4</f>
        <v>J00;H24;796;657;556;414;423;972;773;776</v>
      </c>
      <c r="K4" s="36" t="str" cm="1">
        <f t="array" ref="K4:T4">_xlfn.TOROW(A2:A11)</f>
        <v>J00</v>
      </c>
      <c r="L4" s="36" t="str">
        <v>H24</v>
      </c>
      <c r="M4" s="36" t="str">
        <v>796</v>
      </c>
      <c r="N4" s="36" t="str">
        <v>657</v>
      </c>
      <c r="O4" s="36" t="str">
        <v>556</v>
      </c>
      <c r="P4" s="36" t="str">
        <v>414</v>
      </c>
      <c r="Q4" s="36" t="str">
        <v>423</v>
      </c>
      <c r="R4" s="36" t="str">
        <v>972</v>
      </c>
      <c r="S4" s="36" t="str">
        <v>773</v>
      </c>
      <c r="T4" s="36" t="str">
        <v>776</v>
      </c>
    </row>
    <row r="5" spans="1:20" s="36" customFormat="1" x14ac:dyDescent="0.3">
      <c r="A5" s="43" t="s">
        <v>284</v>
      </c>
      <c r="B5" s="38" t="s">
        <v>287</v>
      </c>
      <c r="C5" s="36" t="s">
        <v>20</v>
      </c>
      <c r="E5" s="36" t="s">
        <v>298</v>
      </c>
      <c r="F5" s="36" t="s">
        <v>345</v>
      </c>
      <c r="G5" s="99" t="s">
        <v>326</v>
      </c>
      <c r="H5" s="99" t="s">
        <v>400</v>
      </c>
      <c r="I5" s="36" t="s">
        <v>187</v>
      </c>
      <c r="J5" s="36" t="str">
        <f>K5&amp;";"&amp;L5&amp;";"&amp;M5&amp;";"&amp;N5</f>
        <v>A25;648;282;774</v>
      </c>
      <c r="K5" s="36" t="str" cm="1">
        <f t="array" ref="K5:N5">_xlfn.TOROW(A12:A15)</f>
        <v>A25</v>
      </c>
      <c r="L5" s="36" t="str">
        <v>648</v>
      </c>
      <c r="M5" s="36" t="str">
        <v>282</v>
      </c>
      <c r="N5" s="36" t="str">
        <v>774</v>
      </c>
    </row>
    <row r="6" spans="1:20" s="36" customFormat="1" x14ac:dyDescent="0.3">
      <c r="A6" s="38" t="s">
        <v>160</v>
      </c>
      <c r="B6" s="38" t="s">
        <v>194</v>
      </c>
      <c r="C6" s="36" t="s">
        <v>20</v>
      </c>
      <c r="D6" s="36" t="s">
        <v>174</v>
      </c>
      <c r="E6" s="36" t="s">
        <v>299</v>
      </c>
      <c r="F6" s="29" t="s">
        <v>197</v>
      </c>
      <c r="G6" s="36" t="s">
        <v>325</v>
      </c>
      <c r="H6" s="99" t="s">
        <v>401</v>
      </c>
      <c r="I6" s="36" t="s">
        <v>222</v>
      </c>
      <c r="J6" s="36" t="str">
        <f>K6&amp;";"&amp;L6</f>
        <v>524;660</v>
      </c>
      <c r="K6" s="36" t="str" cm="1">
        <f t="array" ref="K6:L6">_xlfn.TOROW(A16:A17)</f>
        <v>524</v>
      </c>
      <c r="L6" s="36" t="str">
        <v>660</v>
      </c>
    </row>
    <row r="7" spans="1:20" s="36" customFormat="1" x14ac:dyDescent="0.3">
      <c r="A7" s="38" t="s">
        <v>164</v>
      </c>
      <c r="B7" s="38" t="s">
        <v>198</v>
      </c>
      <c r="C7" s="36" t="s">
        <v>20</v>
      </c>
      <c r="D7" s="36" t="s">
        <v>175</v>
      </c>
      <c r="E7" s="36" t="s">
        <v>297</v>
      </c>
      <c r="F7" s="29" t="s">
        <v>273</v>
      </c>
      <c r="G7" s="99" t="s">
        <v>326</v>
      </c>
      <c r="H7" s="99" t="s">
        <v>400</v>
      </c>
      <c r="I7" s="29" t="s">
        <v>40</v>
      </c>
      <c r="J7" s="36" t="str">
        <f>K7&amp;";"&amp;L7&amp;";"&amp;M7&amp;";"&amp;N7&amp;";"&amp;O7&amp;";"&amp;P7&amp;";"&amp;Q7&amp;";"&amp;R7&amp;";"&amp;S7</f>
        <v>D17;D16;695;647;511;654;246;650;452</v>
      </c>
      <c r="K7" s="36" t="str" cm="1">
        <f t="array" ref="K7:S7">_xlfn.TOROW(A18:A26)</f>
        <v>D17</v>
      </c>
      <c r="L7" s="36" t="str">
        <v>D16</v>
      </c>
      <c r="M7" s="36" t="str">
        <v>695</v>
      </c>
      <c r="N7" s="36" t="str">
        <v>647</v>
      </c>
      <c r="O7" s="36" t="str">
        <v>511</v>
      </c>
      <c r="P7" s="36" t="str">
        <v>654</v>
      </c>
      <c r="Q7" s="36" t="str">
        <v>246</v>
      </c>
      <c r="R7" s="36" t="str">
        <v>650</v>
      </c>
      <c r="S7" s="36" t="str">
        <v>452</v>
      </c>
    </row>
    <row r="8" spans="1:20" s="36" customFormat="1" x14ac:dyDescent="0.3">
      <c r="A8" s="39" t="s">
        <v>292</v>
      </c>
      <c r="B8" s="35" t="s">
        <v>291</v>
      </c>
      <c r="C8" s="29" t="s">
        <v>20</v>
      </c>
      <c r="E8" s="36" t="s">
        <v>297</v>
      </c>
      <c r="F8" s="29" t="s">
        <v>273</v>
      </c>
      <c r="G8" s="29" t="s">
        <v>325</v>
      </c>
      <c r="H8" s="99" t="s">
        <v>401</v>
      </c>
    </row>
    <row r="9" spans="1:20" s="36" customFormat="1" x14ac:dyDescent="0.3">
      <c r="A9" s="71" t="s">
        <v>331</v>
      </c>
      <c r="B9" s="102" t="s">
        <v>402</v>
      </c>
      <c r="C9" s="36" t="s">
        <v>20</v>
      </c>
      <c r="D9" s="36" t="s">
        <v>174</v>
      </c>
      <c r="E9" s="36" t="s">
        <v>298</v>
      </c>
      <c r="F9" s="36" t="s">
        <v>345</v>
      </c>
      <c r="G9" s="99" t="s">
        <v>326</v>
      </c>
      <c r="H9" s="99" t="s">
        <v>401</v>
      </c>
    </row>
    <row r="10" spans="1:20" s="36" customFormat="1" x14ac:dyDescent="0.3">
      <c r="A10" s="71" t="s">
        <v>341</v>
      </c>
      <c r="B10" s="71" t="s">
        <v>342</v>
      </c>
      <c r="C10" s="29" t="s">
        <v>20</v>
      </c>
      <c r="E10" s="36" t="s">
        <v>297</v>
      </c>
      <c r="F10" s="29" t="s">
        <v>273</v>
      </c>
      <c r="G10" s="29" t="s">
        <v>325</v>
      </c>
      <c r="H10" s="99" t="s">
        <v>401</v>
      </c>
    </row>
    <row r="11" spans="1:20" s="36" customFormat="1" x14ac:dyDescent="0.3">
      <c r="A11" s="55" t="s">
        <v>372</v>
      </c>
      <c r="B11" s="40" t="s">
        <v>403</v>
      </c>
      <c r="C11" s="29" t="s">
        <v>20</v>
      </c>
      <c r="E11" s="36" t="s">
        <v>299</v>
      </c>
      <c r="F11" s="36" t="s">
        <v>197</v>
      </c>
      <c r="G11" s="29" t="s">
        <v>325</v>
      </c>
      <c r="H11" s="99" t="s">
        <v>400</v>
      </c>
      <c r="K11" s="36" t="s">
        <v>340</v>
      </c>
    </row>
    <row r="12" spans="1:20" s="36" customFormat="1" x14ac:dyDescent="0.3">
      <c r="A12" s="40" t="s">
        <v>226</v>
      </c>
      <c r="B12" s="40" t="s">
        <v>275</v>
      </c>
      <c r="C12" s="36" t="s">
        <v>170</v>
      </c>
      <c r="E12" s="36" t="s">
        <v>184</v>
      </c>
      <c r="F12" s="29" t="s">
        <v>346</v>
      </c>
      <c r="G12" s="29" t="s">
        <v>325</v>
      </c>
      <c r="H12" s="99" t="s">
        <v>401</v>
      </c>
    </row>
    <row r="13" spans="1:20" s="36" customFormat="1" x14ac:dyDescent="0.3">
      <c r="A13" s="38" t="s">
        <v>207</v>
      </c>
      <c r="B13" s="38" t="s">
        <v>274</v>
      </c>
      <c r="C13" s="36" t="s">
        <v>170</v>
      </c>
      <c r="D13" s="36" t="s">
        <v>174</v>
      </c>
      <c r="E13" s="36" t="s">
        <v>184</v>
      </c>
      <c r="F13" s="29" t="s">
        <v>346</v>
      </c>
      <c r="G13" s="99" t="s">
        <v>327</v>
      </c>
      <c r="H13" s="99" t="s">
        <v>400</v>
      </c>
    </row>
    <row r="14" spans="1:20" s="36" customFormat="1" x14ac:dyDescent="0.3">
      <c r="A14" s="38" t="s">
        <v>159</v>
      </c>
      <c r="B14" s="38" t="s">
        <v>193</v>
      </c>
      <c r="C14" s="36" t="s">
        <v>170</v>
      </c>
      <c r="D14" s="36" t="s">
        <v>174</v>
      </c>
      <c r="E14" s="36" t="s">
        <v>184</v>
      </c>
      <c r="F14" s="29" t="s">
        <v>346</v>
      </c>
      <c r="G14" s="99" t="s">
        <v>327</v>
      </c>
      <c r="H14" s="99" t="s">
        <v>400</v>
      </c>
    </row>
    <row r="15" spans="1:20" s="36" customFormat="1" x14ac:dyDescent="0.3">
      <c r="A15" s="101" t="s">
        <v>343</v>
      </c>
      <c r="B15" s="38" t="s">
        <v>344</v>
      </c>
      <c r="C15" s="29" t="s">
        <v>170</v>
      </c>
      <c r="E15" s="36" t="s">
        <v>184</v>
      </c>
      <c r="F15" s="29" t="s">
        <v>346</v>
      </c>
      <c r="G15" s="29" t="s">
        <v>325</v>
      </c>
      <c r="H15" s="99" t="s">
        <v>401</v>
      </c>
    </row>
    <row r="16" spans="1:20" s="36" customFormat="1" x14ac:dyDescent="0.3">
      <c r="A16" s="55" t="s">
        <v>393</v>
      </c>
      <c r="B16" s="49" t="s">
        <v>398</v>
      </c>
      <c r="C16" s="36" t="s">
        <v>171</v>
      </c>
      <c r="D16" s="36" t="s">
        <v>174</v>
      </c>
      <c r="E16" s="36" t="s">
        <v>171</v>
      </c>
      <c r="F16" s="29" t="s">
        <v>199</v>
      </c>
      <c r="G16" s="99" t="s">
        <v>327</v>
      </c>
      <c r="H16" s="99" t="s">
        <v>400</v>
      </c>
    </row>
    <row r="17" spans="1:8" s="36" customFormat="1" x14ac:dyDescent="0.3">
      <c r="A17" s="38" t="s">
        <v>279</v>
      </c>
      <c r="B17" s="49" t="s">
        <v>286</v>
      </c>
      <c r="C17" s="36" t="s">
        <v>171</v>
      </c>
      <c r="E17" s="36" t="s">
        <v>171</v>
      </c>
      <c r="F17" s="29" t="s">
        <v>199</v>
      </c>
      <c r="G17" s="99" t="s">
        <v>327</v>
      </c>
      <c r="H17" s="99" t="s">
        <v>400</v>
      </c>
    </row>
    <row r="18" spans="1:8" s="36" customFormat="1" x14ac:dyDescent="0.3">
      <c r="A18" s="38" t="s">
        <v>225</v>
      </c>
      <c r="B18" s="52" t="s">
        <v>228</v>
      </c>
      <c r="C18" s="36" t="s">
        <v>40</v>
      </c>
      <c r="E18" s="36" t="s">
        <v>40</v>
      </c>
      <c r="F18" s="29" t="s">
        <v>295</v>
      </c>
      <c r="G18" s="99" t="s">
        <v>327</v>
      </c>
      <c r="H18" s="99" t="s">
        <v>400</v>
      </c>
    </row>
    <row r="19" spans="1:8" s="36" customFormat="1" x14ac:dyDescent="0.3">
      <c r="A19" s="39" t="s">
        <v>220</v>
      </c>
      <c r="B19" s="38" t="s">
        <v>278</v>
      </c>
      <c r="C19" s="36" t="s">
        <v>40</v>
      </c>
      <c r="D19" s="36" t="s">
        <v>173</v>
      </c>
      <c r="E19" s="36" t="s">
        <v>40</v>
      </c>
      <c r="F19" s="29" t="s">
        <v>295</v>
      </c>
      <c r="G19" s="99" t="s">
        <v>327</v>
      </c>
      <c r="H19" s="99" t="s">
        <v>400</v>
      </c>
    </row>
    <row r="20" spans="1:8" s="36" customFormat="1" x14ac:dyDescent="0.3">
      <c r="A20" s="38" t="s">
        <v>361</v>
      </c>
      <c r="B20" s="38" t="s">
        <v>362</v>
      </c>
      <c r="C20" s="36" t="s">
        <v>40</v>
      </c>
      <c r="D20" s="36" t="s">
        <v>173</v>
      </c>
      <c r="E20" s="36" t="s">
        <v>40</v>
      </c>
      <c r="F20" s="29" t="s">
        <v>295</v>
      </c>
      <c r="G20" s="99" t="s">
        <v>327</v>
      </c>
      <c r="H20" s="99" t="s">
        <v>400</v>
      </c>
    </row>
    <row r="21" spans="1:8" s="36" customFormat="1" x14ac:dyDescent="0.3">
      <c r="A21" s="39" t="s">
        <v>211</v>
      </c>
      <c r="B21" s="39" t="s">
        <v>213</v>
      </c>
      <c r="C21" s="36" t="s">
        <v>40</v>
      </c>
      <c r="D21" s="36" t="s">
        <v>174</v>
      </c>
      <c r="E21" s="36" t="s">
        <v>40</v>
      </c>
      <c r="F21" s="29" t="s">
        <v>295</v>
      </c>
      <c r="G21" s="99" t="s">
        <v>327</v>
      </c>
      <c r="H21" s="99" t="s">
        <v>401</v>
      </c>
    </row>
    <row r="22" spans="1:8" s="36" customFormat="1" x14ac:dyDescent="0.3">
      <c r="A22" s="38" t="s">
        <v>157</v>
      </c>
      <c r="B22" s="52" t="s">
        <v>191</v>
      </c>
      <c r="C22" s="36" t="s">
        <v>40</v>
      </c>
      <c r="D22" s="36" t="s">
        <v>173</v>
      </c>
      <c r="E22" s="36" t="s">
        <v>40</v>
      </c>
      <c r="F22" s="29" t="s">
        <v>295</v>
      </c>
      <c r="G22" s="99" t="s">
        <v>327</v>
      </c>
      <c r="H22" s="99" t="s">
        <v>401</v>
      </c>
    </row>
    <row r="23" spans="1:8" x14ac:dyDescent="0.3">
      <c r="A23" s="122" t="s">
        <v>404</v>
      </c>
      <c r="B23" s="40" t="s">
        <v>405</v>
      </c>
      <c r="C23" s="36" t="s">
        <v>40</v>
      </c>
      <c r="D23" s="36" t="s">
        <v>174</v>
      </c>
      <c r="E23" s="36" t="s">
        <v>40</v>
      </c>
      <c r="F23" s="29" t="s">
        <v>295</v>
      </c>
      <c r="G23" s="99" t="s">
        <v>327</v>
      </c>
      <c r="H23" s="99" t="s">
        <v>400</v>
      </c>
    </row>
    <row r="24" spans="1:8" s="36" customFormat="1" x14ac:dyDescent="0.3">
      <c r="A24" s="53" t="s">
        <v>223</v>
      </c>
      <c r="B24" s="54" t="s">
        <v>224</v>
      </c>
      <c r="C24" s="36" t="s">
        <v>40</v>
      </c>
      <c r="D24" s="36" t="s">
        <v>173</v>
      </c>
      <c r="E24" s="36" t="s">
        <v>40</v>
      </c>
      <c r="F24" s="29" t="s">
        <v>295</v>
      </c>
      <c r="G24" s="99" t="s">
        <v>327</v>
      </c>
      <c r="H24" s="99" t="s">
        <v>400</v>
      </c>
    </row>
    <row r="25" spans="1:8" s="36" customFormat="1" x14ac:dyDescent="0.3">
      <c r="A25" s="55" t="s">
        <v>289</v>
      </c>
      <c r="B25" s="49" t="s">
        <v>290</v>
      </c>
      <c r="C25" s="36" t="s">
        <v>40</v>
      </c>
      <c r="E25" s="36" t="s">
        <v>40</v>
      </c>
      <c r="F25" s="29" t="s">
        <v>295</v>
      </c>
      <c r="G25" s="99" t="s">
        <v>327</v>
      </c>
      <c r="H25" s="99" t="s">
        <v>401</v>
      </c>
    </row>
    <row r="26" spans="1:8" s="36" customFormat="1" x14ac:dyDescent="0.3">
      <c r="A26" s="72" t="s">
        <v>167</v>
      </c>
      <c r="B26" s="70" t="s">
        <v>201</v>
      </c>
      <c r="C26" s="73" t="s">
        <v>40</v>
      </c>
      <c r="D26" s="73" t="s">
        <v>174</v>
      </c>
      <c r="E26" s="73" t="s">
        <v>40</v>
      </c>
      <c r="F26" s="74" t="s">
        <v>295</v>
      </c>
      <c r="G26" s="75"/>
      <c r="H26" s="99"/>
    </row>
    <row r="27" spans="1:8" x14ac:dyDescent="0.3">
      <c r="A27" s="55" t="s">
        <v>163</v>
      </c>
      <c r="B27" s="49" t="s">
        <v>197</v>
      </c>
      <c r="C27" s="36" t="s">
        <v>20</v>
      </c>
      <c r="D27" s="36" t="s">
        <v>174</v>
      </c>
      <c r="E27" s="36" t="s">
        <v>299</v>
      </c>
      <c r="F27" s="36" t="s">
        <v>197</v>
      </c>
    </row>
    <row r="28" spans="1:8" x14ac:dyDescent="0.3">
      <c r="A28" s="122" t="s">
        <v>166</v>
      </c>
      <c r="B28" s="49" t="s">
        <v>406</v>
      </c>
      <c r="C28" s="36" t="s">
        <v>40</v>
      </c>
      <c r="E28" s="36" t="s">
        <v>40</v>
      </c>
      <c r="F28" s="29" t="s">
        <v>295</v>
      </c>
    </row>
  </sheetData>
  <autoFilter ref="A1:T28" xr:uid="{F1D6868A-2C9C-453D-9001-A4B01CB5F14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C540-2AEB-4E40-A48D-A8A4FF0DC541}">
  <sheetPr codeName="Feuil7"/>
  <dimension ref="A1:I26"/>
  <sheetViews>
    <sheetView tabSelected="1" workbookViewId="0">
      <selection activeCell="D16" sqref="D16"/>
    </sheetView>
  </sheetViews>
  <sheetFormatPr baseColWidth="10" defaultRowHeight="14.4" x14ac:dyDescent="0.3"/>
  <cols>
    <col min="2" max="2" width="30.77734375" bestFit="1" customWidth="1"/>
    <col min="3" max="3" width="45.21875" customWidth="1"/>
    <col min="4" max="4" width="34.21875" customWidth="1"/>
    <col min="5" max="5" width="42.77734375" bestFit="1" customWidth="1"/>
    <col min="7" max="7" width="27.44140625" customWidth="1"/>
    <col min="8" max="8" width="35.77734375" customWidth="1"/>
    <col min="9" max="9" width="71.21875" customWidth="1"/>
  </cols>
  <sheetData>
    <row r="1" spans="1:9" x14ac:dyDescent="0.3">
      <c r="A1" s="59" t="s">
        <v>152</v>
      </c>
      <c r="B1" s="59" t="s">
        <v>153</v>
      </c>
      <c r="C1" s="59" t="s">
        <v>231</v>
      </c>
      <c r="D1" s="59" t="s">
        <v>330</v>
      </c>
      <c r="E1" s="59" t="s">
        <v>232</v>
      </c>
      <c r="F1" s="59" t="s">
        <v>169</v>
      </c>
      <c r="G1" s="59" t="s">
        <v>293</v>
      </c>
      <c r="H1" s="59" t="s">
        <v>377</v>
      </c>
      <c r="I1" s="59" t="s">
        <v>375</v>
      </c>
    </row>
    <row r="2" spans="1:9" x14ac:dyDescent="0.3">
      <c r="A2" s="77" t="s">
        <v>229</v>
      </c>
      <c r="B2" s="77" t="s">
        <v>230</v>
      </c>
      <c r="C2" s="61" t="s">
        <v>272</v>
      </c>
      <c r="D2" s="62"/>
      <c r="E2" s="61"/>
      <c r="F2" s="77" t="s">
        <v>20</v>
      </c>
      <c r="G2" s="69" t="s">
        <v>273</v>
      </c>
      <c r="H2" s="56" t="s">
        <v>233</v>
      </c>
      <c r="I2" s="69" t="str">
        <f>_xlfn.CONCAT(C2,";",E2)</f>
        <v>zhenbang.bao@socgen.com;</v>
      </c>
    </row>
    <row r="3" spans="1:9" x14ac:dyDescent="0.3">
      <c r="A3" s="78" t="s">
        <v>285</v>
      </c>
      <c r="B3" s="78" t="s">
        <v>288</v>
      </c>
      <c r="C3" s="61" t="s">
        <v>320</v>
      </c>
      <c r="D3" s="57" t="s">
        <v>364</v>
      </c>
      <c r="E3" s="61" t="s">
        <v>321</v>
      </c>
      <c r="F3" s="77" t="s">
        <v>20</v>
      </c>
      <c r="G3" s="69" t="s">
        <v>345</v>
      </c>
      <c r="H3" s="56" t="s">
        <v>380</v>
      </c>
      <c r="I3" s="69" t="str">
        <f t="shared" ref="I3:I25" si="0">_xlfn.CONCAT(C3,";",E3)</f>
        <v>haby.thioub@socgen.com;isalyne-keren.mboua@socgen.com</v>
      </c>
    </row>
    <row r="4" spans="1:9" x14ac:dyDescent="0.3">
      <c r="A4" s="79" t="s">
        <v>209</v>
      </c>
      <c r="B4" s="79" t="s">
        <v>214</v>
      </c>
      <c r="C4" s="64" t="s">
        <v>239</v>
      </c>
      <c r="D4" s="57" t="s">
        <v>348</v>
      </c>
      <c r="E4" s="64" t="s">
        <v>258</v>
      </c>
      <c r="F4" s="77" t="s">
        <v>20</v>
      </c>
      <c r="G4" s="69" t="s">
        <v>197</v>
      </c>
      <c r="H4" s="56" t="s">
        <v>236</v>
      </c>
      <c r="I4" s="69" t="str">
        <f t="shared" si="0"/>
        <v>mohamed-n.ndiaye@socgen.com;ousmane.assani@socgen.com</v>
      </c>
    </row>
    <row r="5" spans="1:9" x14ac:dyDescent="0.3">
      <c r="A5" s="80" t="s">
        <v>284</v>
      </c>
      <c r="B5" s="81" t="s">
        <v>287</v>
      </c>
      <c r="C5" s="61" t="s">
        <v>313</v>
      </c>
      <c r="D5" s="57" t="s">
        <v>365</v>
      </c>
      <c r="E5" s="64" t="s">
        <v>369</v>
      </c>
      <c r="F5" s="77" t="s">
        <v>20</v>
      </c>
      <c r="G5" s="69" t="s">
        <v>345</v>
      </c>
      <c r="H5" s="56" t="s">
        <v>380</v>
      </c>
      <c r="I5" s="69" t="str">
        <f t="shared" si="0"/>
        <v>guelkaguemia.koriguim@socgen.com;babacar.diop@socgen.com</v>
      </c>
    </row>
    <row r="6" spans="1:9" x14ac:dyDescent="0.3">
      <c r="A6" s="81" t="s">
        <v>160</v>
      </c>
      <c r="B6" s="81" t="s">
        <v>194</v>
      </c>
      <c r="C6" s="64" t="s">
        <v>234</v>
      </c>
      <c r="D6" s="57" t="s">
        <v>351</v>
      </c>
      <c r="E6" s="64" t="s">
        <v>311</v>
      </c>
      <c r="F6" s="77" t="s">
        <v>20</v>
      </c>
      <c r="G6" s="77" t="s">
        <v>197</v>
      </c>
      <c r="H6" s="56" t="s">
        <v>236</v>
      </c>
      <c r="I6" s="69" t="str">
        <f t="shared" si="0"/>
        <v>harouna.yaradou@socgen.com;cheikh-ahmadou-bamba.diop@socgen.com</v>
      </c>
    </row>
    <row r="7" spans="1:9" x14ac:dyDescent="0.3">
      <c r="A7" s="81" t="s">
        <v>164</v>
      </c>
      <c r="B7" s="81" t="s">
        <v>198</v>
      </c>
      <c r="C7" s="61" t="s">
        <v>245</v>
      </c>
      <c r="D7" s="57" t="s">
        <v>349</v>
      </c>
      <c r="E7" s="61" t="s">
        <v>319</v>
      </c>
      <c r="F7" s="77" t="s">
        <v>20</v>
      </c>
      <c r="G7" s="77" t="s">
        <v>273</v>
      </c>
      <c r="H7" s="56" t="s">
        <v>233</v>
      </c>
      <c r="I7" s="69" t="str">
        <f t="shared" si="0"/>
        <v>fatou.ndao@socgen.com;nelly-vincianne.koffi@socgen.com</v>
      </c>
    </row>
    <row r="8" spans="1:9" x14ac:dyDescent="0.3">
      <c r="A8" s="79" t="s">
        <v>292</v>
      </c>
      <c r="B8" s="69" t="s">
        <v>291</v>
      </c>
      <c r="C8" s="61" t="s">
        <v>310</v>
      </c>
      <c r="D8" s="57" t="s">
        <v>350</v>
      </c>
      <c r="E8" s="61" t="s">
        <v>254</v>
      </c>
      <c r="F8" s="77" t="s">
        <v>20</v>
      </c>
      <c r="G8" s="77" t="s">
        <v>273</v>
      </c>
      <c r="H8" s="56" t="s">
        <v>233</v>
      </c>
      <c r="I8" s="69" t="str">
        <f t="shared" si="0"/>
        <v>khady-ndiaye.ba@socgen.com;brice-bertrand.boda@socgen.com</v>
      </c>
    </row>
    <row r="9" spans="1:9" x14ac:dyDescent="0.3">
      <c r="A9" s="82" t="s">
        <v>331</v>
      </c>
      <c r="B9" s="83" t="s">
        <v>332</v>
      </c>
      <c r="C9" s="61" t="s">
        <v>368</v>
      </c>
      <c r="D9" s="57" t="s">
        <v>352</v>
      </c>
      <c r="E9" s="61" t="s">
        <v>312</v>
      </c>
      <c r="F9" s="77" t="s">
        <v>20</v>
      </c>
      <c r="G9" s="69" t="s">
        <v>345</v>
      </c>
      <c r="H9" s="56" t="s">
        <v>380</v>
      </c>
      <c r="I9" s="69" t="str">
        <f t="shared" si="0"/>
        <v>oulimata.ndiaye@socgen.com;maxwell-aubin.essiane-nyangono@socgen.com</v>
      </c>
    </row>
    <row r="10" spans="1:9" x14ac:dyDescent="0.3">
      <c r="A10" s="82" t="s">
        <v>341</v>
      </c>
      <c r="B10" s="82" t="s">
        <v>342</v>
      </c>
      <c r="C10" s="61" t="s">
        <v>366</v>
      </c>
      <c r="D10" s="62" t="s">
        <v>358</v>
      </c>
      <c r="E10" s="61" t="s">
        <v>367</v>
      </c>
      <c r="F10" s="77" t="s">
        <v>20</v>
      </c>
      <c r="G10" s="77" t="s">
        <v>273</v>
      </c>
      <c r="H10" s="56" t="s">
        <v>233</v>
      </c>
      <c r="I10" s="69" t="str">
        <f t="shared" si="0"/>
        <v>fatimata-zara.haidara@socgen.com;seydina-issa-laye.deme@socgen.com</v>
      </c>
    </row>
    <row r="11" spans="1:9" x14ac:dyDescent="0.3">
      <c r="A11" s="79" t="s">
        <v>372</v>
      </c>
      <c r="B11" s="81" t="s">
        <v>373</v>
      </c>
      <c r="C11" s="64" t="s">
        <v>374</v>
      </c>
      <c r="D11" s="60"/>
      <c r="E11" s="64"/>
      <c r="F11" s="77" t="s">
        <v>20</v>
      </c>
      <c r="G11" s="69" t="s">
        <v>197</v>
      </c>
      <c r="H11" s="56" t="s">
        <v>236</v>
      </c>
      <c r="I11" s="69" t="str">
        <f t="shared" si="0"/>
        <v>mame-ngone.gaye@socgen.com;</v>
      </c>
    </row>
    <row r="12" spans="1:9" x14ac:dyDescent="0.3">
      <c r="A12" s="84" t="s">
        <v>226</v>
      </c>
      <c r="B12" s="84" t="s">
        <v>275</v>
      </c>
      <c r="C12" s="61" t="s">
        <v>243</v>
      </c>
      <c r="D12" s="57" t="s">
        <v>360</v>
      </c>
      <c r="E12" s="61" t="s">
        <v>296</v>
      </c>
      <c r="F12" s="77" t="s">
        <v>170</v>
      </c>
      <c r="G12" s="77" t="s">
        <v>346</v>
      </c>
      <c r="H12" s="56" t="s">
        <v>379</v>
      </c>
      <c r="I12" s="69" t="str">
        <f t="shared" si="0"/>
        <v>fatima.chaoui@socgen.com;konde-fadel.madjome@socgen.com</v>
      </c>
    </row>
    <row r="13" spans="1:9" x14ac:dyDescent="0.3">
      <c r="A13" s="81" t="s">
        <v>207</v>
      </c>
      <c r="B13" s="81" t="s">
        <v>274</v>
      </c>
      <c r="C13" s="64" t="s">
        <v>242</v>
      </c>
      <c r="D13" s="69" t="s">
        <v>407</v>
      </c>
      <c r="E13" s="61" t="s">
        <v>408</v>
      </c>
      <c r="F13" s="77" t="s">
        <v>170</v>
      </c>
      <c r="G13" s="77" t="s">
        <v>346</v>
      </c>
      <c r="H13" s="56" t="s">
        <v>379</v>
      </c>
      <c r="I13" s="69" t="str">
        <f t="shared" si="0"/>
        <v>Augustin-Kory.Diouf@socgen.com;bafode.camara@socgen.com</v>
      </c>
    </row>
    <row r="14" spans="1:9" x14ac:dyDescent="0.3">
      <c r="A14" s="81" t="s">
        <v>159</v>
      </c>
      <c r="B14" s="81" t="s">
        <v>193</v>
      </c>
      <c r="C14" s="61" t="s">
        <v>241</v>
      </c>
      <c r="D14" s="57" t="s">
        <v>359</v>
      </c>
      <c r="E14" s="61" t="s">
        <v>317</v>
      </c>
      <c r="F14" s="77" t="s">
        <v>170</v>
      </c>
      <c r="G14" s="77" t="s">
        <v>346</v>
      </c>
      <c r="H14" s="56" t="s">
        <v>379</v>
      </c>
      <c r="I14" s="69" t="str">
        <f t="shared" si="0"/>
        <v>Pierre.Ndaw@socgen.com;aka-eugene-junior-ehui.nda@socgen.com</v>
      </c>
    </row>
    <row r="15" spans="1:9" x14ac:dyDescent="0.3">
      <c r="A15" s="85" t="s">
        <v>343</v>
      </c>
      <c r="B15" s="81" t="s">
        <v>344</v>
      </c>
      <c r="C15" s="64" t="s">
        <v>370</v>
      </c>
      <c r="D15" s="57" t="s">
        <v>347</v>
      </c>
      <c r="E15" s="61" t="s">
        <v>371</v>
      </c>
      <c r="F15" s="77" t="s">
        <v>170</v>
      </c>
      <c r="G15" s="77" t="s">
        <v>346</v>
      </c>
      <c r="H15" s="56" t="s">
        <v>379</v>
      </c>
      <c r="I15" s="69" t="str">
        <f t="shared" si="0"/>
        <v>aissatou-guiro.cisse@socgen.com;abdallah-ibrahim.sow@socgen.com</v>
      </c>
    </row>
    <row r="16" spans="1:9" x14ac:dyDescent="0.3">
      <c r="A16" s="79" t="s">
        <v>393</v>
      </c>
      <c r="B16" s="81" t="s">
        <v>394</v>
      </c>
      <c r="C16" s="64" t="s">
        <v>395</v>
      </c>
      <c r="D16" s="57" t="s">
        <v>396</v>
      </c>
      <c r="E16" s="64" t="s">
        <v>397</v>
      </c>
      <c r="F16" s="69" t="s">
        <v>171</v>
      </c>
      <c r="G16" s="77" t="s">
        <v>199</v>
      </c>
      <c r="H16" s="56" t="s">
        <v>240</v>
      </c>
      <c r="I16" s="69" t="str">
        <f>_xlfn.CONCAT(C16,";",E16)</f>
        <v>maimouna-gueye.drame@socgen.com;yao-fabrice-josue.danhoui@socgen.com</v>
      </c>
    </row>
    <row r="17" spans="1:9" x14ac:dyDescent="0.3">
      <c r="A17" s="81" t="s">
        <v>279</v>
      </c>
      <c r="B17" s="81" t="s">
        <v>286</v>
      </c>
      <c r="C17" s="64" t="s">
        <v>322</v>
      </c>
      <c r="D17" s="57" t="s">
        <v>357</v>
      </c>
      <c r="E17" s="64" t="s">
        <v>318</v>
      </c>
      <c r="F17" s="77" t="s">
        <v>171</v>
      </c>
      <c r="G17" s="77" t="s">
        <v>199</v>
      </c>
      <c r="H17" s="56" t="s">
        <v>240</v>
      </c>
      <c r="I17" s="69" t="str">
        <f t="shared" si="0"/>
        <v>saliou-mbacke.ba@socgen.com;christelle.combey@socgen.com</v>
      </c>
    </row>
    <row r="18" spans="1:9" x14ac:dyDescent="0.3">
      <c r="A18" s="81" t="s">
        <v>225</v>
      </c>
      <c r="B18" s="81" t="s">
        <v>228</v>
      </c>
      <c r="C18" s="61" t="s">
        <v>251</v>
      </c>
      <c r="D18" s="57" t="s">
        <v>355</v>
      </c>
      <c r="E18" s="61" t="s">
        <v>267</v>
      </c>
      <c r="F18" s="77" t="s">
        <v>40</v>
      </c>
      <c r="G18" s="77" t="s">
        <v>295</v>
      </c>
      <c r="H18" s="56" t="s">
        <v>378</v>
      </c>
      <c r="I18" s="69" t="str">
        <f t="shared" si="0"/>
        <v>cheikh-talibouya.ndiaye@socgen.com;mahecor.faye@socgen.com</v>
      </c>
    </row>
    <row r="19" spans="1:9" x14ac:dyDescent="0.3">
      <c r="A19" s="79" t="s">
        <v>220</v>
      </c>
      <c r="B19" s="81" t="s">
        <v>278</v>
      </c>
      <c r="C19" s="64" t="s">
        <v>250</v>
      </c>
      <c r="D19" s="57" t="s">
        <v>354</v>
      </c>
      <c r="E19" s="64" t="s">
        <v>266</v>
      </c>
      <c r="F19" s="77" t="s">
        <v>40</v>
      </c>
      <c r="G19" s="77" t="s">
        <v>295</v>
      </c>
      <c r="H19" s="56" t="s">
        <v>378</v>
      </c>
      <c r="I19" s="69" t="str">
        <f t="shared" si="0"/>
        <v>adja-fatou.cisse@socgen.com;maguette-n2.gueye@socgen.com</v>
      </c>
    </row>
    <row r="20" spans="1:9" x14ac:dyDescent="0.3">
      <c r="A20" s="81" t="s">
        <v>361</v>
      </c>
      <c r="B20" s="81" t="s">
        <v>362</v>
      </c>
      <c r="C20" s="64" t="s">
        <v>316</v>
      </c>
      <c r="D20" s="57" t="s">
        <v>354</v>
      </c>
      <c r="E20" s="61" t="s">
        <v>266</v>
      </c>
      <c r="F20" s="77" t="s">
        <v>40</v>
      </c>
      <c r="G20" s="77" t="s">
        <v>295</v>
      </c>
      <c r="H20" s="56" t="s">
        <v>378</v>
      </c>
      <c r="I20" s="69" t="str">
        <f t="shared" si="0"/>
        <v>yaye-fatou.a.gaye@socgen.com;maguette-n2.gueye@socgen.com</v>
      </c>
    </row>
    <row r="21" spans="1:9" x14ac:dyDescent="0.3">
      <c r="A21" s="79" t="s">
        <v>211</v>
      </c>
      <c r="B21" s="79" t="s">
        <v>213</v>
      </c>
      <c r="C21" s="64" t="s">
        <v>248</v>
      </c>
      <c r="D21" s="66" t="s">
        <v>353</v>
      </c>
      <c r="E21" s="61" t="s">
        <v>314</v>
      </c>
      <c r="F21" s="77" t="s">
        <v>40</v>
      </c>
      <c r="G21" s="77" t="s">
        <v>295</v>
      </c>
      <c r="H21" s="56" t="s">
        <v>378</v>
      </c>
      <c r="I21" s="69" t="str">
        <f t="shared" si="0"/>
        <v>marieme.fall@socgen.com;moubarak-djibrine.faradj@socgen.com</v>
      </c>
    </row>
    <row r="22" spans="1:9" x14ac:dyDescent="0.3">
      <c r="A22" s="81" t="s">
        <v>157</v>
      </c>
      <c r="B22" s="81" t="s">
        <v>191</v>
      </c>
      <c r="C22" s="64" t="s">
        <v>246</v>
      </c>
      <c r="D22" s="66" t="s">
        <v>353</v>
      </c>
      <c r="E22" s="61" t="s">
        <v>314</v>
      </c>
      <c r="F22" s="77" t="s">
        <v>40</v>
      </c>
      <c r="G22" s="77" t="s">
        <v>295</v>
      </c>
      <c r="H22" s="56" t="s">
        <v>378</v>
      </c>
      <c r="I22" s="69" t="str">
        <f t="shared" si="0"/>
        <v>Mamadou.Diagne@socgen.com;moubarak-djibrine.faradj@socgen.com</v>
      </c>
    </row>
    <row r="23" spans="1:9" x14ac:dyDescent="0.3">
      <c r="A23" s="81" t="s">
        <v>404</v>
      </c>
      <c r="B23" s="40" t="s">
        <v>405</v>
      </c>
      <c r="C23" s="64" t="s">
        <v>309</v>
      </c>
      <c r="D23" s="57" t="s">
        <v>356</v>
      </c>
      <c r="E23" s="64" t="s">
        <v>268</v>
      </c>
      <c r="F23" s="77" t="s">
        <v>40</v>
      </c>
      <c r="G23" s="77" t="s">
        <v>295</v>
      </c>
      <c r="H23" s="56" t="s">
        <v>378</v>
      </c>
      <c r="I23" s="69" t="str">
        <f t="shared" si="0"/>
        <v>leticia.wothor@socgen.com;mamadou-ndiaye.gueye@socgen.com</v>
      </c>
    </row>
    <row r="24" spans="1:9" x14ac:dyDescent="0.3">
      <c r="A24" s="81" t="s">
        <v>223</v>
      </c>
      <c r="B24" s="77" t="s">
        <v>224</v>
      </c>
      <c r="C24" s="64" t="s">
        <v>270</v>
      </c>
      <c r="D24" s="57"/>
      <c r="E24" s="61"/>
      <c r="F24" s="77" t="s">
        <v>40</v>
      </c>
      <c r="G24" s="77" t="s">
        <v>295</v>
      </c>
      <c r="H24" s="56" t="s">
        <v>378</v>
      </c>
      <c r="I24" s="69" t="str">
        <f t="shared" si="0"/>
        <v>Louis-Francois.Sagna@socgen.com;</v>
      </c>
    </row>
    <row r="25" spans="1:9" x14ac:dyDescent="0.3">
      <c r="A25" s="79" t="s">
        <v>289</v>
      </c>
      <c r="B25" s="81" t="s">
        <v>290</v>
      </c>
      <c r="C25" s="64" t="s">
        <v>315</v>
      </c>
      <c r="D25" s="57" t="s">
        <v>355</v>
      </c>
      <c r="E25" s="64" t="s">
        <v>267</v>
      </c>
      <c r="F25" s="77" t="s">
        <v>40</v>
      </c>
      <c r="G25" s="77" t="s">
        <v>295</v>
      </c>
      <c r="H25" s="56" t="s">
        <v>378</v>
      </c>
      <c r="I25" s="69" t="str">
        <f t="shared" si="0"/>
        <v>khadidiatou.mbengue@socgen.com;mahecor.faye@socgen.com</v>
      </c>
    </row>
    <row r="26" spans="1:9" x14ac:dyDescent="0.3">
      <c r="G26" s="23"/>
      <c r="H26" s="23"/>
      <c r="I26" s="23"/>
    </row>
  </sheetData>
  <autoFilter ref="A1:I25" xr:uid="{BD04C540-2AEB-4E40-A48D-A8A4FF0DC541}"/>
  <hyperlinks>
    <hyperlink ref="C8" r:id="rId1" xr:uid="{6B637BB7-2F36-4A3E-9F63-E902E6FF8D67}"/>
    <hyperlink ref="C5" r:id="rId2" xr:uid="{C7CBE484-A9F8-47E7-95C2-FECF3CEB1E66}"/>
    <hyperlink ref="C25" r:id="rId3" xr:uid="{A03619C6-C2EA-4DAB-AAE8-96ECE547AAC6}"/>
    <hyperlink ref="C2" r:id="rId4" xr:uid="{6C94AFB1-81BB-438C-963C-E68694C99A07}"/>
    <hyperlink ref="C14" r:id="rId5" xr:uid="{163BDA9B-EB08-4553-A0D4-0CDF3B468A24}"/>
    <hyperlink ref="C13" r:id="rId6" xr:uid="{ACFB3750-A7B7-45CB-A8AB-061943A6BAFE}"/>
    <hyperlink ref="C12" r:id="rId7" xr:uid="{B0384D4F-5AC5-4BF3-A079-9C2880ED6673}"/>
    <hyperlink ref="C7" r:id="rId8" xr:uid="{160DBE24-6F17-4689-B22B-6BA0E32D894C}"/>
    <hyperlink ref="C22" r:id="rId9" xr:uid="{749104D6-DC93-4B83-8F91-F0985CCDBF3D}"/>
    <hyperlink ref="C21" r:id="rId10" xr:uid="{F213F657-7152-456A-A974-A52EB2812F12}"/>
    <hyperlink ref="C19" r:id="rId11" xr:uid="{FA82CD01-0AA2-4CB7-BABD-CBBB162C2444}"/>
    <hyperlink ref="C18" r:id="rId12" xr:uid="{8B781C90-CF85-42AC-8FDA-202D1A0DB8B4}"/>
    <hyperlink ref="C24" r:id="rId13" xr:uid="{91184A52-789B-475F-933D-BF9C0FB779BE}"/>
    <hyperlink ref="C3" r:id="rId14" xr:uid="{A2E84A42-F7BA-43E0-B491-D0014F873689}"/>
    <hyperlink ref="C17" r:id="rId15" display="mailto:saliou-mbacke.ba@socgen.com" xr:uid="{28BB8E73-F9E7-4C2D-B5FE-E6A6AC31F804}"/>
    <hyperlink ref="C10" r:id="rId16" xr:uid="{FC77C0F3-5156-46E3-B871-F5D583787F46}"/>
    <hyperlink ref="C15" r:id="rId17" xr:uid="{1FA8B2B8-8EDA-49C2-ACA6-8D030C4330EC}"/>
    <hyperlink ref="C11" r:id="rId18" xr:uid="{73F46BE4-2A06-443E-96DB-CE6EE69355CC}"/>
    <hyperlink ref="C20" r:id="rId19" xr:uid="{A6B8A49A-41E6-42B8-BF0C-A04A78228E5E}"/>
    <hyperlink ref="C6" r:id="rId20" xr:uid="{60A96CFF-EB08-424A-A31A-5517E80C8732}"/>
    <hyperlink ref="C4" r:id="rId21" xr:uid="{9E2A2FE5-2907-4574-B544-914CC5F5BE67}"/>
    <hyperlink ref="H2" r:id="rId22" xr:uid="{6403DC40-1B27-4C09-8038-3C7157ED6B87}"/>
    <hyperlink ref="E3" r:id="rId23" xr:uid="{35EB4088-A153-4FDD-99A3-0F2C73AC7E68}"/>
    <hyperlink ref="H4" r:id="rId24" xr:uid="{203EF5CB-F08D-4E95-8C11-5FB56228740A}"/>
    <hyperlink ref="H6" r:id="rId25" xr:uid="{D04CC49B-83D4-4618-897E-BC1BF7644B02}"/>
    <hyperlink ref="H7:H8" r:id="rId26" display="alassane-samba.ly@socgen.com" xr:uid="{B33ACF57-CC0E-423B-9DF0-AE798CF499B4}"/>
    <hyperlink ref="H11" r:id="rId27" xr:uid="{73398CB0-8A03-4590-A53E-D609C49C0648}"/>
    <hyperlink ref="E4" r:id="rId28" xr:uid="{1A38E4E8-7900-4B91-BC8D-4CCCC5DA80D9}"/>
    <hyperlink ref="E6" r:id="rId29" xr:uid="{211E2CF3-74A3-4F7E-9B2C-E5B4BADE3937}"/>
    <hyperlink ref="E7" r:id="rId30" xr:uid="{E39C3B7B-05B4-4DBE-8655-AB422791AB73}"/>
    <hyperlink ref="E9" r:id="rId31" xr:uid="{60A6F6C5-FEC5-42BE-B235-6DED4B709223}"/>
    <hyperlink ref="E8" r:id="rId32" xr:uid="{A486F267-5D2F-44F5-9C9E-7DE5F2D52531}"/>
    <hyperlink ref="E10" r:id="rId33" xr:uid="{33F38BA7-4280-47F6-8B0C-53A0F8E25C39}"/>
    <hyperlink ref="E12" r:id="rId34" xr:uid="{19D58BB1-039A-425A-90A7-24A9EA175CFA}"/>
    <hyperlink ref="E14" r:id="rId35" xr:uid="{4E332535-3E5A-48EE-B790-5AEFD6AD41C5}"/>
    <hyperlink ref="E17" r:id="rId36" xr:uid="{263917EF-CB2F-4F5B-BFDA-9D61C11F82E9}"/>
    <hyperlink ref="E18" r:id="rId37" xr:uid="{A86B2657-0AFD-44AF-9041-F8FE9A27EF4F}"/>
    <hyperlink ref="E19" r:id="rId38" xr:uid="{6F56C86B-8DA3-4997-8170-5A13DF4B8EA0}"/>
    <hyperlink ref="E20" r:id="rId39" xr:uid="{A479C783-FC63-4343-9DBF-4F7383EB957C}"/>
    <hyperlink ref="E21" r:id="rId40" xr:uid="{E6B6568B-41FA-4F95-8C55-EA6A8EF8CA47}"/>
    <hyperlink ref="E25" r:id="rId41" xr:uid="{F0F6B638-34E3-4DD0-A38F-50E0FA06B4EA}"/>
    <hyperlink ref="C16" r:id="rId42" xr:uid="{D149124F-27AA-496B-86C0-221154502214}"/>
    <hyperlink ref="C23" r:id="rId43" xr:uid="{4092AC42-BDBA-40C8-9926-957441334F37}"/>
    <hyperlink ref="E23" r:id="rId44" xr:uid="{E80833A3-2CFA-4F6C-BEB7-003BC99E7119}"/>
    <hyperlink ref="E22" r:id="rId45" xr:uid="{7993F74B-4B7B-4F90-8463-C7D2781BD67A}"/>
  </hyperlinks>
  <pageMargins left="0.7" right="0.7" top="0.75" bottom="0.75" header="0.3" footer="0.3"/>
  <pageSetup orientation="portrait" r:id="rId4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992C-471D-4B97-A81B-37336736F159}">
  <sheetPr codeName="Feuil8"/>
  <dimension ref="A2:P434"/>
  <sheetViews>
    <sheetView workbookViewId="0">
      <pane ySplit="2" topLeftCell="A402" activePane="bottomLeft" state="frozen"/>
      <selection pane="bottomLeft" activeCell="C426" sqref="C426"/>
    </sheetView>
  </sheetViews>
  <sheetFormatPr baseColWidth="10" defaultColWidth="11.5546875" defaultRowHeight="14.4" x14ac:dyDescent="0.3"/>
  <cols>
    <col min="1" max="1" width="9.44140625" style="4" bestFit="1" customWidth="1"/>
    <col min="2" max="2" width="10.44140625" style="4" bestFit="1" customWidth="1"/>
    <col min="3" max="3" width="35" style="4" bestFit="1" customWidth="1"/>
    <col min="4" max="4" width="11.5546875" style="4"/>
    <col min="5" max="5" width="28.21875" style="4" bestFit="1" customWidth="1"/>
    <col min="6" max="6" width="7.44140625" style="4" bestFit="1" customWidth="1"/>
    <col min="7" max="7" width="11.5546875" style="4"/>
    <col min="8" max="8" width="23.21875" style="4" bestFit="1" customWidth="1"/>
    <col min="9" max="9" width="32.44140625" style="4" bestFit="1" customWidth="1"/>
    <col min="10" max="11" width="11.5546875" style="4"/>
    <col min="12" max="12" width="28.77734375" style="4" customWidth="1"/>
    <col min="13" max="13" width="23.21875" style="4" bestFit="1" customWidth="1"/>
  </cols>
  <sheetData>
    <row r="2" spans="1:16" x14ac:dyDescent="0.3">
      <c r="A2" s="86" t="s">
        <v>0</v>
      </c>
      <c r="B2" s="87" t="s">
        <v>1</v>
      </c>
      <c r="C2" s="87" t="s">
        <v>2</v>
      </c>
      <c r="D2" s="87" t="s">
        <v>3</v>
      </c>
      <c r="E2" s="87" t="s">
        <v>4</v>
      </c>
      <c r="F2" s="88" t="s">
        <v>5</v>
      </c>
      <c r="G2" s="87" t="s">
        <v>6</v>
      </c>
      <c r="H2" s="87" t="s">
        <v>7</v>
      </c>
      <c r="I2" s="87" t="s">
        <v>8</v>
      </c>
      <c r="J2" s="87" t="s">
        <v>9</v>
      </c>
      <c r="K2" s="87" t="s">
        <v>10</v>
      </c>
      <c r="L2" s="87" t="s">
        <v>11</v>
      </c>
      <c r="M2" s="89" t="s">
        <v>12</v>
      </c>
    </row>
    <row r="3" spans="1:16" x14ac:dyDescent="0.3">
      <c r="A3" s="1">
        <v>251113</v>
      </c>
      <c r="B3" s="1">
        <v>251113</v>
      </c>
      <c r="C3" s="1" t="s">
        <v>13</v>
      </c>
      <c r="D3" s="1" t="s">
        <v>14</v>
      </c>
      <c r="E3" s="1" t="s">
        <v>15</v>
      </c>
      <c r="F3" s="1">
        <v>20103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O3" t="str">
        <f t="shared" ref="O3:O66" si="0">B3&amp;F3</f>
        <v>25111320103</v>
      </c>
      <c r="P3" t="str">
        <f>VLOOKUP(O3,[2]Mapp_Chap_compta!$O:$O,1,0)</f>
        <v>25111320103</v>
      </c>
    </row>
    <row r="4" spans="1:16" x14ac:dyDescent="0.3">
      <c r="A4" s="2">
        <v>204111</v>
      </c>
      <c r="B4" s="2">
        <v>-204111</v>
      </c>
      <c r="C4" s="2" t="s">
        <v>23</v>
      </c>
      <c r="D4" s="2" t="s">
        <v>24</v>
      </c>
      <c r="E4" s="2" t="s">
        <v>25</v>
      </c>
      <c r="F4" s="2">
        <v>20103</v>
      </c>
      <c r="G4" s="2" t="s">
        <v>26</v>
      </c>
      <c r="H4" s="2" t="s">
        <v>17</v>
      </c>
      <c r="I4" s="2" t="s">
        <v>27</v>
      </c>
      <c r="J4" s="2" t="s">
        <v>19</v>
      </c>
      <c r="K4" s="2" t="s">
        <v>20</v>
      </c>
      <c r="L4" s="2" t="s">
        <v>28</v>
      </c>
      <c r="M4" s="2" t="s">
        <v>29</v>
      </c>
      <c r="O4" t="str">
        <f t="shared" si="0"/>
        <v>-20411120103</v>
      </c>
      <c r="P4" t="str">
        <f>VLOOKUP(O4,[2]Mapp_Chap_compta!$O:$O,1,0)</f>
        <v>-20411120103</v>
      </c>
    </row>
    <row r="5" spans="1:16" x14ac:dyDescent="0.3">
      <c r="A5" s="2">
        <v>203110</v>
      </c>
      <c r="B5" s="2">
        <v>-203110</v>
      </c>
      <c r="C5" s="2" t="s">
        <v>30</v>
      </c>
      <c r="D5" s="2" t="s">
        <v>24</v>
      </c>
      <c r="E5" s="2" t="s">
        <v>25</v>
      </c>
      <c r="F5" s="2">
        <v>20103</v>
      </c>
      <c r="G5" s="2" t="s">
        <v>26</v>
      </c>
      <c r="H5" s="2" t="s">
        <v>17</v>
      </c>
      <c r="I5" s="2" t="s">
        <v>31</v>
      </c>
      <c r="J5" s="2" t="s">
        <v>19</v>
      </c>
      <c r="K5" s="2" t="s">
        <v>20</v>
      </c>
      <c r="L5" s="2" t="s">
        <v>32</v>
      </c>
      <c r="M5" s="2" t="s">
        <v>33</v>
      </c>
      <c r="O5" t="str">
        <f t="shared" si="0"/>
        <v>-20311020103</v>
      </c>
      <c r="P5" t="str">
        <f>VLOOKUP(O5,[2]Mapp_Chap_compta!$O:$O,1,0)</f>
        <v>-20311020103</v>
      </c>
    </row>
    <row r="6" spans="1:16" x14ac:dyDescent="0.3">
      <c r="A6" s="2">
        <v>251120</v>
      </c>
      <c r="B6" s="2">
        <v>251120</v>
      </c>
      <c r="C6" s="2" t="s">
        <v>34</v>
      </c>
      <c r="D6" s="2" t="s">
        <v>14</v>
      </c>
      <c r="E6" s="2" t="s">
        <v>15</v>
      </c>
      <c r="F6" s="2">
        <v>20103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  <c r="O6" t="str">
        <f t="shared" si="0"/>
        <v>25112020103</v>
      </c>
      <c r="P6" t="str">
        <f>VLOOKUP(O6,[2]Mapp_Chap_compta!$O:$O,1,0)</f>
        <v>25112020103</v>
      </c>
    </row>
    <row r="7" spans="1:16" x14ac:dyDescent="0.3">
      <c r="A7" s="2">
        <v>299203</v>
      </c>
      <c r="B7" s="2">
        <v>299203</v>
      </c>
      <c r="C7" s="2" t="s">
        <v>35</v>
      </c>
      <c r="D7" s="2" t="s">
        <v>36</v>
      </c>
      <c r="E7" s="2" t="s">
        <v>37</v>
      </c>
      <c r="F7" s="2">
        <v>20103</v>
      </c>
      <c r="G7" s="2" t="s">
        <v>26</v>
      </c>
      <c r="H7" s="2" t="s">
        <v>38</v>
      </c>
      <c r="I7" s="2" t="s">
        <v>38</v>
      </c>
      <c r="J7" s="2" t="s">
        <v>19</v>
      </c>
      <c r="K7" s="2" t="s">
        <v>20</v>
      </c>
      <c r="L7" s="2" t="s">
        <v>39</v>
      </c>
      <c r="M7" s="2" t="s">
        <v>39</v>
      </c>
      <c r="O7" t="str">
        <f t="shared" si="0"/>
        <v>29920320103</v>
      </c>
      <c r="P7" t="str">
        <f>VLOOKUP(O7,[2]Mapp_Chap_compta!$O:$O,1,0)</f>
        <v>29920320103</v>
      </c>
    </row>
    <row r="8" spans="1:16" x14ac:dyDescent="0.3">
      <c r="A8" s="2">
        <v>251120</v>
      </c>
      <c r="B8" s="2">
        <v>251120</v>
      </c>
      <c r="C8" s="2" t="s">
        <v>34</v>
      </c>
      <c r="D8" s="2" t="s">
        <v>14</v>
      </c>
      <c r="E8" s="2" t="s">
        <v>15</v>
      </c>
      <c r="F8" s="2">
        <v>20102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40</v>
      </c>
      <c r="L8" s="2" t="s">
        <v>21</v>
      </c>
      <c r="M8" s="2" t="s">
        <v>22</v>
      </c>
      <c r="O8" t="str">
        <f t="shared" si="0"/>
        <v>25112020102</v>
      </c>
      <c r="P8" t="str">
        <f>VLOOKUP(O8,[2]Mapp_Chap_compta!$O:$O,1,0)</f>
        <v>25112020102</v>
      </c>
    </row>
    <row r="9" spans="1:16" x14ac:dyDescent="0.3">
      <c r="A9" s="2">
        <v>252120</v>
      </c>
      <c r="B9" s="2">
        <v>252120</v>
      </c>
      <c r="C9" s="2" t="s">
        <v>41</v>
      </c>
      <c r="D9" s="2" t="s">
        <v>42</v>
      </c>
      <c r="E9" s="2" t="s">
        <v>43</v>
      </c>
      <c r="F9" s="2">
        <v>20103</v>
      </c>
      <c r="G9" s="2" t="s">
        <v>16</v>
      </c>
      <c r="H9" s="2" t="s">
        <v>17</v>
      </c>
      <c r="I9" s="2" t="s">
        <v>44</v>
      </c>
      <c r="J9" s="2" t="s">
        <v>19</v>
      </c>
      <c r="K9" s="2" t="s">
        <v>20</v>
      </c>
      <c r="L9" s="2" t="s">
        <v>381</v>
      </c>
      <c r="M9" s="2" t="s">
        <v>44</v>
      </c>
      <c r="O9" t="str">
        <f t="shared" si="0"/>
        <v>25212020103</v>
      </c>
      <c r="P9" t="str">
        <f>VLOOKUP(O9,[2]Mapp_Chap_compta!$O:$O,1,0)</f>
        <v>25212020103</v>
      </c>
    </row>
    <row r="10" spans="1:16" x14ac:dyDescent="0.3">
      <c r="A10" s="2">
        <v>251150</v>
      </c>
      <c r="B10" s="2">
        <v>251150</v>
      </c>
      <c r="C10" s="2" t="s">
        <v>45</v>
      </c>
      <c r="D10" s="2" t="s">
        <v>14</v>
      </c>
      <c r="E10" s="2" t="s">
        <v>15</v>
      </c>
      <c r="F10" s="2">
        <v>20302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46</v>
      </c>
      <c r="L10" s="2" t="s">
        <v>21</v>
      </c>
      <c r="M10" s="2" t="s">
        <v>22</v>
      </c>
      <c r="O10" t="str">
        <f t="shared" si="0"/>
        <v>25115020302</v>
      </c>
      <c r="P10" t="str">
        <f>VLOOKUP(O10,[2]Mapp_Chap_compta!$O:$O,1,0)</f>
        <v>25115020302</v>
      </c>
    </row>
    <row r="11" spans="1:16" x14ac:dyDescent="0.3">
      <c r="A11" s="2">
        <v>252132</v>
      </c>
      <c r="B11" s="2">
        <v>252132</v>
      </c>
      <c r="C11" s="2" t="s">
        <v>47</v>
      </c>
      <c r="D11" s="2" t="s">
        <v>42</v>
      </c>
      <c r="E11" s="2" t="s">
        <v>43</v>
      </c>
      <c r="F11" s="2">
        <v>20202</v>
      </c>
      <c r="G11" s="2" t="s">
        <v>16</v>
      </c>
      <c r="H11" s="2" t="s">
        <v>17</v>
      </c>
      <c r="I11" s="2" t="s">
        <v>44</v>
      </c>
      <c r="J11" s="2" t="s">
        <v>19</v>
      </c>
      <c r="K11" s="2" t="s">
        <v>20</v>
      </c>
      <c r="L11" s="2" t="s">
        <v>381</v>
      </c>
      <c r="M11" s="2" t="s">
        <v>44</v>
      </c>
      <c r="O11" t="str">
        <f t="shared" si="0"/>
        <v>25213220202</v>
      </c>
      <c r="P11" t="str">
        <f>VLOOKUP(O11,[2]Mapp_Chap_compta!$O:$O,1,0)</f>
        <v>25213220202</v>
      </c>
    </row>
    <row r="12" spans="1:16" x14ac:dyDescent="0.3">
      <c r="A12" s="2">
        <v>299222</v>
      </c>
      <c r="B12" s="2">
        <v>299222</v>
      </c>
      <c r="C12" s="2" t="s">
        <v>48</v>
      </c>
      <c r="D12" s="2" t="s">
        <v>36</v>
      </c>
      <c r="E12" s="2" t="s">
        <v>37</v>
      </c>
      <c r="F12" s="2">
        <v>20101</v>
      </c>
      <c r="G12" s="2" t="s">
        <v>26</v>
      </c>
      <c r="H12" s="2" t="s">
        <v>38</v>
      </c>
      <c r="I12" s="2" t="s">
        <v>38</v>
      </c>
      <c r="J12" s="2" t="s">
        <v>19</v>
      </c>
      <c r="K12" s="2" t="s">
        <v>40</v>
      </c>
      <c r="L12" s="2" t="s">
        <v>39</v>
      </c>
      <c r="M12" s="2" t="s">
        <v>39</v>
      </c>
      <c r="O12" t="str">
        <f t="shared" si="0"/>
        <v>29922220101</v>
      </c>
      <c r="P12" t="str">
        <f>VLOOKUP(O12,[2]Mapp_Chap_compta!$O:$O,1,0)</f>
        <v>29922220101</v>
      </c>
    </row>
    <row r="13" spans="1:16" x14ac:dyDescent="0.3">
      <c r="A13" s="2">
        <v>299222</v>
      </c>
      <c r="B13" s="2">
        <v>299222</v>
      </c>
      <c r="C13" s="2" t="s">
        <v>48</v>
      </c>
      <c r="D13" s="2" t="s">
        <v>36</v>
      </c>
      <c r="E13" s="2" t="s">
        <v>37</v>
      </c>
      <c r="F13" s="2">
        <v>20102</v>
      </c>
      <c r="G13" s="2" t="s">
        <v>26</v>
      </c>
      <c r="H13" s="2" t="s">
        <v>38</v>
      </c>
      <c r="I13" s="2" t="s">
        <v>38</v>
      </c>
      <c r="J13" s="2" t="s">
        <v>19</v>
      </c>
      <c r="K13" s="2" t="s">
        <v>40</v>
      </c>
      <c r="L13" s="2" t="s">
        <v>39</v>
      </c>
      <c r="M13" s="2" t="s">
        <v>39</v>
      </c>
      <c r="O13" t="str">
        <f t="shared" si="0"/>
        <v>29922220102</v>
      </c>
      <c r="P13" t="str">
        <f>VLOOKUP(O13,[2]Mapp_Chap_compta!$O:$O,1,0)</f>
        <v>29922220102</v>
      </c>
    </row>
    <row r="14" spans="1:16" x14ac:dyDescent="0.3">
      <c r="A14" s="2">
        <v>251120</v>
      </c>
      <c r="B14" s="2">
        <v>251120</v>
      </c>
      <c r="C14" s="2" t="s">
        <v>34</v>
      </c>
      <c r="D14" s="2" t="s">
        <v>14</v>
      </c>
      <c r="E14" s="2" t="s">
        <v>15</v>
      </c>
      <c r="F14" s="2">
        <v>20209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2" t="s">
        <v>21</v>
      </c>
      <c r="M14" s="2" t="s">
        <v>22</v>
      </c>
      <c r="O14" t="str">
        <f t="shared" si="0"/>
        <v>25112020209</v>
      </c>
      <c r="P14" t="str">
        <f>VLOOKUP(O14,[2]Mapp_Chap_compta!$O:$O,1,0)</f>
        <v>25112020209</v>
      </c>
    </row>
    <row r="15" spans="1:16" x14ac:dyDescent="0.3">
      <c r="A15" s="2">
        <v>251140</v>
      </c>
      <c r="B15" s="2">
        <v>251140</v>
      </c>
      <c r="C15" s="2" t="s">
        <v>49</v>
      </c>
      <c r="D15" s="2" t="s">
        <v>14</v>
      </c>
      <c r="E15" s="2" t="s">
        <v>15</v>
      </c>
      <c r="F15" s="2">
        <v>20315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46</v>
      </c>
      <c r="L15" s="2" t="s">
        <v>21</v>
      </c>
      <c r="M15" s="2" t="s">
        <v>22</v>
      </c>
      <c r="O15" t="str">
        <f t="shared" si="0"/>
        <v>25114020315</v>
      </c>
      <c r="P15" t="str">
        <f>VLOOKUP(O15,[2]Mapp_Chap_compta!$O:$O,1,0)</f>
        <v>25114020315</v>
      </c>
    </row>
    <row r="16" spans="1:16" x14ac:dyDescent="0.3">
      <c r="A16" s="2">
        <v>299222</v>
      </c>
      <c r="B16" s="2">
        <v>299222</v>
      </c>
      <c r="C16" s="2" t="s">
        <v>48</v>
      </c>
      <c r="D16" s="2" t="s">
        <v>36</v>
      </c>
      <c r="E16" s="2" t="s">
        <v>37</v>
      </c>
      <c r="F16" s="2">
        <v>20103</v>
      </c>
      <c r="G16" s="2" t="s">
        <v>26</v>
      </c>
      <c r="H16" s="2" t="s">
        <v>38</v>
      </c>
      <c r="I16" s="2" t="s">
        <v>38</v>
      </c>
      <c r="J16" s="2" t="s">
        <v>19</v>
      </c>
      <c r="K16" s="2" t="s">
        <v>20</v>
      </c>
      <c r="L16" s="2" t="s">
        <v>39</v>
      </c>
      <c r="M16" s="2" t="s">
        <v>39</v>
      </c>
      <c r="O16" t="str">
        <f t="shared" si="0"/>
        <v>29922220103</v>
      </c>
      <c r="P16" t="str">
        <f>VLOOKUP(O16,[2]Mapp_Chap_compta!$O:$O,1,0)</f>
        <v>29922220103</v>
      </c>
    </row>
    <row r="17" spans="1:16" x14ac:dyDescent="0.3">
      <c r="A17" s="2">
        <v>252114</v>
      </c>
      <c r="B17" s="2">
        <v>252114</v>
      </c>
      <c r="C17" s="2" t="s">
        <v>50</v>
      </c>
      <c r="D17" s="2" t="s">
        <v>42</v>
      </c>
      <c r="E17" s="2" t="s">
        <v>43</v>
      </c>
      <c r="F17" s="2">
        <v>20202</v>
      </c>
      <c r="G17" s="2" t="s">
        <v>16</v>
      </c>
      <c r="H17" s="2" t="s">
        <v>17</v>
      </c>
      <c r="I17" s="2" t="s">
        <v>44</v>
      </c>
      <c r="J17" s="2" t="s">
        <v>19</v>
      </c>
      <c r="K17" s="2" t="s">
        <v>20</v>
      </c>
      <c r="L17" s="2" t="s">
        <v>381</v>
      </c>
      <c r="M17" s="2" t="s">
        <v>44</v>
      </c>
      <c r="O17" t="str">
        <f t="shared" si="0"/>
        <v>25211420202</v>
      </c>
      <c r="P17" t="str">
        <f>VLOOKUP(O17,[2]Mapp_Chap_compta!$O:$O,1,0)</f>
        <v>25211420202</v>
      </c>
    </row>
    <row r="18" spans="1:16" x14ac:dyDescent="0.3">
      <c r="A18" s="2">
        <v>299203</v>
      </c>
      <c r="B18" s="2">
        <v>299203</v>
      </c>
      <c r="C18" s="2" t="s">
        <v>35</v>
      </c>
      <c r="D18" s="2" t="s">
        <v>36</v>
      </c>
      <c r="E18" s="2" t="s">
        <v>37</v>
      </c>
      <c r="F18" s="2">
        <v>20102</v>
      </c>
      <c r="G18" s="2" t="s">
        <v>26</v>
      </c>
      <c r="H18" s="2" t="s">
        <v>38</v>
      </c>
      <c r="I18" s="2" t="s">
        <v>38</v>
      </c>
      <c r="J18" s="2" t="s">
        <v>19</v>
      </c>
      <c r="K18" s="2" t="s">
        <v>40</v>
      </c>
      <c r="L18" s="90" t="s">
        <v>39</v>
      </c>
      <c r="M18" s="2" t="s">
        <v>39</v>
      </c>
      <c r="O18" t="str">
        <f t="shared" si="0"/>
        <v>29920320102</v>
      </c>
      <c r="P18" t="str">
        <f>VLOOKUP(O18,[2]Mapp_Chap_compta!$O:$O,1,0)</f>
        <v>29920320102</v>
      </c>
    </row>
    <row r="19" spans="1:16" x14ac:dyDescent="0.3">
      <c r="A19" s="2">
        <v>252114</v>
      </c>
      <c r="B19" s="2">
        <v>252114</v>
      </c>
      <c r="C19" s="2" t="s">
        <v>50</v>
      </c>
      <c r="D19" s="2" t="s">
        <v>42</v>
      </c>
      <c r="E19" s="2" t="s">
        <v>43</v>
      </c>
      <c r="F19" s="2">
        <v>20302</v>
      </c>
      <c r="G19" s="2" t="s">
        <v>16</v>
      </c>
      <c r="H19" s="2" t="s">
        <v>17</v>
      </c>
      <c r="I19" s="2" t="s">
        <v>44</v>
      </c>
      <c r="J19" s="2" t="s">
        <v>19</v>
      </c>
      <c r="K19" s="2" t="s">
        <v>46</v>
      </c>
      <c r="L19" s="2" t="s">
        <v>381</v>
      </c>
      <c r="M19" s="2" t="s">
        <v>44</v>
      </c>
      <c r="O19" t="str">
        <f t="shared" si="0"/>
        <v>25211420302</v>
      </c>
      <c r="P19" t="str">
        <f>VLOOKUP(O19,[2]Mapp_Chap_compta!$O:$O,1,0)</f>
        <v>25211420302</v>
      </c>
    </row>
    <row r="20" spans="1:16" x14ac:dyDescent="0.3">
      <c r="A20" s="2">
        <v>251130</v>
      </c>
      <c r="B20" s="2">
        <v>251130</v>
      </c>
      <c r="C20" s="2" t="s">
        <v>51</v>
      </c>
      <c r="D20" s="2" t="s">
        <v>14</v>
      </c>
      <c r="E20" s="2" t="s">
        <v>15</v>
      </c>
      <c r="F20" s="2">
        <v>20202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O20" t="str">
        <f t="shared" si="0"/>
        <v>25113020202</v>
      </c>
      <c r="P20" t="str">
        <f>VLOOKUP(O20,[2]Mapp_Chap_compta!$O:$O,1,0)</f>
        <v>25113020202</v>
      </c>
    </row>
    <row r="21" spans="1:16" x14ac:dyDescent="0.3">
      <c r="A21" s="2">
        <v>252120</v>
      </c>
      <c r="B21" s="2">
        <v>252120</v>
      </c>
      <c r="C21" s="2" t="s">
        <v>41</v>
      </c>
      <c r="D21" s="2" t="s">
        <v>42</v>
      </c>
      <c r="E21" s="2" t="s">
        <v>43</v>
      </c>
      <c r="F21" s="2">
        <v>20102</v>
      </c>
      <c r="G21" s="2" t="s">
        <v>16</v>
      </c>
      <c r="H21" s="2" t="s">
        <v>17</v>
      </c>
      <c r="I21" s="2" t="s">
        <v>44</v>
      </c>
      <c r="J21" s="2" t="s">
        <v>19</v>
      </c>
      <c r="K21" s="2" t="s">
        <v>40</v>
      </c>
      <c r="L21" s="2" t="s">
        <v>381</v>
      </c>
      <c r="M21" s="2" t="s">
        <v>44</v>
      </c>
      <c r="O21" t="str">
        <f t="shared" si="0"/>
        <v>25212020102</v>
      </c>
      <c r="P21" t="str">
        <f>VLOOKUP(O21,[2]Mapp_Chap_compta!$O:$O,1,0)</f>
        <v>25212020102</v>
      </c>
    </row>
    <row r="22" spans="1:16" x14ac:dyDescent="0.3">
      <c r="A22" s="2">
        <v>272500</v>
      </c>
      <c r="B22" s="2">
        <v>272500</v>
      </c>
      <c r="C22" s="2" t="s">
        <v>52</v>
      </c>
      <c r="D22" s="2" t="s">
        <v>53</v>
      </c>
      <c r="E22" s="2" t="s">
        <v>54</v>
      </c>
      <c r="F22" s="2">
        <v>20103</v>
      </c>
      <c r="G22" s="2" t="s">
        <v>16</v>
      </c>
      <c r="H22" s="2" t="s">
        <v>55</v>
      </c>
      <c r="I22" s="2" t="s">
        <v>55</v>
      </c>
      <c r="J22" s="2" t="s">
        <v>19</v>
      </c>
      <c r="K22" s="2" t="s">
        <v>20</v>
      </c>
      <c r="L22" s="2" t="s">
        <v>381</v>
      </c>
      <c r="M22" s="2" t="str">
        <f>I22</f>
        <v>Autres sommes dûes</v>
      </c>
      <c r="O22" t="str">
        <f t="shared" si="0"/>
        <v>27250020103</v>
      </c>
      <c r="P22" t="str">
        <f>VLOOKUP(O22,[2]Mapp_Chap_compta!$O:$O,1,0)</f>
        <v>27250020103</v>
      </c>
    </row>
    <row r="23" spans="1:16" x14ac:dyDescent="0.3">
      <c r="A23" s="2">
        <v>252114</v>
      </c>
      <c r="B23" s="2">
        <v>252114</v>
      </c>
      <c r="C23" s="2" t="s">
        <v>50</v>
      </c>
      <c r="D23" s="2" t="s">
        <v>42</v>
      </c>
      <c r="E23" s="2" t="s">
        <v>43</v>
      </c>
      <c r="F23" s="2">
        <v>20103</v>
      </c>
      <c r="G23" s="2" t="s">
        <v>16</v>
      </c>
      <c r="H23" s="2" t="s">
        <v>17</v>
      </c>
      <c r="I23" s="2" t="s">
        <v>44</v>
      </c>
      <c r="J23" s="2" t="s">
        <v>19</v>
      </c>
      <c r="K23" s="2" t="s">
        <v>20</v>
      </c>
      <c r="L23" s="2" t="s">
        <v>381</v>
      </c>
      <c r="M23" s="2" t="s">
        <v>44</v>
      </c>
      <c r="O23" t="str">
        <f t="shared" si="0"/>
        <v>25211420103</v>
      </c>
      <c r="P23" t="str">
        <f>VLOOKUP(O23,[2]Mapp_Chap_compta!$O:$O,1,0)</f>
        <v>25211420103</v>
      </c>
    </row>
    <row r="24" spans="1:16" x14ac:dyDescent="0.3">
      <c r="A24" s="2">
        <v>252112</v>
      </c>
      <c r="B24" s="2">
        <v>252112</v>
      </c>
      <c r="C24" s="2" t="s">
        <v>56</v>
      </c>
      <c r="D24" s="2" t="s">
        <v>42</v>
      </c>
      <c r="E24" s="2" t="s">
        <v>43</v>
      </c>
      <c r="F24" s="2">
        <v>20202</v>
      </c>
      <c r="G24" s="2" t="s">
        <v>16</v>
      </c>
      <c r="H24" s="2" t="s">
        <v>17</v>
      </c>
      <c r="I24" s="2" t="s">
        <v>44</v>
      </c>
      <c r="J24" s="2" t="s">
        <v>19</v>
      </c>
      <c r="K24" s="2" t="s">
        <v>20</v>
      </c>
      <c r="L24" s="2" t="s">
        <v>381</v>
      </c>
      <c r="M24" s="2" t="s">
        <v>44</v>
      </c>
      <c r="O24" t="str">
        <f t="shared" si="0"/>
        <v>25211220202</v>
      </c>
      <c r="P24" t="str">
        <f>VLOOKUP(O24,[2]Mapp_Chap_compta!$O:$O,1,0)</f>
        <v>25211220202</v>
      </c>
    </row>
    <row r="25" spans="1:16" x14ac:dyDescent="0.3">
      <c r="A25" s="2">
        <v>203800</v>
      </c>
      <c r="B25" s="2">
        <v>203800</v>
      </c>
      <c r="C25" s="2" t="s">
        <v>57</v>
      </c>
      <c r="D25" s="2" t="s">
        <v>24</v>
      </c>
      <c r="E25" s="2" t="s">
        <v>25</v>
      </c>
      <c r="F25" s="2">
        <v>10101</v>
      </c>
      <c r="G25" s="2" t="s">
        <v>26</v>
      </c>
      <c r="H25" s="2" t="s">
        <v>58</v>
      </c>
      <c r="I25" s="2" t="s">
        <v>58</v>
      </c>
      <c r="J25" s="2" t="s">
        <v>19</v>
      </c>
      <c r="K25" s="2" t="s">
        <v>20</v>
      </c>
      <c r="L25" s="2" t="s">
        <v>32</v>
      </c>
      <c r="M25" s="2" t="s">
        <v>33</v>
      </c>
      <c r="O25" t="str">
        <f t="shared" si="0"/>
        <v>20380010101</v>
      </c>
      <c r="P25" t="str">
        <f>VLOOKUP(O25,[2]Mapp_Chap_compta!$O:$O,1,0)</f>
        <v>20380010101</v>
      </c>
    </row>
    <row r="26" spans="1:16" x14ac:dyDescent="0.3">
      <c r="A26" s="2">
        <v>254100</v>
      </c>
      <c r="B26" s="2">
        <v>254100</v>
      </c>
      <c r="C26" s="2" t="s">
        <v>59</v>
      </c>
      <c r="D26" s="2" t="s">
        <v>60</v>
      </c>
      <c r="E26" s="2" t="s">
        <v>61</v>
      </c>
      <c r="F26" s="2">
        <v>20103</v>
      </c>
      <c r="G26" s="2" t="s">
        <v>16</v>
      </c>
      <c r="H26" s="2" t="s">
        <v>61</v>
      </c>
      <c r="I26" s="2" t="s">
        <v>61</v>
      </c>
      <c r="J26" s="2" t="s">
        <v>19</v>
      </c>
      <c r="K26" s="2" t="s">
        <v>20</v>
      </c>
      <c r="L26" s="2" t="s">
        <v>381</v>
      </c>
      <c r="M26" s="2" t="str">
        <f>I26</f>
        <v>Dépôts de garantie reçus</v>
      </c>
      <c r="O26" t="str">
        <f t="shared" si="0"/>
        <v>25410020103</v>
      </c>
      <c r="P26" t="str">
        <f>VLOOKUP(O26,[2]Mapp_Chap_compta!$O:$O,1,0)</f>
        <v>25410020103</v>
      </c>
    </row>
    <row r="27" spans="1:16" x14ac:dyDescent="0.3">
      <c r="A27" s="2">
        <v>251120</v>
      </c>
      <c r="B27" s="2">
        <v>251120</v>
      </c>
      <c r="C27" s="2" t="s">
        <v>34</v>
      </c>
      <c r="D27" s="2" t="s">
        <v>14</v>
      </c>
      <c r="E27" s="2" t="s">
        <v>15</v>
      </c>
      <c r="F27" s="2">
        <v>20101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40</v>
      </c>
      <c r="L27" s="2" t="s">
        <v>21</v>
      </c>
      <c r="M27" s="2" t="s">
        <v>22</v>
      </c>
      <c r="O27" t="str">
        <f t="shared" si="0"/>
        <v>25112020101</v>
      </c>
      <c r="P27" t="str">
        <f>VLOOKUP(O27,[2]Mapp_Chap_compta!$O:$O,1,0)</f>
        <v>25112020101</v>
      </c>
    </row>
    <row r="28" spans="1:16" x14ac:dyDescent="0.3">
      <c r="A28" s="2">
        <v>252112</v>
      </c>
      <c r="B28" s="2">
        <v>252112</v>
      </c>
      <c r="C28" s="2" t="s">
        <v>56</v>
      </c>
      <c r="D28" s="2" t="s">
        <v>42</v>
      </c>
      <c r="E28" s="2" t="s">
        <v>43</v>
      </c>
      <c r="F28" s="2">
        <v>20102</v>
      </c>
      <c r="G28" s="2" t="s">
        <v>16</v>
      </c>
      <c r="H28" s="2" t="s">
        <v>17</v>
      </c>
      <c r="I28" s="2" t="s">
        <v>44</v>
      </c>
      <c r="J28" s="2" t="s">
        <v>19</v>
      </c>
      <c r="K28" s="2" t="s">
        <v>40</v>
      </c>
      <c r="L28" s="2" t="s">
        <v>381</v>
      </c>
      <c r="M28" s="2" t="s">
        <v>44</v>
      </c>
      <c r="O28" t="str">
        <f t="shared" si="0"/>
        <v>25211220102</v>
      </c>
      <c r="P28" t="str">
        <f>VLOOKUP(O28,[2]Mapp_Chap_compta!$O:$O,1,0)</f>
        <v>25211220102</v>
      </c>
    </row>
    <row r="29" spans="1:16" x14ac:dyDescent="0.3">
      <c r="A29" s="2">
        <v>299100</v>
      </c>
      <c r="B29" s="2">
        <v>299100</v>
      </c>
      <c r="C29" s="2" t="s">
        <v>62</v>
      </c>
      <c r="D29" s="2" t="s">
        <v>36</v>
      </c>
      <c r="E29" s="2" t="s">
        <v>37</v>
      </c>
      <c r="F29" s="2">
        <v>20101</v>
      </c>
      <c r="G29" s="2" t="s">
        <v>26</v>
      </c>
      <c r="H29" s="2" t="s">
        <v>38</v>
      </c>
      <c r="I29" s="2" t="s">
        <v>38</v>
      </c>
      <c r="J29" s="2" t="s">
        <v>19</v>
      </c>
      <c r="K29" s="2" t="s">
        <v>40</v>
      </c>
      <c r="L29" s="2" t="s">
        <v>39</v>
      </c>
      <c r="M29" s="2" t="s">
        <v>39</v>
      </c>
      <c r="O29" t="str">
        <f t="shared" si="0"/>
        <v>29910020101</v>
      </c>
      <c r="P29" t="str">
        <f>VLOOKUP(O29,[2]Mapp_Chap_compta!$O:$O,1,0)</f>
        <v>29910020101</v>
      </c>
    </row>
    <row r="30" spans="1:16" x14ac:dyDescent="0.3">
      <c r="A30" s="2">
        <v>251130</v>
      </c>
      <c r="B30" s="2">
        <v>251130</v>
      </c>
      <c r="C30" s="2" t="s">
        <v>51</v>
      </c>
      <c r="D30" s="2" t="s">
        <v>14</v>
      </c>
      <c r="E30" s="2" t="s">
        <v>15</v>
      </c>
      <c r="F30" s="2">
        <v>20315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46</v>
      </c>
      <c r="L30" s="2" t="s">
        <v>21</v>
      </c>
      <c r="M30" s="2" t="s">
        <v>22</v>
      </c>
      <c r="O30" t="str">
        <f t="shared" si="0"/>
        <v>25113020315</v>
      </c>
      <c r="P30" t="str">
        <f>VLOOKUP(O30,[2]Mapp_Chap_compta!$O:$O,1,0)</f>
        <v>25113020315</v>
      </c>
    </row>
    <row r="31" spans="1:16" x14ac:dyDescent="0.3">
      <c r="A31" s="2">
        <v>254500</v>
      </c>
      <c r="B31" s="2">
        <v>254500</v>
      </c>
      <c r="C31" s="2" t="s">
        <v>63</v>
      </c>
      <c r="D31" s="2" t="s">
        <v>60</v>
      </c>
      <c r="E31" s="2" t="s">
        <v>61</v>
      </c>
      <c r="F31" s="2">
        <v>20103</v>
      </c>
      <c r="G31" s="2" t="s">
        <v>16</v>
      </c>
      <c r="H31" s="2" t="s">
        <v>61</v>
      </c>
      <c r="I31" s="2" t="s">
        <v>61</v>
      </c>
      <c r="J31" s="2" t="s">
        <v>19</v>
      </c>
      <c r="K31" s="2" t="s">
        <v>20</v>
      </c>
      <c r="L31" s="2" t="s">
        <v>381</v>
      </c>
      <c r="M31" s="2" t="str">
        <f>I31</f>
        <v>Dépôts de garantie reçus</v>
      </c>
      <c r="O31" t="str">
        <f t="shared" si="0"/>
        <v>25450020103</v>
      </c>
      <c r="P31" t="str">
        <f>VLOOKUP(O31,[2]Mapp_Chap_compta!$O:$O,1,0)</f>
        <v>25450020103</v>
      </c>
    </row>
    <row r="32" spans="1:16" x14ac:dyDescent="0.3">
      <c r="A32" s="2">
        <v>251120</v>
      </c>
      <c r="B32" s="2">
        <v>251120</v>
      </c>
      <c r="C32" s="2" t="s">
        <v>34</v>
      </c>
      <c r="D32" s="2" t="s">
        <v>14</v>
      </c>
      <c r="E32" s="2" t="s">
        <v>15</v>
      </c>
      <c r="F32" s="2">
        <v>20306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46</v>
      </c>
      <c r="L32" s="2" t="s">
        <v>21</v>
      </c>
      <c r="M32" s="2" t="s">
        <v>22</v>
      </c>
      <c r="O32" t="str">
        <f t="shared" si="0"/>
        <v>25112020306</v>
      </c>
      <c r="P32" t="str">
        <f>VLOOKUP(O32,[2]Mapp_Chap_compta!$O:$O,1,0)</f>
        <v>25112020306</v>
      </c>
    </row>
    <row r="33" spans="1:16" x14ac:dyDescent="0.3">
      <c r="A33" s="2">
        <v>251113</v>
      </c>
      <c r="B33" s="2">
        <v>251113</v>
      </c>
      <c r="C33" s="2" t="s">
        <v>13</v>
      </c>
      <c r="D33" s="2" t="s">
        <v>14</v>
      </c>
      <c r="E33" s="2" t="s">
        <v>15</v>
      </c>
      <c r="F33" s="2">
        <v>20102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40</v>
      </c>
      <c r="L33" s="2" t="s">
        <v>21</v>
      </c>
      <c r="M33" s="2" t="s">
        <v>22</v>
      </c>
      <c r="O33" t="str">
        <f t="shared" si="0"/>
        <v>25111320102</v>
      </c>
      <c r="P33" t="str">
        <f>VLOOKUP(O33,[2]Mapp_Chap_compta!$O:$O,1,0)</f>
        <v>25111320102</v>
      </c>
    </row>
    <row r="34" spans="1:16" x14ac:dyDescent="0.3">
      <c r="A34" s="2">
        <v>251140</v>
      </c>
      <c r="B34" s="2">
        <v>251140</v>
      </c>
      <c r="C34" s="2" t="s">
        <v>49</v>
      </c>
      <c r="D34" s="2" t="s">
        <v>14</v>
      </c>
      <c r="E34" s="2" t="s">
        <v>15</v>
      </c>
      <c r="F34" s="2">
        <v>20302</v>
      </c>
      <c r="G34" s="2" t="s">
        <v>16</v>
      </c>
      <c r="H34" s="2" t="s">
        <v>17</v>
      </c>
      <c r="I34" s="2" t="s">
        <v>18</v>
      </c>
      <c r="J34" s="2" t="s">
        <v>19</v>
      </c>
      <c r="K34" s="2" t="s">
        <v>46</v>
      </c>
      <c r="L34" s="2" t="s">
        <v>21</v>
      </c>
      <c r="M34" s="2" t="s">
        <v>22</v>
      </c>
      <c r="O34" t="str">
        <f t="shared" si="0"/>
        <v>25114020302</v>
      </c>
      <c r="P34" t="str">
        <f>VLOOKUP(O34,[2]Mapp_Chap_compta!$O:$O,1,0)</f>
        <v>25114020302</v>
      </c>
    </row>
    <row r="35" spans="1:16" x14ac:dyDescent="0.3">
      <c r="A35" s="2">
        <v>251150</v>
      </c>
      <c r="B35" s="2">
        <v>251150</v>
      </c>
      <c r="C35" s="2" t="s">
        <v>45</v>
      </c>
      <c r="D35" s="2" t="s">
        <v>14</v>
      </c>
      <c r="E35" s="2" t="s">
        <v>15</v>
      </c>
      <c r="F35" s="2">
        <v>10302</v>
      </c>
      <c r="G35" s="2" t="s">
        <v>16</v>
      </c>
      <c r="H35" s="2" t="s">
        <v>17</v>
      </c>
      <c r="I35" s="2" t="s">
        <v>18</v>
      </c>
      <c r="J35" s="2" t="s">
        <v>19</v>
      </c>
      <c r="K35" s="2" t="s">
        <v>40</v>
      </c>
      <c r="L35" s="2" t="s">
        <v>21</v>
      </c>
      <c r="M35" s="2" t="s">
        <v>22</v>
      </c>
      <c r="O35" t="str">
        <f t="shared" si="0"/>
        <v>25115010302</v>
      </c>
      <c r="P35" t="str">
        <f>VLOOKUP(O35,[2]Mapp_Chap_compta!$O:$O,1,0)</f>
        <v>25115010302</v>
      </c>
    </row>
    <row r="36" spans="1:16" x14ac:dyDescent="0.3">
      <c r="A36" s="2">
        <v>252114</v>
      </c>
      <c r="B36" s="2">
        <v>252114</v>
      </c>
      <c r="C36" s="2" t="s">
        <v>50</v>
      </c>
      <c r="D36" s="2" t="s">
        <v>42</v>
      </c>
      <c r="E36" s="2" t="s">
        <v>43</v>
      </c>
      <c r="F36" s="2">
        <v>20102</v>
      </c>
      <c r="G36" s="2" t="s">
        <v>16</v>
      </c>
      <c r="H36" s="2" t="s">
        <v>17</v>
      </c>
      <c r="I36" s="2" t="s">
        <v>44</v>
      </c>
      <c r="J36" s="2" t="s">
        <v>19</v>
      </c>
      <c r="K36" s="2" t="s">
        <v>40</v>
      </c>
      <c r="L36" s="2" t="s">
        <v>381</v>
      </c>
      <c r="M36" s="2" t="s">
        <v>44</v>
      </c>
      <c r="O36" t="str">
        <f t="shared" si="0"/>
        <v>25211420102</v>
      </c>
      <c r="P36" t="str">
        <f>VLOOKUP(O36,[2]Mapp_Chap_compta!$O:$O,1,0)</f>
        <v>25211420102</v>
      </c>
    </row>
    <row r="37" spans="1:16" x14ac:dyDescent="0.3">
      <c r="A37" s="2">
        <v>251120</v>
      </c>
      <c r="B37" s="2">
        <v>251120</v>
      </c>
      <c r="C37" s="2" t="s">
        <v>34</v>
      </c>
      <c r="D37" s="2" t="s">
        <v>14</v>
      </c>
      <c r="E37" s="2" t="s">
        <v>15</v>
      </c>
      <c r="F37" s="2">
        <v>20302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46</v>
      </c>
      <c r="L37" s="2" t="s">
        <v>21</v>
      </c>
      <c r="M37" s="2" t="s">
        <v>22</v>
      </c>
      <c r="O37" t="str">
        <f t="shared" si="0"/>
        <v>25112020302</v>
      </c>
      <c r="P37" t="str">
        <f>VLOOKUP(O37,[2]Mapp_Chap_compta!$O:$O,1,0)</f>
        <v>25112020302</v>
      </c>
    </row>
    <row r="38" spans="1:16" x14ac:dyDescent="0.3">
      <c r="A38" s="2">
        <v>251150</v>
      </c>
      <c r="B38" s="2">
        <v>251150</v>
      </c>
      <c r="C38" s="2" t="s">
        <v>45</v>
      </c>
      <c r="D38" s="2" t="s">
        <v>14</v>
      </c>
      <c r="E38" s="2" t="s">
        <v>15</v>
      </c>
      <c r="F38" s="2">
        <v>20315</v>
      </c>
      <c r="G38" s="2" t="s">
        <v>16</v>
      </c>
      <c r="H38" s="2" t="s">
        <v>17</v>
      </c>
      <c r="I38" s="2" t="s">
        <v>18</v>
      </c>
      <c r="J38" s="2" t="s">
        <v>19</v>
      </c>
      <c r="K38" s="2" t="s">
        <v>46</v>
      </c>
      <c r="L38" s="2" t="s">
        <v>21</v>
      </c>
      <c r="M38" s="2" t="s">
        <v>22</v>
      </c>
      <c r="O38" t="str">
        <f t="shared" si="0"/>
        <v>25115020315</v>
      </c>
      <c r="P38" t="str">
        <f>VLOOKUP(O38,[2]Mapp_Chap_compta!$O:$O,1,0)</f>
        <v>25115020315</v>
      </c>
    </row>
    <row r="39" spans="1:16" x14ac:dyDescent="0.3">
      <c r="A39" s="2">
        <v>251150</v>
      </c>
      <c r="B39" s="2">
        <v>251150</v>
      </c>
      <c r="C39" s="2" t="s">
        <v>45</v>
      </c>
      <c r="D39" s="2" t="s">
        <v>14</v>
      </c>
      <c r="E39" s="2" t="s">
        <v>15</v>
      </c>
      <c r="F39" s="2">
        <v>20309</v>
      </c>
      <c r="G39" s="2" t="s">
        <v>16</v>
      </c>
      <c r="H39" s="2" t="s">
        <v>17</v>
      </c>
      <c r="I39" s="2" t="s">
        <v>18</v>
      </c>
      <c r="J39" s="2" t="s">
        <v>19</v>
      </c>
      <c r="K39" s="2" t="s">
        <v>46</v>
      </c>
      <c r="L39" s="2" t="s">
        <v>21</v>
      </c>
      <c r="M39" s="2" t="s">
        <v>22</v>
      </c>
      <c r="O39" t="str">
        <f t="shared" si="0"/>
        <v>25115020309</v>
      </c>
      <c r="P39" t="str">
        <f>VLOOKUP(O39,[2]Mapp_Chap_compta!$O:$O,1,0)</f>
        <v>25115020309</v>
      </c>
    </row>
    <row r="40" spans="1:16" x14ac:dyDescent="0.3">
      <c r="A40" s="2">
        <v>299222</v>
      </c>
      <c r="B40" s="2">
        <v>299222</v>
      </c>
      <c r="C40" s="2" t="s">
        <v>48</v>
      </c>
      <c r="D40" s="2" t="s">
        <v>36</v>
      </c>
      <c r="E40" s="2" t="s">
        <v>37</v>
      </c>
      <c r="F40" s="2">
        <v>10302</v>
      </c>
      <c r="G40" s="2" t="s">
        <v>26</v>
      </c>
      <c r="H40" s="2" t="s">
        <v>38</v>
      </c>
      <c r="I40" s="2" t="s">
        <v>38</v>
      </c>
      <c r="J40" s="2" t="s">
        <v>19</v>
      </c>
      <c r="K40" s="2" t="s">
        <v>40</v>
      </c>
      <c r="L40" s="2" t="s">
        <v>39</v>
      </c>
      <c r="M40" s="2" t="s">
        <v>39</v>
      </c>
      <c r="O40" t="str">
        <f t="shared" si="0"/>
        <v>29922210302</v>
      </c>
      <c r="P40" t="str">
        <f>VLOOKUP(O40,[2]Mapp_Chap_compta!$O:$O,1,0)</f>
        <v>29922210302</v>
      </c>
    </row>
    <row r="41" spans="1:16" x14ac:dyDescent="0.3">
      <c r="A41" s="2">
        <v>251620</v>
      </c>
      <c r="B41" s="2">
        <v>251620</v>
      </c>
      <c r="C41" s="2" t="s">
        <v>64</v>
      </c>
      <c r="D41" s="2" t="s">
        <v>14</v>
      </c>
      <c r="E41" s="2" t="s">
        <v>15</v>
      </c>
      <c r="F41" s="2">
        <v>10101</v>
      </c>
      <c r="G41" s="2" t="s">
        <v>16</v>
      </c>
      <c r="H41" s="2" t="s">
        <v>65</v>
      </c>
      <c r="I41" s="2" t="s">
        <v>65</v>
      </c>
      <c r="J41" s="2" t="s">
        <v>19</v>
      </c>
      <c r="K41" s="2" t="s">
        <v>20</v>
      </c>
      <c r="L41" s="2" t="s">
        <v>21</v>
      </c>
      <c r="M41" s="2" t="s">
        <v>22</v>
      </c>
      <c r="O41" t="str">
        <f t="shared" si="0"/>
        <v>25162010101</v>
      </c>
      <c r="P41" t="str">
        <f>VLOOKUP(O41,[2]Mapp_Chap_compta!$O:$O,1,0)</f>
        <v>25162010101</v>
      </c>
    </row>
    <row r="42" spans="1:16" x14ac:dyDescent="0.3">
      <c r="A42" s="2">
        <v>251130</v>
      </c>
      <c r="B42" s="2">
        <v>251130</v>
      </c>
      <c r="C42" s="2" t="s">
        <v>51</v>
      </c>
      <c r="D42" s="2" t="s">
        <v>14</v>
      </c>
      <c r="E42" s="2" t="s">
        <v>15</v>
      </c>
      <c r="F42" s="2">
        <v>20219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  <c r="L42" s="2" t="s">
        <v>21</v>
      </c>
      <c r="M42" s="2" t="s">
        <v>22</v>
      </c>
      <c r="O42" t="str">
        <f t="shared" si="0"/>
        <v>25113020219</v>
      </c>
      <c r="P42" t="str">
        <f>VLOOKUP(O42,[2]Mapp_Chap_compta!$O:$O,1,0)</f>
        <v>25113020219</v>
      </c>
    </row>
    <row r="43" spans="1:16" x14ac:dyDescent="0.3">
      <c r="A43" s="2">
        <v>254500</v>
      </c>
      <c r="B43" s="2">
        <v>254500</v>
      </c>
      <c r="C43" s="2" t="s">
        <v>63</v>
      </c>
      <c r="D43" s="2" t="s">
        <v>60</v>
      </c>
      <c r="E43" s="2" t="s">
        <v>61</v>
      </c>
      <c r="F43" s="2">
        <v>20101</v>
      </c>
      <c r="G43" s="2" t="s">
        <v>16</v>
      </c>
      <c r="H43" s="2" t="s">
        <v>61</v>
      </c>
      <c r="I43" s="2" t="s">
        <v>61</v>
      </c>
      <c r="J43" s="2" t="s">
        <v>19</v>
      </c>
      <c r="K43" s="2" t="s">
        <v>40</v>
      </c>
      <c r="L43" s="2" t="s">
        <v>381</v>
      </c>
      <c r="M43" s="2" t="str">
        <f>I43</f>
        <v>Dépôts de garantie reçus</v>
      </c>
      <c r="O43" t="str">
        <f t="shared" si="0"/>
        <v>25450020101</v>
      </c>
      <c r="P43" t="str">
        <f>VLOOKUP(O43,[2]Mapp_Chap_compta!$O:$O,1,0)</f>
        <v>25450020101</v>
      </c>
    </row>
    <row r="44" spans="1:16" x14ac:dyDescent="0.3">
      <c r="A44" s="2">
        <v>292103</v>
      </c>
      <c r="B44" s="2">
        <v>292103</v>
      </c>
      <c r="C44" s="2" t="s">
        <v>66</v>
      </c>
      <c r="D44" s="2" t="s">
        <v>67</v>
      </c>
      <c r="E44" s="2" t="s">
        <v>68</v>
      </c>
      <c r="F44" s="2">
        <v>20103</v>
      </c>
      <c r="G44" s="2" t="s">
        <v>26</v>
      </c>
      <c r="H44" s="2" t="s">
        <v>38</v>
      </c>
      <c r="I44" s="2" t="s">
        <v>38</v>
      </c>
      <c r="J44" s="2" t="s">
        <v>19</v>
      </c>
      <c r="K44" s="2" t="s">
        <v>20</v>
      </c>
      <c r="L44" s="2" t="s">
        <v>39</v>
      </c>
      <c r="M44" s="2" t="s">
        <v>39</v>
      </c>
      <c r="O44" t="str">
        <f t="shared" si="0"/>
        <v>29210320103</v>
      </c>
      <c r="P44" t="str">
        <f>VLOOKUP(O44,[2]Mapp_Chap_compta!$O:$O,1,0)</f>
        <v>29210320103</v>
      </c>
    </row>
    <row r="45" spans="1:16" x14ac:dyDescent="0.3">
      <c r="A45" s="2">
        <v>299203</v>
      </c>
      <c r="B45" s="2">
        <v>299203</v>
      </c>
      <c r="C45" s="2" t="s">
        <v>35</v>
      </c>
      <c r="D45" s="2" t="s">
        <v>36</v>
      </c>
      <c r="E45" s="2" t="s">
        <v>37</v>
      </c>
      <c r="F45" s="2">
        <v>20101</v>
      </c>
      <c r="G45" s="2" t="s">
        <v>26</v>
      </c>
      <c r="H45" s="2" t="s">
        <v>38</v>
      </c>
      <c r="I45" s="2" t="s">
        <v>38</v>
      </c>
      <c r="J45" s="2" t="s">
        <v>19</v>
      </c>
      <c r="K45" s="2" t="s">
        <v>40</v>
      </c>
      <c r="L45" s="2" t="s">
        <v>39</v>
      </c>
      <c r="M45" s="2" t="s">
        <v>39</v>
      </c>
      <c r="O45" t="str">
        <f t="shared" si="0"/>
        <v>29920320101</v>
      </c>
      <c r="P45" t="str">
        <f>VLOOKUP(O45,[2]Mapp_Chap_compta!$O:$O,1,0)</f>
        <v>29920320101</v>
      </c>
    </row>
    <row r="46" spans="1:16" x14ac:dyDescent="0.3">
      <c r="A46" s="2">
        <v>251130</v>
      </c>
      <c r="B46" s="2">
        <v>251130</v>
      </c>
      <c r="C46" s="2" t="s">
        <v>51</v>
      </c>
      <c r="D46" s="2" t="s">
        <v>14</v>
      </c>
      <c r="E46" s="2" t="s">
        <v>15</v>
      </c>
      <c r="F46" s="2">
        <v>20103</v>
      </c>
      <c r="G46" s="2" t="s">
        <v>16</v>
      </c>
      <c r="H46" s="2" t="s">
        <v>17</v>
      </c>
      <c r="I46" s="2" t="s">
        <v>18</v>
      </c>
      <c r="J46" s="2" t="s">
        <v>19</v>
      </c>
      <c r="K46" s="2" t="s">
        <v>20</v>
      </c>
      <c r="L46" s="2" t="s">
        <v>21</v>
      </c>
      <c r="M46" s="2" t="s">
        <v>22</v>
      </c>
      <c r="O46" t="str">
        <f t="shared" si="0"/>
        <v>25113020103</v>
      </c>
      <c r="P46" t="str">
        <f>VLOOKUP(O46,[2]Mapp_Chap_compta!$O:$O,1,0)</f>
        <v>25113020103</v>
      </c>
    </row>
    <row r="47" spans="1:16" x14ac:dyDescent="0.3">
      <c r="A47" s="2">
        <v>252120</v>
      </c>
      <c r="B47" s="2">
        <v>252120</v>
      </c>
      <c r="C47" s="2" t="s">
        <v>41</v>
      </c>
      <c r="D47" s="2" t="s">
        <v>42</v>
      </c>
      <c r="E47" s="2" t="s">
        <v>43</v>
      </c>
      <c r="F47" s="2">
        <v>20315</v>
      </c>
      <c r="G47" s="2" t="s">
        <v>16</v>
      </c>
      <c r="H47" s="2" t="s">
        <v>17</v>
      </c>
      <c r="I47" s="2" t="s">
        <v>44</v>
      </c>
      <c r="J47" s="2" t="s">
        <v>19</v>
      </c>
      <c r="K47" s="2" t="s">
        <v>46</v>
      </c>
      <c r="L47" s="2" t="s">
        <v>381</v>
      </c>
      <c r="M47" s="2" t="s">
        <v>44</v>
      </c>
      <c r="O47" t="str">
        <f t="shared" si="0"/>
        <v>25212020315</v>
      </c>
      <c r="P47" t="str">
        <f>VLOOKUP(O47,[2]Mapp_Chap_compta!$O:$O,1,0)</f>
        <v>25212020315</v>
      </c>
    </row>
    <row r="48" spans="1:16" x14ac:dyDescent="0.3">
      <c r="A48" s="2">
        <v>251120</v>
      </c>
      <c r="B48" s="2">
        <v>251120</v>
      </c>
      <c r="C48" s="2" t="s">
        <v>34</v>
      </c>
      <c r="D48" s="2" t="s">
        <v>14</v>
      </c>
      <c r="E48" s="2" t="s">
        <v>15</v>
      </c>
      <c r="F48" s="2">
        <v>20308</v>
      </c>
      <c r="G48" s="2" t="s">
        <v>16</v>
      </c>
      <c r="H48" s="2" t="s">
        <v>17</v>
      </c>
      <c r="I48" s="2" t="s">
        <v>18</v>
      </c>
      <c r="J48" s="2" t="s">
        <v>19</v>
      </c>
      <c r="K48" s="2" t="s">
        <v>20</v>
      </c>
      <c r="L48" s="2" t="s">
        <v>21</v>
      </c>
      <c r="M48" s="2" t="s">
        <v>22</v>
      </c>
      <c r="O48" t="str">
        <f t="shared" si="0"/>
        <v>25112020308</v>
      </c>
      <c r="P48" t="str">
        <f>VLOOKUP(O48,[2]Mapp_Chap_compta!$O:$O,1,0)</f>
        <v>25112020308</v>
      </c>
    </row>
    <row r="49" spans="1:16" x14ac:dyDescent="0.3">
      <c r="A49" s="2">
        <v>252120</v>
      </c>
      <c r="B49" s="2">
        <v>252120</v>
      </c>
      <c r="C49" s="2" t="s">
        <v>41</v>
      </c>
      <c r="D49" s="2" t="s">
        <v>42</v>
      </c>
      <c r="E49" s="2" t="s">
        <v>43</v>
      </c>
      <c r="F49" s="2">
        <v>20308</v>
      </c>
      <c r="G49" s="2" t="s">
        <v>16</v>
      </c>
      <c r="H49" s="2" t="s">
        <v>17</v>
      </c>
      <c r="I49" s="2" t="s">
        <v>44</v>
      </c>
      <c r="J49" s="2" t="s">
        <v>19</v>
      </c>
      <c r="K49" s="2" t="s">
        <v>20</v>
      </c>
      <c r="L49" s="2" t="s">
        <v>381</v>
      </c>
      <c r="M49" s="2" t="s">
        <v>44</v>
      </c>
      <c r="O49" t="str">
        <f t="shared" si="0"/>
        <v>25212020308</v>
      </c>
      <c r="P49" t="str">
        <f>VLOOKUP(O49,[2]Mapp_Chap_compta!$O:$O,1,0)</f>
        <v>25212020308</v>
      </c>
    </row>
    <row r="50" spans="1:16" x14ac:dyDescent="0.3">
      <c r="A50" s="2">
        <v>251113</v>
      </c>
      <c r="B50" s="2">
        <v>251113</v>
      </c>
      <c r="C50" s="2" t="s">
        <v>13</v>
      </c>
      <c r="D50" s="2" t="s">
        <v>14</v>
      </c>
      <c r="E50" s="2" t="s">
        <v>15</v>
      </c>
      <c r="F50" s="2">
        <v>20101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40</v>
      </c>
      <c r="L50" s="2" t="s">
        <v>21</v>
      </c>
      <c r="M50" s="2" t="s">
        <v>22</v>
      </c>
      <c r="O50" t="str">
        <f t="shared" si="0"/>
        <v>25111320101</v>
      </c>
      <c r="P50" t="str">
        <f>VLOOKUP(O50,[2]Mapp_Chap_compta!$O:$O,1,0)</f>
        <v>25111320101</v>
      </c>
    </row>
    <row r="51" spans="1:16" x14ac:dyDescent="0.3">
      <c r="A51" s="2">
        <v>299228</v>
      </c>
      <c r="B51" s="2">
        <v>299228</v>
      </c>
      <c r="C51" s="2" t="s">
        <v>69</v>
      </c>
      <c r="D51" s="2" t="s">
        <v>36</v>
      </c>
      <c r="E51" s="2" t="s">
        <v>37</v>
      </c>
      <c r="F51" s="2">
        <v>20102</v>
      </c>
      <c r="G51" s="2" t="s">
        <v>26</v>
      </c>
      <c r="H51" s="2" t="s">
        <v>38</v>
      </c>
      <c r="I51" s="2" t="s">
        <v>38</v>
      </c>
      <c r="J51" s="2" t="s">
        <v>19</v>
      </c>
      <c r="K51" s="2" t="s">
        <v>40</v>
      </c>
      <c r="L51" s="2" t="s">
        <v>39</v>
      </c>
      <c r="M51" s="2" t="s">
        <v>39</v>
      </c>
      <c r="O51" t="str">
        <f t="shared" si="0"/>
        <v>29922820102</v>
      </c>
      <c r="P51" t="str">
        <f>VLOOKUP(O51,[2]Mapp_Chap_compta!$O:$O,1,0)</f>
        <v>29922820102</v>
      </c>
    </row>
    <row r="52" spans="1:16" x14ac:dyDescent="0.3">
      <c r="A52" s="2">
        <v>299280</v>
      </c>
      <c r="B52" s="2">
        <v>299280</v>
      </c>
      <c r="C52" s="2" t="s">
        <v>70</v>
      </c>
      <c r="D52" s="2" t="s">
        <v>36</v>
      </c>
      <c r="E52" s="2" t="s">
        <v>37</v>
      </c>
      <c r="F52" s="2">
        <v>20102</v>
      </c>
      <c r="G52" s="2" t="s">
        <v>26</v>
      </c>
      <c r="H52" s="2" t="s">
        <v>38</v>
      </c>
      <c r="I52" s="2" t="s">
        <v>38</v>
      </c>
      <c r="J52" s="2" t="s">
        <v>19</v>
      </c>
      <c r="K52" s="2" t="s">
        <v>40</v>
      </c>
      <c r="L52" s="2" t="s">
        <v>39</v>
      </c>
      <c r="M52" s="2" t="s">
        <v>39</v>
      </c>
      <c r="O52" t="str">
        <f t="shared" si="0"/>
        <v>29928020102</v>
      </c>
      <c r="P52" t="str">
        <f>VLOOKUP(O52,[2]Mapp_Chap_compta!$O:$O,1,0)</f>
        <v>29928020102</v>
      </c>
    </row>
    <row r="53" spans="1:16" x14ac:dyDescent="0.3">
      <c r="A53" s="2">
        <v>251140</v>
      </c>
      <c r="B53" s="2">
        <v>251140</v>
      </c>
      <c r="C53" s="2" t="s">
        <v>49</v>
      </c>
      <c r="D53" s="2" t="s">
        <v>14</v>
      </c>
      <c r="E53" s="2" t="s">
        <v>15</v>
      </c>
      <c r="F53" s="2">
        <v>20305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46</v>
      </c>
      <c r="L53" s="2" t="s">
        <v>21</v>
      </c>
      <c r="M53" s="2" t="s">
        <v>22</v>
      </c>
      <c r="O53" t="str">
        <f t="shared" si="0"/>
        <v>25114020305</v>
      </c>
      <c r="P53" t="str">
        <f>VLOOKUP(O53,[2]Mapp_Chap_compta!$O:$O,1,0)</f>
        <v>25114020305</v>
      </c>
    </row>
    <row r="54" spans="1:16" x14ac:dyDescent="0.3">
      <c r="A54" s="2">
        <v>251140</v>
      </c>
      <c r="B54" s="2">
        <v>251140</v>
      </c>
      <c r="C54" s="2" t="s">
        <v>49</v>
      </c>
      <c r="D54" s="2" t="s">
        <v>14</v>
      </c>
      <c r="E54" s="2" t="s">
        <v>15</v>
      </c>
      <c r="F54" s="2">
        <v>20102</v>
      </c>
      <c r="G54" s="2" t="s">
        <v>16</v>
      </c>
      <c r="H54" s="2" t="s">
        <v>17</v>
      </c>
      <c r="I54" s="2" t="s">
        <v>18</v>
      </c>
      <c r="J54" s="2" t="s">
        <v>19</v>
      </c>
      <c r="K54" s="2" t="s">
        <v>40</v>
      </c>
      <c r="L54" s="2" t="s">
        <v>21</v>
      </c>
      <c r="M54" s="2" t="s">
        <v>22</v>
      </c>
      <c r="O54" t="str">
        <f t="shared" si="0"/>
        <v>25114020102</v>
      </c>
      <c r="P54" t="str">
        <f>VLOOKUP(O54,[2]Mapp_Chap_compta!$O:$O,1,0)</f>
        <v>25114020102</v>
      </c>
    </row>
    <row r="55" spans="1:16" x14ac:dyDescent="0.3">
      <c r="A55" s="2">
        <v>251120</v>
      </c>
      <c r="B55" s="2">
        <v>251120</v>
      </c>
      <c r="C55" s="2" t="s">
        <v>34</v>
      </c>
      <c r="D55" s="2" t="s">
        <v>14</v>
      </c>
      <c r="E55" s="2" t="s">
        <v>15</v>
      </c>
      <c r="F55" s="2">
        <v>10302</v>
      </c>
      <c r="G55" s="2" t="s">
        <v>16</v>
      </c>
      <c r="H55" s="2" t="s">
        <v>17</v>
      </c>
      <c r="I55" s="2" t="s">
        <v>18</v>
      </c>
      <c r="J55" s="2" t="s">
        <v>19</v>
      </c>
      <c r="K55" s="2" t="s">
        <v>40</v>
      </c>
      <c r="L55" s="2" t="s">
        <v>21</v>
      </c>
      <c r="M55" s="2" t="s">
        <v>22</v>
      </c>
      <c r="O55" t="str">
        <f t="shared" si="0"/>
        <v>25112010302</v>
      </c>
      <c r="P55" t="str">
        <f>VLOOKUP(O55,[2]Mapp_Chap_compta!$O:$O,1,0)</f>
        <v>25112010302</v>
      </c>
    </row>
    <row r="56" spans="1:16" x14ac:dyDescent="0.3">
      <c r="A56" s="2">
        <v>251150</v>
      </c>
      <c r="B56" s="2">
        <v>251150</v>
      </c>
      <c r="C56" s="2" t="s">
        <v>45</v>
      </c>
      <c r="D56" s="2" t="s">
        <v>14</v>
      </c>
      <c r="E56" s="2" t="s">
        <v>15</v>
      </c>
      <c r="F56" s="2">
        <v>20103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  <c r="L56" s="2" t="s">
        <v>21</v>
      </c>
      <c r="M56" s="2" t="s">
        <v>22</v>
      </c>
      <c r="O56" t="str">
        <f t="shared" si="0"/>
        <v>25115020103</v>
      </c>
      <c r="P56" t="str">
        <f>VLOOKUP(O56,[2]Mapp_Chap_compta!$O:$O,1,0)</f>
        <v>25115020103</v>
      </c>
    </row>
    <row r="57" spans="1:16" x14ac:dyDescent="0.3">
      <c r="A57" s="2">
        <v>254500</v>
      </c>
      <c r="B57" s="2">
        <v>254500</v>
      </c>
      <c r="C57" s="2" t="s">
        <v>63</v>
      </c>
      <c r="D57" s="2" t="s">
        <v>60</v>
      </c>
      <c r="E57" s="2" t="s">
        <v>61</v>
      </c>
      <c r="F57" s="2">
        <v>20102</v>
      </c>
      <c r="G57" s="2" t="s">
        <v>16</v>
      </c>
      <c r="H57" s="2" t="s">
        <v>61</v>
      </c>
      <c r="I57" s="2" t="s">
        <v>61</v>
      </c>
      <c r="J57" s="2" t="s">
        <v>19</v>
      </c>
      <c r="K57" s="2" t="s">
        <v>40</v>
      </c>
      <c r="L57" s="2" t="s">
        <v>381</v>
      </c>
      <c r="M57" s="2" t="str">
        <f>I57</f>
        <v>Dépôts de garantie reçus</v>
      </c>
      <c r="O57" t="str">
        <f t="shared" si="0"/>
        <v>25450020102</v>
      </c>
      <c r="P57" t="str">
        <f>VLOOKUP(O57,[2]Mapp_Chap_compta!$O:$O,1,0)</f>
        <v>25450020102</v>
      </c>
    </row>
    <row r="58" spans="1:16" x14ac:dyDescent="0.3">
      <c r="A58" s="2">
        <v>252110</v>
      </c>
      <c r="B58" s="2">
        <v>252110</v>
      </c>
      <c r="C58" s="2" t="s">
        <v>71</v>
      </c>
      <c r="D58" s="2" t="s">
        <v>42</v>
      </c>
      <c r="E58" s="2" t="s">
        <v>43</v>
      </c>
      <c r="F58" s="2">
        <v>20102</v>
      </c>
      <c r="G58" s="2" t="s">
        <v>16</v>
      </c>
      <c r="H58" s="2" t="s">
        <v>17</v>
      </c>
      <c r="I58" s="2" t="s">
        <v>44</v>
      </c>
      <c r="J58" s="2" t="s">
        <v>19</v>
      </c>
      <c r="K58" s="2" t="s">
        <v>40</v>
      </c>
      <c r="L58" s="2" t="s">
        <v>381</v>
      </c>
      <c r="M58" s="2" t="s">
        <v>44</v>
      </c>
      <c r="O58" t="str">
        <f t="shared" si="0"/>
        <v>25211020102</v>
      </c>
      <c r="P58" t="str">
        <f>VLOOKUP(O58,[2]Mapp_Chap_compta!$O:$O,1,0)</f>
        <v>25211020102</v>
      </c>
    </row>
    <row r="59" spans="1:16" x14ac:dyDescent="0.3">
      <c r="A59" s="2">
        <v>251130</v>
      </c>
      <c r="B59" s="2">
        <v>251130</v>
      </c>
      <c r="C59" s="2" t="s">
        <v>51</v>
      </c>
      <c r="D59" s="2" t="s">
        <v>14</v>
      </c>
      <c r="E59" s="2" t="s">
        <v>15</v>
      </c>
      <c r="F59" s="2">
        <v>20207</v>
      </c>
      <c r="G59" s="2" t="s">
        <v>16</v>
      </c>
      <c r="H59" s="2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 t="s">
        <v>22</v>
      </c>
      <c r="O59" t="str">
        <f t="shared" si="0"/>
        <v>25113020207</v>
      </c>
      <c r="P59" t="str">
        <f>VLOOKUP(O59,[2]Mapp_Chap_compta!$O:$O,1,0)</f>
        <v>25113020207</v>
      </c>
    </row>
    <row r="60" spans="1:16" x14ac:dyDescent="0.3">
      <c r="A60" s="2">
        <v>299224</v>
      </c>
      <c r="B60" s="2">
        <v>299224</v>
      </c>
      <c r="C60" s="2" t="s">
        <v>72</v>
      </c>
      <c r="D60" s="2" t="s">
        <v>36</v>
      </c>
      <c r="E60" s="2" t="s">
        <v>37</v>
      </c>
      <c r="F60" s="2">
        <v>20307</v>
      </c>
      <c r="G60" s="2" t="s">
        <v>26</v>
      </c>
      <c r="H60" s="2" t="s">
        <v>38</v>
      </c>
      <c r="I60" s="2" t="s">
        <v>38</v>
      </c>
      <c r="J60" s="2" t="s">
        <v>19</v>
      </c>
      <c r="K60" s="2" t="s">
        <v>46</v>
      </c>
      <c r="L60" s="2" t="s">
        <v>39</v>
      </c>
      <c r="M60" s="2" t="s">
        <v>39</v>
      </c>
      <c r="O60" t="str">
        <f t="shared" si="0"/>
        <v>29922420307</v>
      </c>
      <c r="P60" t="str">
        <f>VLOOKUP(O60,[2]Mapp_Chap_compta!$O:$O,1,0)</f>
        <v>29922420307</v>
      </c>
    </row>
    <row r="61" spans="1:16" x14ac:dyDescent="0.3">
      <c r="A61" s="2">
        <v>251130</v>
      </c>
      <c r="B61" s="2">
        <v>251130</v>
      </c>
      <c r="C61" s="2" t="s">
        <v>51</v>
      </c>
      <c r="D61" s="2" t="s">
        <v>14</v>
      </c>
      <c r="E61" s="2" t="s">
        <v>15</v>
      </c>
      <c r="F61" s="2">
        <v>10302</v>
      </c>
      <c r="G61" s="2" t="s">
        <v>16</v>
      </c>
      <c r="H61" s="2" t="s">
        <v>17</v>
      </c>
      <c r="I61" s="2" t="s">
        <v>18</v>
      </c>
      <c r="J61" s="2" t="s">
        <v>19</v>
      </c>
      <c r="K61" s="2" t="s">
        <v>40</v>
      </c>
      <c r="L61" s="2" t="s">
        <v>21</v>
      </c>
      <c r="M61" s="2" t="s">
        <v>22</v>
      </c>
      <c r="O61" t="str">
        <f t="shared" si="0"/>
        <v>25113010302</v>
      </c>
      <c r="P61" t="str">
        <f>VLOOKUP(O61,[2]Mapp_Chap_compta!$O:$O,1,0)</f>
        <v>25113010302</v>
      </c>
    </row>
    <row r="62" spans="1:16" x14ac:dyDescent="0.3">
      <c r="A62" s="2">
        <v>299222</v>
      </c>
      <c r="B62" s="2">
        <v>299222</v>
      </c>
      <c r="C62" s="2" t="s">
        <v>48</v>
      </c>
      <c r="D62" s="2" t="s">
        <v>36</v>
      </c>
      <c r="E62" s="2" t="s">
        <v>37</v>
      </c>
      <c r="F62" s="2">
        <v>20110</v>
      </c>
      <c r="G62" s="2" t="s">
        <v>26</v>
      </c>
      <c r="H62" s="2" t="s">
        <v>38</v>
      </c>
      <c r="I62" s="2" t="s">
        <v>38</v>
      </c>
      <c r="J62" s="2" t="s">
        <v>19</v>
      </c>
      <c r="K62" s="2" t="s">
        <v>40</v>
      </c>
      <c r="L62" s="2" t="s">
        <v>39</v>
      </c>
      <c r="M62" s="2" t="s">
        <v>39</v>
      </c>
      <c r="O62" t="str">
        <f t="shared" si="0"/>
        <v>29922220110</v>
      </c>
      <c r="P62" t="str">
        <f>VLOOKUP(O62,[2]Mapp_Chap_compta!$O:$O,1,0)</f>
        <v>29922220110</v>
      </c>
    </row>
    <row r="63" spans="1:16" x14ac:dyDescent="0.3">
      <c r="A63" s="2">
        <v>292221</v>
      </c>
      <c r="B63" s="2">
        <v>-292221</v>
      </c>
      <c r="C63" s="2" t="s">
        <v>73</v>
      </c>
      <c r="D63" s="2" t="s">
        <v>67</v>
      </c>
      <c r="E63" s="2" t="s">
        <v>68</v>
      </c>
      <c r="F63" s="2">
        <v>20103</v>
      </c>
      <c r="G63" s="2" t="s">
        <v>26</v>
      </c>
      <c r="H63" s="2" t="s">
        <v>38</v>
      </c>
      <c r="I63" s="2" t="s">
        <v>38</v>
      </c>
      <c r="J63" s="2" t="s">
        <v>19</v>
      </c>
      <c r="K63" s="2" t="s">
        <v>20</v>
      </c>
      <c r="L63" s="2" t="s">
        <v>39</v>
      </c>
      <c r="M63" s="2" t="s">
        <v>39</v>
      </c>
      <c r="O63" t="str">
        <f t="shared" si="0"/>
        <v>-29222120103</v>
      </c>
      <c r="P63" t="str">
        <f>VLOOKUP(O63,[2]Mapp_Chap_compta!$O:$O,1,0)</f>
        <v>-29222120103</v>
      </c>
    </row>
    <row r="64" spans="1:16" x14ac:dyDescent="0.3">
      <c r="A64" s="2">
        <v>292221</v>
      </c>
      <c r="B64" s="2">
        <v>-292221</v>
      </c>
      <c r="C64" s="2" t="s">
        <v>73</v>
      </c>
      <c r="D64" s="2" t="s">
        <v>67</v>
      </c>
      <c r="E64" s="2" t="s">
        <v>68</v>
      </c>
      <c r="F64" s="2">
        <v>20101</v>
      </c>
      <c r="G64" s="2" t="s">
        <v>26</v>
      </c>
      <c r="H64" s="2" t="s">
        <v>38</v>
      </c>
      <c r="I64" s="2" t="s">
        <v>38</v>
      </c>
      <c r="J64" s="2" t="s">
        <v>19</v>
      </c>
      <c r="K64" s="2" t="s">
        <v>40</v>
      </c>
      <c r="L64" s="2" t="s">
        <v>39</v>
      </c>
      <c r="M64" s="2" t="s">
        <v>39</v>
      </c>
      <c r="O64" t="str">
        <f t="shared" si="0"/>
        <v>-29222120101</v>
      </c>
      <c r="P64" t="e">
        <f>VLOOKUP(O64,[2]Mapp_Chap_compta!$O:$O,1,0)</f>
        <v>#N/A</v>
      </c>
    </row>
    <row r="65" spans="1:16" x14ac:dyDescent="0.3">
      <c r="A65" s="2">
        <v>252114</v>
      </c>
      <c r="B65" s="2">
        <v>252114</v>
      </c>
      <c r="C65" s="2" t="s">
        <v>50</v>
      </c>
      <c r="D65" s="2" t="s">
        <v>42</v>
      </c>
      <c r="E65" s="2" t="s">
        <v>43</v>
      </c>
      <c r="F65" s="2">
        <v>20308</v>
      </c>
      <c r="G65" s="2" t="s">
        <v>16</v>
      </c>
      <c r="H65" s="2" t="s">
        <v>17</v>
      </c>
      <c r="I65" s="2" t="s">
        <v>44</v>
      </c>
      <c r="J65" s="2" t="s">
        <v>19</v>
      </c>
      <c r="K65" s="2" t="s">
        <v>20</v>
      </c>
      <c r="L65" s="2" t="s">
        <v>381</v>
      </c>
      <c r="M65" s="2" t="s">
        <v>44</v>
      </c>
      <c r="O65" t="str">
        <f t="shared" si="0"/>
        <v>25211420308</v>
      </c>
      <c r="P65" t="str">
        <f>VLOOKUP(O65,[2]Mapp_Chap_compta!$O:$O,1,0)</f>
        <v>25211420308</v>
      </c>
    </row>
    <row r="66" spans="1:16" x14ac:dyDescent="0.3">
      <c r="A66" s="2">
        <v>292212</v>
      </c>
      <c r="B66" s="2">
        <v>292212</v>
      </c>
      <c r="C66" s="2" t="s">
        <v>74</v>
      </c>
      <c r="D66" s="2" t="s">
        <v>67</v>
      </c>
      <c r="E66" s="2" t="s">
        <v>68</v>
      </c>
      <c r="F66" s="2">
        <v>20103</v>
      </c>
      <c r="G66" s="2" t="s">
        <v>26</v>
      </c>
      <c r="H66" s="2" t="s">
        <v>38</v>
      </c>
      <c r="I66" s="2" t="s">
        <v>38</v>
      </c>
      <c r="J66" s="2" t="s">
        <v>19</v>
      </c>
      <c r="K66" s="2" t="s">
        <v>20</v>
      </c>
      <c r="L66" s="2" t="s">
        <v>39</v>
      </c>
      <c r="M66" s="2" t="s">
        <v>39</v>
      </c>
      <c r="O66" t="str">
        <f t="shared" si="0"/>
        <v>29221220103</v>
      </c>
      <c r="P66" t="str">
        <f>VLOOKUP(O66,[2]Mapp_Chap_compta!$O:$O,1,0)</f>
        <v>29221220103</v>
      </c>
    </row>
    <row r="67" spans="1:16" x14ac:dyDescent="0.3">
      <c r="A67" s="2">
        <v>251140</v>
      </c>
      <c r="B67" s="2">
        <v>251140</v>
      </c>
      <c r="C67" s="2" t="s">
        <v>49</v>
      </c>
      <c r="D67" s="2" t="s">
        <v>14</v>
      </c>
      <c r="E67" s="2" t="s">
        <v>15</v>
      </c>
      <c r="F67" s="2">
        <v>10302</v>
      </c>
      <c r="G67" s="2" t="s">
        <v>16</v>
      </c>
      <c r="H67" s="2" t="s">
        <v>17</v>
      </c>
      <c r="I67" s="2" t="s">
        <v>18</v>
      </c>
      <c r="J67" s="2" t="s">
        <v>19</v>
      </c>
      <c r="K67" s="2" t="s">
        <v>40</v>
      </c>
      <c r="L67" s="2" t="s">
        <v>21</v>
      </c>
      <c r="M67" s="2" t="s">
        <v>22</v>
      </c>
      <c r="O67" t="str">
        <f t="shared" ref="O67:O130" si="1">B67&amp;F67</f>
        <v>25114010302</v>
      </c>
      <c r="P67" t="str">
        <f>VLOOKUP(O67,[2]Mapp_Chap_compta!$O:$O,1,0)</f>
        <v>25114010302</v>
      </c>
    </row>
    <row r="68" spans="1:16" x14ac:dyDescent="0.3">
      <c r="A68" s="2">
        <v>299100</v>
      </c>
      <c r="B68" s="2">
        <v>299100</v>
      </c>
      <c r="C68" s="2" t="s">
        <v>62</v>
      </c>
      <c r="D68" s="2" t="s">
        <v>36</v>
      </c>
      <c r="E68" s="2" t="s">
        <v>37</v>
      </c>
      <c r="F68" s="2">
        <v>20103</v>
      </c>
      <c r="G68" s="2" t="s">
        <v>26</v>
      </c>
      <c r="H68" s="2" t="s">
        <v>38</v>
      </c>
      <c r="I68" s="2" t="s">
        <v>38</v>
      </c>
      <c r="J68" s="2" t="s">
        <v>19</v>
      </c>
      <c r="K68" s="2" t="s">
        <v>20</v>
      </c>
      <c r="L68" s="2" t="s">
        <v>39</v>
      </c>
      <c r="M68" s="2" t="s">
        <v>39</v>
      </c>
      <c r="O68" t="str">
        <f t="shared" si="1"/>
        <v>29910020103</v>
      </c>
      <c r="P68" t="str">
        <f>VLOOKUP(O68,[2]Mapp_Chap_compta!$O:$O,1,0)</f>
        <v>29910020103</v>
      </c>
    </row>
    <row r="69" spans="1:16" x14ac:dyDescent="0.3">
      <c r="A69" s="2">
        <v>272500</v>
      </c>
      <c r="B69" s="2">
        <v>272500</v>
      </c>
      <c r="C69" s="2" t="s">
        <v>52</v>
      </c>
      <c r="D69" s="2" t="s">
        <v>53</v>
      </c>
      <c r="E69" s="2" t="s">
        <v>54</v>
      </c>
      <c r="F69" s="2">
        <v>20207</v>
      </c>
      <c r="G69" s="2" t="s">
        <v>16</v>
      </c>
      <c r="H69" s="2" t="s">
        <v>55</v>
      </c>
      <c r="I69" s="2" t="s">
        <v>55</v>
      </c>
      <c r="J69" s="2" t="s">
        <v>19</v>
      </c>
      <c r="K69" s="2" t="s">
        <v>20</v>
      </c>
      <c r="L69" s="2" t="s">
        <v>381</v>
      </c>
      <c r="M69" s="2" t="str">
        <f>I69</f>
        <v>Autres sommes dûes</v>
      </c>
      <c r="O69" t="str">
        <f t="shared" si="1"/>
        <v>27250020207</v>
      </c>
      <c r="P69" t="str">
        <f>VLOOKUP(O69,[2]Mapp_Chap_compta!$O:$O,1,0)</f>
        <v>27250020207</v>
      </c>
    </row>
    <row r="70" spans="1:16" x14ac:dyDescent="0.3">
      <c r="A70" s="2">
        <v>251120</v>
      </c>
      <c r="B70" s="2">
        <v>251120</v>
      </c>
      <c r="C70" s="2" t="s">
        <v>34</v>
      </c>
      <c r="D70" s="2" t="s">
        <v>14</v>
      </c>
      <c r="E70" s="2" t="s">
        <v>15</v>
      </c>
      <c r="F70" s="2">
        <v>20207</v>
      </c>
      <c r="G70" s="2" t="s">
        <v>16</v>
      </c>
      <c r="H70" s="2" t="s">
        <v>17</v>
      </c>
      <c r="I70" s="2" t="s">
        <v>18</v>
      </c>
      <c r="J70" s="2" t="s">
        <v>19</v>
      </c>
      <c r="K70" s="2" t="s">
        <v>20</v>
      </c>
      <c r="L70" s="2" t="s">
        <v>21</v>
      </c>
      <c r="M70" s="2" t="s">
        <v>22</v>
      </c>
      <c r="O70" t="str">
        <f t="shared" si="1"/>
        <v>25112020207</v>
      </c>
      <c r="P70" t="str">
        <f>VLOOKUP(O70,[2]Mapp_Chap_compta!$O:$O,1,0)</f>
        <v>25112020207</v>
      </c>
    </row>
    <row r="71" spans="1:16" x14ac:dyDescent="0.3">
      <c r="A71" s="2">
        <v>299224</v>
      </c>
      <c r="B71" s="2">
        <v>299224</v>
      </c>
      <c r="C71" s="2" t="s">
        <v>72</v>
      </c>
      <c r="D71" s="2" t="s">
        <v>36</v>
      </c>
      <c r="E71" s="2" t="s">
        <v>37</v>
      </c>
      <c r="F71" s="2">
        <v>10302</v>
      </c>
      <c r="G71" s="2" t="s">
        <v>26</v>
      </c>
      <c r="H71" s="2" t="s">
        <v>38</v>
      </c>
      <c r="I71" s="2" t="s">
        <v>38</v>
      </c>
      <c r="J71" s="2" t="s">
        <v>19</v>
      </c>
      <c r="K71" s="2" t="s">
        <v>40</v>
      </c>
      <c r="L71" s="2" t="s">
        <v>39</v>
      </c>
      <c r="M71" s="2" t="s">
        <v>39</v>
      </c>
      <c r="O71" t="str">
        <f t="shared" si="1"/>
        <v>29922410302</v>
      </c>
      <c r="P71" t="str">
        <f>VLOOKUP(O71,[2]Mapp_Chap_compta!$O:$O,1,0)</f>
        <v>29922410302</v>
      </c>
    </row>
    <row r="72" spans="1:16" x14ac:dyDescent="0.3">
      <c r="A72" s="2">
        <v>251140</v>
      </c>
      <c r="B72" s="2">
        <v>251140</v>
      </c>
      <c r="C72" s="2" t="s">
        <v>49</v>
      </c>
      <c r="D72" s="2" t="s">
        <v>14</v>
      </c>
      <c r="E72" s="2" t="s">
        <v>15</v>
      </c>
      <c r="F72" s="2">
        <v>20308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  <c r="L72" s="2" t="s">
        <v>21</v>
      </c>
      <c r="M72" s="2" t="s">
        <v>22</v>
      </c>
      <c r="O72" t="str">
        <f t="shared" si="1"/>
        <v>25114020308</v>
      </c>
      <c r="P72" t="str">
        <f>VLOOKUP(O72,[2]Mapp_Chap_compta!$O:$O,1,0)</f>
        <v>25114020308</v>
      </c>
    </row>
    <row r="73" spans="1:16" x14ac:dyDescent="0.3">
      <c r="A73" s="2">
        <v>299205</v>
      </c>
      <c r="B73" s="2">
        <v>299205</v>
      </c>
      <c r="C73" s="2" t="s">
        <v>75</v>
      </c>
      <c r="D73" s="2" t="s">
        <v>36</v>
      </c>
      <c r="E73" s="2" t="s">
        <v>37</v>
      </c>
      <c r="F73" s="2">
        <v>20315</v>
      </c>
      <c r="G73" s="2" t="s">
        <v>26</v>
      </c>
      <c r="H73" s="2" t="s">
        <v>38</v>
      </c>
      <c r="I73" s="2" t="s">
        <v>38</v>
      </c>
      <c r="J73" s="2" t="s">
        <v>19</v>
      </c>
      <c r="K73" s="2" t="s">
        <v>46</v>
      </c>
      <c r="L73" s="2" t="s">
        <v>39</v>
      </c>
      <c r="M73" s="2" t="s">
        <v>39</v>
      </c>
      <c r="O73" t="str">
        <f t="shared" si="1"/>
        <v>29920520315</v>
      </c>
      <c r="P73" t="str">
        <f>VLOOKUP(O73,[2]Mapp_Chap_compta!$O:$O,1,0)</f>
        <v>29920520315</v>
      </c>
    </row>
    <row r="74" spans="1:16" x14ac:dyDescent="0.3">
      <c r="A74" s="2">
        <v>272500</v>
      </c>
      <c r="B74" s="2">
        <v>272500</v>
      </c>
      <c r="C74" s="2" t="s">
        <v>52</v>
      </c>
      <c r="D74" s="2" t="s">
        <v>53</v>
      </c>
      <c r="E74" s="2" t="s">
        <v>54</v>
      </c>
      <c r="F74" s="2">
        <v>20202</v>
      </c>
      <c r="G74" s="2" t="s">
        <v>16</v>
      </c>
      <c r="H74" s="2" t="s">
        <v>55</v>
      </c>
      <c r="I74" s="2" t="s">
        <v>55</v>
      </c>
      <c r="J74" s="2" t="s">
        <v>19</v>
      </c>
      <c r="K74" s="2" t="s">
        <v>20</v>
      </c>
      <c r="L74" s="2" t="s">
        <v>381</v>
      </c>
      <c r="M74" s="2" t="str">
        <f>I74</f>
        <v>Autres sommes dûes</v>
      </c>
      <c r="O74" t="str">
        <f t="shared" si="1"/>
        <v>27250020202</v>
      </c>
      <c r="P74" t="str">
        <f>VLOOKUP(O74,[2]Mapp_Chap_compta!$O:$O,1,0)</f>
        <v>27250020202</v>
      </c>
    </row>
    <row r="75" spans="1:16" x14ac:dyDescent="0.3">
      <c r="A75" s="2">
        <v>251120</v>
      </c>
      <c r="B75" s="2">
        <v>251120</v>
      </c>
      <c r="C75" s="2" t="s">
        <v>34</v>
      </c>
      <c r="D75" s="2" t="s">
        <v>14</v>
      </c>
      <c r="E75" s="2" t="s">
        <v>15</v>
      </c>
      <c r="F75" s="2">
        <v>20315</v>
      </c>
      <c r="G75" s="2" t="s">
        <v>16</v>
      </c>
      <c r="H75" s="2" t="s">
        <v>17</v>
      </c>
      <c r="I75" s="2" t="s">
        <v>18</v>
      </c>
      <c r="J75" s="2" t="s">
        <v>19</v>
      </c>
      <c r="K75" s="2" t="s">
        <v>46</v>
      </c>
      <c r="L75" s="2" t="s">
        <v>21</v>
      </c>
      <c r="M75" s="2" t="s">
        <v>22</v>
      </c>
      <c r="O75" t="str">
        <f t="shared" si="1"/>
        <v>25112020315</v>
      </c>
      <c r="P75" t="str">
        <f>VLOOKUP(O75,[2]Mapp_Chap_compta!$O:$O,1,0)</f>
        <v>25112020315</v>
      </c>
    </row>
    <row r="76" spans="1:16" x14ac:dyDescent="0.3">
      <c r="A76" s="2">
        <v>255100</v>
      </c>
      <c r="B76" s="2">
        <v>255100</v>
      </c>
      <c r="C76" s="2" t="s">
        <v>76</v>
      </c>
      <c r="D76" s="2" t="s">
        <v>77</v>
      </c>
      <c r="E76" s="2" t="s">
        <v>78</v>
      </c>
      <c r="F76" s="2">
        <v>20209</v>
      </c>
      <c r="G76" s="2" t="s">
        <v>16</v>
      </c>
      <c r="H76" s="2" t="s">
        <v>78</v>
      </c>
      <c r="I76" s="2" t="s">
        <v>78</v>
      </c>
      <c r="J76" s="2" t="s">
        <v>19</v>
      </c>
      <c r="K76" s="2" t="s">
        <v>20</v>
      </c>
      <c r="L76" s="2" t="s">
        <v>381</v>
      </c>
      <c r="M76" s="2" t="s">
        <v>78</v>
      </c>
      <c r="O76" t="str">
        <f t="shared" si="1"/>
        <v>25510020209</v>
      </c>
      <c r="P76" t="str">
        <f>VLOOKUP(O76,[2]Mapp_Chap_compta!$O:$O,1,0)</f>
        <v>25510020209</v>
      </c>
    </row>
    <row r="77" spans="1:16" x14ac:dyDescent="0.3">
      <c r="A77" s="2">
        <v>254500</v>
      </c>
      <c r="B77" s="2">
        <v>254500</v>
      </c>
      <c r="C77" s="2" t="s">
        <v>63</v>
      </c>
      <c r="D77" s="2" t="s">
        <v>60</v>
      </c>
      <c r="E77" s="2" t="s">
        <v>61</v>
      </c>
      <c r="F77" s="2">
        <v>20315</v>
      </c>
      <c r="G77" s="2" t="s">
        <v>16</v>
      </c>
      <c r="H77" s="2" t="s">
        <v>61</v>
      </c>
      <c r="I77" s="2" t="s">
        <v>61</v>
      </c>
      <c r="J77" s="2" t="s">
        <v>19</v>
      </c>
      <c r="K77" s="2" t="s">
        <v>46</v>
      </c>
      <c r="L77" s="2" t="s">
        <v>381</v>
      </c>
      <c r="M77" s="2" t="str">
        <f>I77</f>
        <v>Dépôts de garantie reçus</v>
      </c>
      <c r="O77" t="str">
        <f t="shared" si="1"/>
        <v>25450020315</v>
      </c>
      <c r="P77" t="str">
        <f>VLOOKUP(O77,[2]Mapp_Chap_compta!$O:$O,1,0)</f>
        <v>25450020315</v>
      </c>
    </row>
    <row r="78" spans="1:16" x14ac:dyDescent="0.3">
      <c r="A78" s="2">
        <v>292103</v>
      </c>
      <c r="B78" s="2">
        <v>292103</v>
      </c>
      <c r="C78" s="2" t="s">
        <v>66</v>
      </c>
      <c r="D78" s="2" t="s">
        <v>67</v>
      </c>
      <c r="E78" s="2" t="s">
        <v>68</v>
      </c>
      <c r="F78" s="2">
        <v>20102</v>
      </c>
      <c r="G78" s="2" t="s">
        <v>26</v>
      </c>
      <c r="H78" s="2" t="s">
        <v>38</v>
      </c>
      <c r="I78" s="2" t="s">
        <v>38</v>
      </c>
      <c r="J78" s="2" t="s">
        <v>19</v>
      </c>
      <c r="K78" s="2" t="s">
        <v>40</v>
      </c>
      <c r="L78" s="2" t="s">
        <v>39</v>
      </c>
      <c r="M78" s="2" t="s">
        <v>39</v>
      </c>
      <c r="O78" t="str">
        <f t="shared" si="1"/>
        <v>29210320102</v>
      </c>
      <c r="P78" t="str">
        <f>VLOOKUP(O78,[2]Mapp_Chap_compta!$O:$O,1,0)</f>
        <v>29210320102</v>
      </c>
    </row>
    <row r="79" spans="1:16" x14ac:dyDescent="0.3">
      <c r="A79" s="2">
        <v>272500</v>
      </c>
      <c r="B79" s="2">
        <v>272500</v>
      </c>
      <c r="C79" s="2" t="s">
        <v>52</v>
      </c>
      <c r="D79" s="2" t="s">
        <v>53</v>
      </c>
      <c r="E79" s="2" t="s">
        <v>54</v>
      </c>
      <c r="F79" s="2">
        <v>20102</v>
      </c>
      <c r="G79" s="2" t="s">
        <v>16</v>
      </c>
      <c r="H79" s="2" t="s">
        <v>55</v>
      </c>
      <c r="I79" s="2" t="s">
        <v>55</v>
      </c>
      <c r="J79" s="2" t="s">
        <v>19</v>
      </c>
      <c r="K79" s="2" t="s">
        <v>40</v>
      </c>
      <c r="L79" s="2" t="s">
        <v>381</v>
      </c>
      <c r="M79" s="2" t="str">
        <f>I79</f>
        <v>Autres sommes dûes</v>
      </c>
      <c r="O79" t="str">
        <f t="shared" si="1"/>
        <v>27250020102</v>
      </c>
      <c r="P79" t="str">
        <f>VLOOKUP(O79,[2]Mapp_Chap_compta!$O:$O,1,0)</f>
        <v>27250020102</v>
      </c>
    </row>
    <row r="80" spans="1:16" x14ac:dyDescent="0.3">
      <c r="A80" s="2">
        <v>292103</v>
      </c>
      <c r="B80" s="2">
        <v>292103</v>
      </c>
      <c r="C80" s="2" t="s">
        <v>66</v>
      </c>
      <c r="D80" s="2" t="s">
        <v>67</v>
      </c>
      <c r="E80" s="2" t="s">
        <v>68</v>
      </c>
      <c r="F80" s="2">
        <v>20101</v>
      </c>
      <c r="G80" s="2" t="s">
        <v>26</v>
      </c>
      <c r="H80" s="2" t="s">
        <v>38</v>
      </c>
      <c r="I80" s="2" t="s">
        <v>38</v>
      </c>
      <c r="J80" s="2" t="s">
        <v>19</v>
      </c>
      <c r="K80" s="2" t="s">
        <v>40</v>
      </c>
      <c r="L80" s="2" t="s">
        <v>39</v>
      </c>
      <c r="M80" s="2" t="s">
        <v>39</v>
      </c>
      <c r="O80" t="str">
        <f t="shared" si="1"/>
        <v>29210320101</v>
      </c>
      <c r="P80" t="str">
        <f>VLOOKUP(O80,[2]Mapp_Chap_compta!$O:$O,1,0)</f>
        <v>29210320101</v>
      </c>
    </row>
    <row r="81" spans="1:16" x14ac:dyDescent="0.3">
      <c r="A81" s="2">
        <v>299225</v>
      </c>
      <c r="B81" s="2">
        <v>299225</v>
      </c>
      <c r="C81" s="2" t="s">
        <v>79</v>
      </c>
      <c r="D81" s="2" t="s">
        <v>36</v>
      </c>
      <c r="E81" s="2" t="s">
        <v>37</v>
      </c>
      <c r="F81" s="2">
        <v>20101</v>
      </c>
      <c r="G81" s="2" t="s">
        <v>26</v>
      </c>
      <c r="H81" s="2" t="s">
        <v>38</v>
      </c>
      <c r="I81" s="2" t="s">
        <v>38</v>
      </c>
      <c r="J81" s="2" t="s">
        <v>19</v>
      </c>
      <c r="K81" s="2" t="s">
        <v>40</v>
      </c>
      <c r="L81" s="2" t="s">
        <v>39</v>
      </c>
      <c r="M81" s="2" t="s">
        <v>39</v>
      </c>
      <c r="O81" t="str">
        <f t="shared" si="1"/>
        <v>29922520101</v>
      </c>
      <c r="P81" t="str">
        <f>VLOOKUP(O81,[2]Mapp_Chap_compta!$O:$O,1,0)</f>
        <v>29922520101</v>
      </c>
    </row>
    <row r="82" spans="1:16" x14ac:dyDescent="0.3">
      <c r="A82" s="2">
        <v>251140</v>
      </c>
      <c r="B82" s="2">
        <v>251140</v>
      </c>
      <c r="C82" s="2" t="s">
        <v>49</v>
      </c>
      <c r="D82" s="2" t="s">
        <v>14</v>
      </c>
      <c r="E82" s="2" t="s">
        <v>15</v>
      </c>
      <c r="F82" s="2">
        <v>20313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46</v>
      </c>
      <c r="L82" s="2" t="s">
        <v>21</v>
      </c>
      <c r="M82" s="2" t="s">
        <v>22</v>
      </c>
      <c r="O82" t="str">
        <f t="shared" si="1"/>
        <v>25114020313</v>
      </c>
      <c r="P82" t="str">
        <f>VLOOKUP(O82,[2]Mapp_Chap_compta!$O:$O,1,0)</f>
        <v>25114020313</v>
      </c>
    </row>
    <row r="83" spans="1:16" x14ac:dyDescent="0.3">
      <c r="A83" s="2">
        <v>251113</v>
      </c>
      <c r="B83" s="2">
        <v>251113</v>
      </c>
      <c r="C83" s="2" t="s">
        <v>13</v>
      </c>
      <c r="D83" s="2" t="s">
        <v>14</v>
      </c>
      <c r="E83" s="2" t="s">
        <v>15</v>
      </c>
      <c r="F83" s="2">
        <v>10302</v>
      </c>
      <c r="G83" s="2" t="s">
        <v>16</v>
      </c>
      <c r="H83" s="2" t="s">
        <v>17</v>
      </c>
      <c r="I83" s="2" t="s">
        <v>18</v>
      </c>
      <c r="J83" s="2" t="s">
        <v>19</v>
      </c>
      <c r="K83" s="2" t="s">
        <v>40</v>
      </c>
      <c r="L83" s="2" t="s">
        <v>21</v>
      </c>
      <c r="M83" s="2" t="s">
        <v>22</v>
      </c>
      <c r="O83" t="str">
        <f t="shared" si="1"/>
        <v>25111310302</v>
      </c>
      <c r="P83" t="str">
        <f>VLOOKUP(O83,[2]Mapp_Chap_compta!$O:$O,1,0)</f>
        <v>25111310302</v>
      </c>
    </row>
    <row r="84" spans="1:16" x14ac:dyDescent="0.3">
      <c r="A84" s="2">
        <v>251140</v>
      </c>
      <c r="B84" s="2">
        <v>251140</v>
      </c>
      <c r="C84" s="2" t="s">
        <v>49</v>
      </c>
      <c r="D84" s="2" t="s">
        <v>14</v>
      </c>
      <c r="E84" s="2" t="s">
        <v>15</v>
      </c>
      <c r="F84" s="2">
        <v>20103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  <c r="L84" s="2" t="s">
        <v>21</v>
      </c>
      <c r="M84" s="2" t="s">
        <v>22</v>
      </c>
      <c r="O84" t="str">
        <f t="shared" si="1"/>
        <v>25114020103</v>
      </c>
      <c r="P84" t="str">
        <f>VLOOKUP(O84,[2]Mapp_Chap_compta!$O:$O,1,0)</f>
        <v>25114020103</v>
      </c>
    </row>
    <row r="85" spans="1:16" x14ac:dyDescent="0.3">
      <c r="A85" s="2">
        <v>272500</v>
      </c>
      <c r="B85" s="2">
        <v>272500</v>
      </c>
      <c r="C85" s="2" t="s">
        <v>52</v>
      </c>
      <c r="D85" s="2" t="s">
        <v>53</v>
      </c>
      <c r="E85" s="2" t="s">
        <v>54</v>
      </c>
      <c r="F85" s="2">
        <v>20101</v>
      </c>
      <c r="G85" s="2" t="s">
        <v>16</v>
      </c>
      <c r="H85" s="2" t="s">
        <v>55</v>
      </c>
      <c r="I85" s="2" t="s">
        <v>55</v>
      </c>
      <c r="J85" s="2" t="s">
        <v>19</v>
      </c>
      <c r="K85" s="2" t="s">
        <v>40</v>
      </c>
      <c r="L85" s="2" t="s">
        <v>381</v>
      </c>
      <c r="M85" s="2" t="str">
        <f>I85</f>
        <v>Autres sommes dûes</v>
      </c>
      <c r="O85" t="str">
        <f t="shared" si="1"/>
        <v>27250020101</v>
      </c>
      <c r="P85" t="str">
        <f>VLOOKUP(O85,[2]Mapp_Chap_compta!$O:$O,1,0)</f>
        <v>27250020101</v>
      </c>
    </row>
    <row r="86" spans="1:16" x14ac:dyDescent="0.3">
      <c r="A86" s="2">
        <v>255100</v>
      </c>
      <c r="B86" s="2">
        <v>255100</v>
      </c>
      <c r="C86" s="2" t="s">
        <v>76</v>
      </c>
      <c r="D86" s="2" t="s">
        <v>77</v>
      </c>
      <c r="E86" s="2" t="s">
        <v>78</v>
      </c>
      <c r="F86" s="2">
        <v>20101</v>
      </c>
      <c r="G86" s="2" t="s">
        <v>16</v>
      </c>
      <c r="H86" s="2" t="s">
        <v>78</v>
      </c>
      <c r="I86" s="2" t="s">
        <v>78</v>
      </c>
      <c r="J86" s="2" t="s">
        <v>19</v>
      </c>
      <c r="K86" s="2" t="s">
        <v>40</v>
      </c>
      <c r="L86" s="2" t="s">
        <v>381</v>
      </c>
      <c r="M86" s="2" t="s">
        <v>78</v>
      </c>
      <c r="O86" t="str">
        <f t="shared" si="1"/>
        <v>25510020101</v>
      </c>
      <c r="P86" t="str">
        <f>VLOOKUP(O86,[2]Mapp_Chap_compta!$O:$O,1,0)</f>
        <v>25510020101</v>
      </c>
    </row>
    <row r="87" spans="1:16" x14ac:dyDescent="0.3">
      <c r="A87" s="2">
        <v>292220</v>
      </c>
      <c r="B87" s="2">
        <v>292220</v>
      </c>
      <c r="C87" s="2" t="s">
        <v>80</v>
      </c>
      <c r="D87" s="2" t="s">
        <v>67</v>
      </c>
      <c r="E87" s="2" t="s">
        <v>68</v>
      </c>
      <c r="F87" s="2">
        <v>20204</v>
      </c>
      <c r="G87" s="2" t="s">
        <v>26</v>
      </c>
      <c r="H87" s="2" t="s">
        <v>38</v>
      </c>
      <c r="I87" s="2" t="s">
        <v>38</v>
      </c>
      <c r="J87" s="2" t="s">
        <v>19</v>
      </c>
      <c r="K87" s="2" t="s">
        <v>20</v>
      </c>
      <c r="L87" s="2" t="s">
        <v>39</v>
      </c>
      <c r="M87" s="2" t="s">
        <v>39</v>
      </c>
      <c r="O87" t="str">
        <f t="shared" si="1"/>
        <v>29222020204</v>
      </c>
      <c r="P87" t="str">
        <f>VLOOKUP(O87,[2]Mapp_Chap_compta!$O:$O,1,0)</f>
        <v>29222020204</v>
      </c>
    </row>
    <row r="88" spans="1:16" x14ac:dyDescent="0.3">
      <c r="A88" s="2">
        <v>272500</v>
      </c>
      <c r="B88" s="2">
        <v>272500</v>
      </c>
      <c r="C88" s="2" t="s">
        <v>52</v>
      </c>
      <c r="D88" s="2" t="s">
        <v>53</v>
      </c>
      <c r="E88" s="2" t="s">
        <v>54</v>
      </c>
      <c r="F88" s="2">
        <v>20308</v>
      </c>
      <c r="G88" s="2" t="s">
        <v>16</v>
      </c>
      <c r="H88" s="2" t="s">
        <v>55</v>
      </c>
      <c r="I88" s="2" t="s">
        <v>55</v>
      </c>
      <c r="J88" s="2" t="s">
        <v>19</v>
      </c>
      <c r="K88" s="2" t="s">
        <v>20</v>
      </c>
      <c r="L88" s="2" t="s">
        <v>381</v>
      </c>
      <c r="M88" s="2" t="str">
        <f>I88</f>
        <v>Autres sommes dûes</v>
      </c>
      <c r="O88" t="str">
        <f t="shared" si="1"/>
        <v>27250020308</v>
      </c>
      <c r="P88" t="str">
        <f>VLOOKUP(O88,[2]Mapp_Chap_compta!$O:$O,1,0)</f>
        <v>27250020308</v>
      </c>
    </row>
    <row r="89" spans="1:16" x14ac:dyDescent="0.3">
      <c r="A89" s="2">
        <v>292220</v>
      </c>
      <c r="B89" s="2">
        <v>292220</v>
      </c>
      <c r="C89" s="2" t="s">
        <v>80</v>
      </c>
      <c r="D89" s="2" t="s">
        <v>67</v>
      </c>
      <c r="E89" s="2" t="s">
        <v>68</v>
      </c>
      <c r="F89" s="2">
        <v>20102</v>
      </c>
      <c r="G89" s="2" t="s">
        <v>26</v>
      </c>
      <c r="H89" s="2" t="s">
        <v>38</v>
      </c>
      <c r="I89" s="2" t="s">
        <v>38</v>
      </c>
      <c r="J89" s="2" t="s">
        <v>19</v>
      </c>
      <c r="K89" s="2" t="s">
        <v>40</v>
      </c>
      <c r="L89" s="2" t="s">
        <v>39</v>
      </c>
      <c r="M89" s="2" t="s">
        <v>39</v>
      </c>
      <c r="O89" t="str">
        <f t="shared" si="1"/>
        <v>29222020102</v>
      </c>
      <c r="P89" t="str">
        <f>VLOOKUP(O89,[2]Mapp_Chap_compta!$O:$O,1,0)</f>
        <v>29222020102</v>
      </c>
    </row>
    <row r="90" spans="1:16" x14ac:dyDescent="0.3">
      <c r="A90" s="2">
        <v>292107</v>
      </c>
      <c r="B90" s="2">
        <v>292107</v>
      </c>
      <c r="C90" s="2" t="s">
        <v>81</v>
      </c>
      <c r="D90" s="2" t="s">
        <v>67</v>
      </c>
      <c r="E90" s="2" t="s">
        <v>68</v>
      </c>
      <c r="F90" s="2">
        <v>20101</v>
      </c>
      <c r="G90" s="2" t="s">
        <v>26</v>
      </c>
      <c r="H90" s="2" t="s">
        <v>38</v>
      </c>
      <c r="I90" s="2" t="s">
        <v>38</v>
      </c>
      <c r="J90" s="2" t="s">
        <v>19</v>
      </c>
      <c r="K90" s="2" t="s">
        <v>40</v>
      </c>
      <c r="L90" s="2" t="s">
        <v>39</v>
      </c>
      <c r="M90" s="2" t="s">
        <v>39</v>
      </c>
      <c r="O90" t="str">
        <f t="shared" si="1"/>
        <v>29210720101</v>
      </c>
      <c r="P90" t="str">
        <f>VLOOKUP(O90,[2]Mapp_Chap_compta!$O:$O,1,0)</f>
        <v>29210720101</v>
      </c>
    </row>
    <row r="91" spans="1:16" x14ac:dyDescent="0.3">
      <c r="A91" s="2">
        <v>272500</v>
      </c>
      <c r="B91" s="2">
        <v>272500</v>
      </c>
      <c r="C91" s="2" t="s">
        <v>52</v>
      </c>
      <c r="D91" s="2" t="s">
        <v>53</v>
      </c>
      <c r="E91" s="2" t="s">
        <v>54</v>
      </c>
      <c r="F91" s="2">
        <v>20315</v>
      </c>
      <c r="G91" s="2" t="s">
        <v>16</v>
      </c>
      <c r="H91" s="2" t="s">
        <v>55</v>
      </c>
      <c r="I91" s="2" t="s">
        <v>55</v>
      </c>
      <c r="J91" s="2" t="s">
        <v>19</v>
      </c>
      <c r="K91" s="2" t="s">
        <v>46</v>
      </c>
      <c r="L91" s="2" t="s">
        <v>381</v>
      </c>
      <c r="M91" s="2" t="str">
        <f>I91</f>
        <v>Autres sommes dûes</v>
      </c>
      <c r="O91" t="str">
        <f t="shared" si="1"/>
        <v>27250020315</v>
      </c>
      <c r="P91" t="str">
        <f>VLOOKUP(O91,[2]Mapp_Chap_compta!$O:$O,1,0)</f>
        <v>27250020315</v>
      </c>
    </row>
    <row r="92" spans="1:16" x14ac:dyDescent="0.3">
      <c r="A92" s="2">
        <v>251150</v>
      </c>
      <c r="B92" s="2">
        <v>251150</v>
      </c>
      <c r="C92" s="2" t="s">
        <v>45</v>
      </c>
      <c r="D92" s="2" t="s">
        <v>14</v>
      </c>
      <c r="E92" s="2" t="s">
        <v>15</v>
      </c>
      <c r="F92" s="2">
        <v>20102</v>
      </c>
      <c r="G92" s="2" t="s">
        <v>16</v>
      </c>
      <c r="H92" s="2" t="s">
        <v>17</v>
      </c>
      <c r="I92" s="2" t="s">
        <v>18</v>
      </c>
      <c r="J92" s="2" t="s">
        <v>19</v>
      </c>
      <c r="K92" s="2" t="s">
        <v>40</v>
      </c>
      <c r="L92" s="2" t="s">
        <v>21</v>
      </c>
      <c r="M92" s="2" t="s">
        <v>22</v>
      </c>
      <c r="O92" t="str">
        <f t="shared" si="1"/>
        <v>25115020102</v>
      </c>
      <c r="P92" t="str">
        <f>VLOOKUP(O92,[2]Mapp_Chap_compta!$O:$O,1,0)</f>
        <v>25115020102</v>
      </c>
    </row>
    <row r="93" spans="1:16" x14ac:dyDescent="0.3">
      <c r="A93" s="2">
        <v>205111</v>
      </c>
      <c r="B93" s="2">
        <v>205111</v>
      </c>
      <c r="C93" s="2" t="s">
        <v>82</v>
      </c>
      <c r="D93" s="2" t="s">
        <v>24</v>
      </c>
      <c r="E93" s="2" t="s">
        <v>25</v>
      </c>
      <c r="F93" s="2">
        <v>20103</v>
      </c>
      <c r="G93" s="2" t="s">
        <v>26</v>
      </c>
      <c r="H93" s="2" t="s">
        <v>17</v>
      </c>
      <c r="I93" s="2" t="s">
        <v>83</v>
      </c>
      <c r="J93" s="2" t="s">
        <v>19</v>
      </c>
      <c r="K93" s="2" t="s">
        <v>20</v>
      </c>
      <c r="L93" s="2" t="s">
        <v>84</v>
      </c>
      <c r="M93" s="2" t="s">
        <v>85</v>
      </c>
      <c r="O93" t="str">
        <f t="shared" si="1"/>
        <v>20511120103</v>
      </c>
      <c r="P93" t="str">
        <f>VLOOKUP(O93,[2]Mapp_Chap_compta!$O:$O,1,0)</f>
        <v>20511120103</v>
      </c>
    </row>
    <row r="94" spans="1:16" x14ac:dyDescent="0.3">
      <c r="A94" s="2">
        <v>255100</v>
      </c>
      <c r="B94" s="2">
        <v>255100</v>
      </c>
      <c r="C94" s="2" t="s">
        <v>76</v>
      </c>
      <c r="D94" s="2" t="s">
        <v>77</v>
      </c>
      <c r="E94" s="2" t="s">
        <v>78</v>
      </c>
      <c r="F94" s="2">
        <v>20102</v>
      </c>
      <c r="G94" s="2" t="s">
        <v>16</v>
      </c>
      <c r="H94" s="2" t="s">
        <v>78</v>
      </c>
      <c r="I94" s="2" t="s">
        <v>78</v>
      </c>
      <c r="J94" s="2" t="s">
        <v>19</v>
      </c>
      <c r="K94" s="2" t="s">
        <v>40</v>
      </c>
      <c r="L94" s="2" t="s">
        <v>381</v>
      </c>
      <c r="M94" s="2" t="s">
        <v>78</v>
      </c>
      <c r="O94" t="str">
        <f t="shared" si="1"/>
        <v>25510020102</v>
      </c>
      <c r="P94" t="str">
        <f>VLOOKUP(O94,[2]Mapp_Chap_compta!$O:$O,1,0)</f>
        <v>25510020102</v>
      </c>
    </row>
    <row r="95" spans="1:16" x14ac:dyDescent="0.3">
      <c r="A95" s="2">
        <v>292221</v>
      </c>
      <c r="B95" s="2">
        <v>-292221</v>
      </c>
      <c r="C95" s="2" t="s">
        <v>73</v>
      </c>
      <c r="D95" s="2" t="s">
        <v>67</v>
      </c>
      <c r="E95" s="2" t="s">
        <v>68</v>
      </c>
      <c r="F95" s="2">
        <v>20102</v>
      </c>
      <c r="G95" s="2" t="s">
        <v>26</v>
      </c>
      <c r="H95" s="2" t="s">
        <v>38</v>
      </c>
      <c r="I95" s="2" t="s">
        <v>38</v>
      </c>
      <c r="J95" s="2" t="s">
        <v>19</v>
      </c>
      <c r="K95" s="2" t="s">
        <v>40</v>
      </c>
      <c r="L95" s="2" t="s">
        <v>39</v>
      </c>
      <c r="M95" s="2" t="s">
        <v>39</v>
      </c>
      <c r="O95" t="str">
        <f t="shared" si="1"/>
        <v>-29222120102</v>
      </c>
      <c r="P95" t="str">
        <f>VLOOKUP(O95,[2]Mapp_Chap_compta!$O:$O,1,0)</f>
        <v>-29222120102</v>
      </c>
    </row>
    <row r="96" spans="1:16" x14ac:dyDescent="0.3">
      <c r="A96" s="2">
        <v>252120</v>
      </c>
      <c r="B96" s="2">
        <v>252120</v>
      </c>
      <c r="C96" s="2" t="s">
        <v>41</v>
      </c>
      <c r="D96" s="2" t="s">
        <v>42</v>
      </c>
      <c r="E96" s="2" t="s">
        <v>43</v>
      </c>
      <c r="F96" s="2">
        <v>20101</v>
      </c>
      <c r="G96" s="2" t="s">
        <v>16</v>
      </c>
      <c r="H96" s="2" t="s">
        <v>17</v>
      </c>
      <c r="I96" s="2" t="s">
        <v>44</v>
      </c>
      <c r="J96" s="2" t="s">
        <v>19</v>
      </c>
      <c r="K96" s="2" t="s">
        <v>40</v>
      </c>
      <c r="L96" s="2" t="s">
        <v>381</v>
      </c>
      <c r="M96" s="2" t="s">
        <v>44</v>
      </c>
      <c r="O96" t="str">
        <f t="shared" si="1"/>
        <v>25212020101</v>
      </c>
      <c r="P96" t="str">
        <f>VLOOKUP(O96,[2]Mapp_Chap_compta!$O:$O,1,0)</f>
        <v>25212020101</v>
      </c>
    </row>
    <row r="97" spans="1:16" x14ac:dyDescent="0.3">
      <c r="A97" s="2">
        <v>255100</v>
      </c>
      <c r="B97" s="2">
        <v>255100</v>
      </c>
      <c r="C97" s="2" t="s">
        <v>76</v>
      </c>
      <c r="D97" s="2" t="s">
        <v>77</v>
      </c>
      <c r="E97" s="2" t="s">
        <v>78</v>
      </c>
      <c r="F97" s="2">
        <v>20307</v>
      </c>
      <c r="G97" s="2" t="s">
        <v>16</v>
      </c>
      <c r="H97" s="2" t="s">
        <v>78</v>
      </c>
      <c r="I97" s="2" t="s">
        <v>78</v>
      </c>
      <c r="J97" s="2" t="s">
        <v>19</v>
      </c>
      <c r="K97" s="2" t="s">
        <v>46</v>
      </c>
      <c r="L97" s="2" t="s">
        <v>381</v>
      </c>
      <c r="M97" s="2" t="s">
        <v>78</v>
      </c>
      <c r="O97" t="str">
        <f t="shared" si="1"/>
        <v>25510020307</v>
      </c>
      <c r="P97" t="str">
        <f>VLOOKUP(O97,[2]Mapp_Chap_compta!$O:$O,1,0)</f>
        <v>25510020307</v>
      </c>
    </row>
    <row r="98" spans="1:16" x14ac:dyDescent="0.3">
      <c r="A98" s="2">
        <v>255100</v>
      </c>
      <c r="B98" s="2">
        <v>255100</v>
      </c>
      <c r="C98" s="2" t="s">
        <v>76</v>
      </c>
      <c r="D98" s="2" t="s">
        <v>77</v>
      </c>
      <c r="E98" s="2" t="s">
        <v>78</v>
      </c>
      <c r="F98" s="2">
        <v>20103</v>
      </c>
      <c r="G98" s="2" t="s">
        <v>16</v>
      </c>
      <c r="H98" s="2" t="s">
        <v>78</v>
      </c>
      <c r="I98" s="2" t="s">
        <v>78</v>
      </c>
      <c r="J98" s="2" t="s">
        <v>19</v>
      </c>
      <c r="K98" s="2" t="s">
        <v>20</v>
      </c>
      <c r="L98" s="2" t="s">
        <v>381</v>
      </c>
      <c r="M98" s="2" t="s">
        <v>78</v>
      </c>
      <c r="O98" t="str">
        <f t="shared" si="1"/>
        <v>25510020103</v>
      </c>
      <c r="P98" t="str">
        <f>VLOOKUP(O98,[2]Mapp_Chap_compta!$O:$O,1,0)</f>
        <v>25510020103</v>
      </c>
    </row>
    <row r="99" spans="1:16" x14ac:dyDescent="0.3">
      <c r="A99" s="2">
        <v>299223</v>
      </c>
      <c r="B99" s="2">
        <v>299223</v>
      </c>
      <c r="C99" s="2" t="s">
        <v>86</v>
      </c>
      <c r="D99" s="2" t="s">
        <v>36</v>
      </c>
      <c r="E99" s="2" t="s">
        <v>37</v>
      </c>
      <c r="F99" s="2">
        <v>20202</v>
      </c>
      <c r="G99" s="2" t="s">
        <v>26</v>
      </c>
      <c r="H99" s="2" t="s">
        <v>38</v>
      </c>
      <c r="I99" s="2" t="s">
        <v>38</v>
      </c>
      <c r="J99" s="2" t="s">
        <v>19</v>
      </c>
      <c r="K99" s="2" t="s">
        <v>20</v>
      </c>
      <c r="L99" s="2" t="s">
        <v>39</v>
      </c>
      <c r="M99" s="2" t="s">
        <v>39</v>
      </c>
      <c r="O99" t="str">
        <f t="shared" si="1"/>
        <v>29922320202</v>
      </c>
      <c r="P99" t="str">
        <f>VLOOKUP(O99,[2]Mapp_Chap_compta!$O:$O,1,0)</f>
        <v>29922320202</v>
      </c>
    </row>
    <row r="100" spans="1:16" x14ac:dyDescent="0.3">
      <c r="A100" s="2">
        <v>292220</v>
      </c>
      <c r="B100" s="2">
        <v>292220</v>
      </c>
      <c r="C100" s="2" t="s">
        <v>80</v>
      </c>
      <c r="D100" s="2" t="s">
        <v>67</v>
      </c>
      <c r="E100" s="2" t="s">
        <v>68</v>
      </c>
      <c r="F100" s="2">
        <v>20103</v>
      </c>
      <c r="G100" s="2" t="s">
        <v>26</v>
      </c>
      <c r="H100" s="2" t="s">
        <v>38</v>
      </c>
      <c r="I100" s="2" t="s">
        <v>38</v>
      </c>
      <c r="J100" s="2" t="s">
        <v>19</v>
      </c>
      <c r="K100" s="2" t="s">
        <v>20</v>
      </c>
      <c r="L100" s="2" t="s">
        <v>39</v>
      </c>
      <c r="M100" s="2" t="s">
        <v>39</v>
      </c>
      <c r="O100" t="str">
        <f t="shared" si="1"/>
        <v>29222020103</v>
      </c>
      <c r="P100" t="str">
        <f>VLOOKUP(O100,[2]Mapp_Chap_compta!$O:$O,1,0)</f>
        <v>29222020103</v>
      </c>
    </row>
    <row r="101" spans="1:16" x14ac:dyDescent="0.3">
      <c r="A101" s="2">
        <v>205111</v>
      </c>
      <c r="B101" s="2">
        <v>205111</v>
      </c>
      <c r="C101" s="2" t="s">
        <v>82</v>
      </c>
      <c r="D101" s="2" t="s">
        <v>24</v>
      </c>
      <c r="E101" s="2" t="s">
        <v>25</v>
      </c>
      <c r="F101" s="2">
        <v>20102</v>
      </c>
      <c r="G101" s="2" t="s">
        <v>26</v>
      </c>
      <c r="H101" s="2" t="s">
        <v>17</v>
      </c>
      <c r="I101" s="2" t="s">
        <v>83</v>
      </c>
      <c r="J101" s="2" t="s">
        <v>19</v>
      </c>
      <c r="K101" s="2" t="s">
        <v>40</v>
      </c>
      <c r="L101" s="2" t="s">
        <v>84</v>
      </c>
      <c r="M101" s="2" t="s">
        <v>85</v>
      </c>
      <c r="O101" t="str">
        <f t="shared" si="1"/>
        <v>20511120102</v>
      </c>
      <c r="P101" t="str">
        <f>VLOOKUP(O101,[2]Mapp_Chap_compta!$O:$O,1,0)</f>
        <v>20511120102</v>
      </c>
    </row>
    <row r="102" spans="1:16" x14ac:dyDescent="0.3">
      <c r="A102" s="2">
        <v>251130</v>
      </c>
      <c r="B102" s="2">
        <v>251130</v>
      </c>
      <c r="C102" s="2" t="s">
        <v>51</v>
      </c>
      <c r="D102" s="2" t="s">
        <v>14</v>
      </c>
      <c r="E102" s="2" t="s">
        <v>15</v>
      </c>
      <c r="F102" s="2">
        <v>20102</v>
      </c>
      <c r="G102" s="2" t="s">
        <v>16</v>
      </c>
      <c r="H102" s="2" t="s">
        <v>17</v>
      </c>
      <c r="I102" s="2" t="s">
        <v>18</v>
      </c>
      <c r="J102" s="2" t="s">
        <v>19</v>
      </c>
      <c r="K102" s="2" t="s">
        <v>40</v>
      </c>
      <c r="L102" s="2" t="s">
        <v>21</v>
      </c>
      <c r="M102" s="2" t="s">
        <v>22</v>
      </c>
      <c r="O102" t="str">
        <f t="shared" si="1"/>
        <v>25113020102</v>
      </c>
      <c r="P102" t="str">
        <f>VLOOKUP(O102,[2]Mapp_Chap_compta!$O:$O,1,0)</f>
        <v>25113020102</v>
      </c>
    </row>
    <row r="103" spans="1:16" x14ac:dyDescent="0.3">
      <c r="A103" s="2">
        <v>299225</v>
      </c>
      <c r="B103" s="2">
        <v>299225</v>
      </c>
      <c r="C103" s="2" t="s">
        <v>79</v>
      </c>
      <c r="D103" s="2" t="s">
        <v>36</v>
      </c>
      <c r="E103" s="2" t="s">
        <v>37</v>
      </c>
      <c r="F103" s="2">
        <v>10302</v>
      </c>
      <c r="G103" s="2" t="s">
        <v>26</v>
      </c>
      <c r="H103" s="2" t="s">
        <v>38</v>
      </c>
      <c r="I103" s="2" t="s">
        <v>38</v>
      </c>
      <c r="J103" s="2" t="s">
        <v>19</v>
      </c>
      <c r="K103" s="2" t="s">
        <v>40</v>
      </c>
      <c r="L103" s="2" t="s">
        <v>39</v>
      </c>
      <c r="M103" s="2" t="s">
        <v>39</v>
      </c>
      <c r="O103" t="str">
        <f t="shared" si="1"/>
        <v>29922510302</v>
      </c>
      <c r="P103" t="str">
        <f>VLOOKUP(O103,[2]Mapp_Chap_compta!$O:$O,1,0)</f>
        <v>29922510302</v>
      </c>
    </row>
    <row r="104" spans="1:16" x14ac:dyDescent="0.3">
      <c r="A104" s="2">
        <v>292280</v>
      </c>
      <c r="B104" s="2">
        <v>292280</v>
      </c>
      <c r="C104" s="2" t="s">
        <v>87</v>
      </c>
      <c r="D104" s="2" t="s">
        <v>67</v>
      </c>
      <c r="E104" s="2" t="s">
        <v>68</v>
      </c>
      <c r="F104" s="2">
        <v>20102</v>
      </c>
      <c r="G104" s="2" t="s">
        <v>26</v>
      </c>
      <c r="H104" s="2" t="s">
        <v>38</v>
      </c>
      <c r="I104" s="2" t="s">
        <v>38</v>
      </c>
      <c r="J104" s="2" t="s">
        <v>19</v>
      </c>
      <c r="K104" s="2" t="s">
        <v>40</v>
      </c>
      <c r="L104" s="2" t="s">
        <v>39</v>
      </c>
      <c r="M104" s="2" t="s">
        <v>39</v>
      </c>
      <c r="O104" t="str">
        <f t="shared" si="1"/>
        <v>29228020102</v>
      </c>
      <c r="P104" t="str">
        <f>VLOOKUP(O104,[2]Mapp_Chap_compta!$O:$O,1,0)</f>
        <v>29228020102</v>
      </c>
    </row>
    <row r="105" spans="1:16" x14ac:dyDescent="0.3">
      <c r="A105" s="2">
        <v>205111</v>
      </c>
      <c r="B105" s="2">
        <v>205111</v>
      </c>
      <c r="C105" s="2" t="s">
        <v>82</v>
      </c>
      <c r="D105" s="2" t="s">
        <v>24</v>
      </c>
      <c r="E105" s="2" t="s">
        <v>25</v>
      </c>
      <c r="F105" s="2">
        <v>20101</v>
      </c>
      <c r="G105" s="2" t="s">
        <v>26</v>
      </c>
      <c r="H105" s="2" t="s">
        <v>17</v>
      </c>
      <c r="I105" s="2" t="s">
        <v>83</v>
      </c>
      <c r="J105" s="2" t="s">
        <v>19</v>
      </c>
      <c r="K105" s="2" t="s">
        <v>40</v>
      </c>
      <c r="L105" s="2" t="s">
        <v>84</v>
      </c>
      <c r="M105" s="2" t="s">
        <v>85</v>
      </c>
      <c r="O105" t="str">
        <f t="shared" si="1"/>
        <v>20511120101</v>
      </c>
      <c r="P105" t="str">
        <f>VLOOKUP(O105,[2]Mapp_Chap_compta!$O:$O,1,0)</f>
        <v>20511120101</v>
      </c>
    </row>
    <row r="106" spans="1:16" x14ac:dyDescent="0.3">
      <c r="A106" s="2">
        <v>272500</v>
      </c>
      <c r="B106" s="2">
        <v>272500</v>
      </c>
      <c r="C106" s="2" t="s">
        <v>52</v>
      </c>
      <c r="D106" s="2" t="s">
        <v>53</v>
      </c>
      <c r="E106" s="2" t="s">
        <v>54</v>
      </c>
      <c r="F106" s="2">
        <v>20110</v>
      </c>
      <c r="G106" s="2" t="s">
        <v>16</v>
      </c>
      <c r="H106" s="2" t="s">
        <v>55</v>
      </c>
      <c r="I106" s="2" t="s">
        <v>55</v>
      </c>
      <c r="J106" s="2" t="s">
        <v>19</v>
      </c>
      <c r="K106" s="2" t="s">
        <v>40</v>
      </c>
      <c r="L106" s="2" t="s">
        <v>381</v>
      </c>
      <c r="M106" s="2" t="str">
        <f>I106</f>
        <v>Autres sommes dûes</v>
      </c>
      <c r="O106" t="str">
        <f t="shared" si="1"/>
        <v>27250020110</v>
      </c>
      <c r="P106" t="str">
        <f>VLOOKUP(O106,[2]Mapp_Chap_compta!$O:$O,1,0)</f>
        <v>27250020110</v>
      </c>
    </row>
    <row r="107" spans="1:16" x14ac:dyDescent="0.3">
      <c r="A107" s="2">
        <v>292104</v>
      </c>
      <c r="B107" s="2">
        <v>292104</v>
      </c>
      <c r="C107" s="2" t="s">
        <v>88</v>
      </c>
      <c r="D107" s="2" t="s">
        <v>67</v>
      </c>
      <c r="E107" s="2" t="s">
        <v>68</v>
      </c>
      <c r="F107" s="2">
        <v>10302</v>
      </c>
      <c r="G107" s="2" t="s">
        <v>26</v>
      </c>
      <c r="H107" s="2" t="s">
        <v>38</v>
      </c>
      <c r="I107" s="2" t="s">
        <v>38</v>
      </c>
      <c r="J107" s="2" t="s">
        <v>19</v>
      </c>
      <c r="K107" s="2" t="s">
        <v>40</v>
      </c>
      <c r="L107" s="2" t="s">
        <v>39</v>
      </c>
      <c r="M107" s="2" t="s">
        <v>39</v>
      </c>
      <c r="O107" t="str">
        <f t="shared" si="1"/>
        <v>29210410302</v>
      </c>
      <c r="P107" t="str">
        <f>VLOOKUP(O107,[2]Mapp_Chap_compta!$O:$O,1,0)</f>
        <v>29210410302</v>
      </c>
    </row>
    <row r="108" spans="1:16" x14ac:dyDescent="0.3">
      <c r="A108" s="2">
        <v>272120</v>
      </c>
      <c r="B108" s="2">
        <v>272120</v>
      </c>
      <c r="C108" s="2" t="s">
        <v>89</v>
      </c>
      <c r="D108" s="2" t="s">
        <v>53</v>
      </c>
      <c r="E108" s="2" t="s">
        <v>54</v>
      </c>
      <c r="F108" s="2">
        <v>20103</v>
      </c>
      <c r="G108" s="2" t="s">
        <v>16</v>
      </c>
      <c r="H108" s="2" t="s">
        <v>55</v>
      </c>
      <c r="I108" s="2" t="s">
        <v>55</v>
      </c>
      <c r="J108" s="2" t="s">
        <v>19</v>
      </c>
      <c r="K108" s="2" t="s">
        <v>20</v>
      </c>
      <c r="L108" s="2" t="s">
        <v>381</v>
      </c>
      <c r="M108" s="2" t="str">
        <f>I108</f>
        <v>Autres sommes dûes</v>
      </c>
      <c r="O108" t="str">
        <f t="shared" si="1"/>
        <v>27212020103</v>
      </c>
      <c r="P108" t="str">
        <f>VLOOKUP(O108,[2]Mapp_Chap_compta!$O:$O,1,0)</f>
        <v>27212020103</v>
      </c>
    </row>
    <row r="109" spans="1:16" x14ac:dyDescent="0.3">
      <c r="A109" s="2">
        <v>292210</v>
      </c>
      <c r="B109" s="2">
        <v>292210</v>
      </c>
      <c r="C109" s="2" t="s">
        <v>90</v>
      </c>
      <c r="D109" s="2" t="s">
        <v>67</v>
      </c>
      <c r="E109" s="2" t="s">
        <v>68</v>
      </c>
      <c r="F109" s="2">
        <v>20101</v>
      </c>
      <c r="G109" s="2" t="s">
        <v>26</v>
      </c>
      <c r="H109" s="2" t="s">
        <v>38</v>
      </c>
      <c r="I109" s="2" t="s">
        <v>38</v>
      </c>
      <c r="J109" s="2" t="s">
        <v>19</v>
      </c>
      <c r="K109" s="2" t="s">
        <v>40</v>
      </c>
      <c r="L109" s="2" t="s">
        <v>39</v>
      </c>
      <c r="M109" s="2" t="s">
        <v>39</v>
      </c>
      <c r="O109" t="str">
        <f t="shared" si="1"/>
        <v>29221020101</v>
      </c>
      <c r="P109" t="str">
        <f>VLOOKUP(O109,[2]Mapp_Chap_compta!$O:$O,1,0)</f>
        <v>29221020101</v>
      </c>
    </row>
    <row r="110" spans="1:16" x14ac:dyDescent="0.3">
      <c r="A110" s="2">
        <v>251120</v>
      </c>
      <c r="B110" s="2">
        <v>251120</v>
      </c>
      <c r="C110" s="2" t="s">
        <v>34</v>
      </c>
      <c r="D110" s="2" t="s">
        <v>14</v>
      </c>
      <c r="E110" s="2" t="s">
        <v>15</v>
      </c>
      <c r="F110" s="2">
        <v>20305</v>
      </c>
      <c r="G110" s="2" t="s">
        <v>16</v>
      </c>
      <c r="H110" s="2" t="s">
        <v>17</v>
      </c>
      <c r="I110" s="2" t="s">
        <v>18</v>
      </c>
      <c r="J110" s="2" t="s">
        <v>19</v>
      </c>
      <c r="K110" s="2" t="s">
        <v>46</v>
      </c>
      <c r="L110" s="2" t="s">
        <v>21</v>
      </c>
      <c r="M110" s="2" t="s">
        <v>22</v>
      </c>
      <c r="O110" t="str">
        <f t="shared" si="1"/>
        <v>25112020305</v>
      </c>
      <c r="P110" t="str">
        <f>VLOOKUP(O110,[2]Mapp_Chap_compta!$O:$O,1,0)</f>
        <v>25112020305</v>
      </c>
    </row>
    <row r="111" spans="1:16" x14ac:dyDescent="0.3">
      <c r="A111" s="2">
        <v>201210</v>
      </c>
      <c r="B111" s="2">
        <v>201210</v>
      </c>
      <c r="C111" s="2" t="s">
        <v>91</v>
      </c>
      <c r="D111" s="2" t="s">
        <v>24</v>
      </c>
      <c r="E111" s="2" t="s">
        <v>25</v>
      </c>
      <c r="F111" s="2">
        <v>20103</v>
      </c>
      <c r="G111" s="2" t="s">
        <v>26</v>
      </c>
      <c r="H111" s="2" t="s">
        <v>17</v>
      </c>
      <c r="I111" s="2" t="s">
        <v>92</v>
      </c>
      <c r="J111" s="2" t="s">
        <v>19</v>
      </c>
      <c r="K111" s="2" t="s">
        <v>20</v>
      </c>
      <c r="L111" s="2" t="s">
        <v>21</v>
      </c>
      <c r="M111" s="2" t="s">
        <v>93</v>
      </c>
      <c r="O111" t="str">
        <f t="shared" si="1"/>
        <v>20121020103</v>
      </c>
      <c r="P111" t="str">
        <f>VLOOKUP(O111,[2]Mapp_Chap_compta!$O:$O,1,0)</f>
        <v>20121020103</v>
      </c>
    </row>
    <row r="112" spans="1:16" x14ac:dyDescent="0.3">
      <c r="A112" s="2">
        <v>292220</v>
      </c>
      <c r="B112" s="2">
        <v>292220</v>
      </c>
      <c r="C112" s="2" t="s">
        <v>80</v>
      </c>
      <c r="D112" s="2" t="s">
        <v>67</v>
      </c>
      <c r="E112" s="2" t="s">
        <v>68</v>
      </c>
      <c r="F112" s="2">
        <v>20101</v>
      </c>
      <c r="G112" s="2" t="s">
        <v>26</v>
      </c>
      <c r="H112" s="2" t="s">
        <v>38</v>
      </c>
      <c r="I112" s="2" t="s">
        <v>38</v>
      </c>
      <c r="J112" s="2" t="s">
        <v>19</v>
      </c>
      <c r="K112" s="2" t="s">
        <v>40</v>
      </c>
      <c r="L112" s="2" t="s">
        <v>39</v>
      </c>
      <c r="M112" s="2" t="s">
        <v>39</v>
      </c>
      <c r="O112" t="str">
        <f t="shared" si="1"/>
        <v>29222020101</v>
      </c>
      <c r="P112" t="str">
        <f>VLOOKUP(O112,[2]Mapp_Chap_compta!$O:$O,1,0)</f>
        <v>29222020101</v>
      </c>
    </row>
    <row r="113" spans="1:16" x14ac:dyDescent="0.3">
      <c r="A113" s="2">
        <v>299203</v>
      </c>
      <c r="B113" s="2">
        <v>299203</v>
      </c>
      <c r="C113" s="2" t="s">
        <v>35</v>
      </c>
      <c r="D113" s="2" t="s">
        <v>36</v>
      </c>
      <c r="E113" s="2" t="s">
        <v>37</v>
      </c>
      <c r="F113" s="2">
        <v>10302</v>
      </c>
      <c r="G113" s="2" t="s">
        <v>26</v>
      </c>
      <c r="H113" s="2" t="s">
        <v>38</v>
      </c>
      <c r="I113" s="2" t="s">
        <v>38</v>
      </c>
      <c r="J113" s="2" t="s">
        <v>19</v>
      </c>
      <c r="K113" s="2" t="s">
        <v>40</v>
      </c>
      <c r="L113" s="2" t="s">
        <v>39</v>
      </c>
      <c r="M113" s="2" t="s">
        <v>39</v>
      </c>
      <c r="O113" t="str">
        <f t="shared" si="1"/>
        <v>29920310302</v>
      </c>
      <c r="P113" t="str">
        <f>VLOOKUP(O113,[2]Mapp_Chap_compta!$O:$O,1,0)</f>
        <v>29920310302</v>
      </c>
    </row>
    <row r="114" spans="1:16" x14ac:dyDescent="0.3">
      <c r="A114" s="2">
        <v>254300</v>
      </c>
      <c r="B114" s="2">
        <v>254300</v>
      </c>
      <c r="C114" s="2" t="s">
        <v>94</v>
      </c>
      <c r="D114" s="2" t="s">
        <v>60</v>
      </c>
      <c r="E114" s="2" t="s">
        <v>61</v>
      </c>
      <c r="F114" s="2">
        <v>20103</v>
      </c>
      <c r="G114" s="2" t="s">
        <v>16</v>
      </c>
      <c r="H114" s="2" t="s">
        <v>61</v>
      </c>
      <c r="I114" s="2" t="s">
        <v>61</v>
      </c>
      <c r="J114" s="2" t="s">
        <v>19</v>
      </c>
      <c r="K114" s="2" t="s">
        <v>20</v>
      </c>
      <c r="L114" s="2" t="s">
        <v>381</v>
      </c>
      <c r="M114" s="2" t="str">
        <f>I114</f>
        <v>Dépôts de garantie reçus</v>
      </c>
      <c r="O114" t="str">
        <f t="shared" si="1"/>
        <v>25430020103</v>
      </c>
      <c r="P114" t="str">
        <f>VLOOKUP(O114,[2]Mapp_Chap_compta!$O:$O,1,0)</f>
        <v>25430020103</v>
      </c>
    </row>
    <row r="115" spans="1:16" x14ac:dyDescent="0.3">
      <c r="A115" s="2">
        <v>299207</v>
      </c>
      <c r="B115" s="2">
        <v>299207</v>
      </c>
      <c r="C115" s="2" t="s">
        <v>95</v>
      </c>
      <c r="D115" s="2" t="s">
        <v>36</v>
      </c>
      <c r="E115" s="2" t="s">
        <v>37</v>
      </c>
      <c r="F115" s="2">
        <v>20101</v>
      </c>
      <c r="G115" s="2" t="s">
        <v>26</v>
      </c>
      <c r="H115" s="2" t="s">
        <v>38</v>
      </c>
      <c r="I115" s="2" t="s">
        <v>38</v>
      </c>
      <c r="J115" s="2" t="s">
        <v>19</v>
      </c>
      <c r="K115" s="2" t="s">
        <v>40</v>
      </c>
      <c r="L115" s="2" t="s">
        <v>39</v>
      </c>
      <c r="M115" s="2" t="s">
        <v>39</v>
      </c>
      <c r="O115" t="str">
        <f t="shared" si="1"/>
        <v>29920720101</v>
      </c>
      <c r="P115" t="str">
        <f>VLOOKUP(O115,[2]Mapp_Chap_compta!$O:$O,1,0)</f>
        <v>29920720101</v>
      </c>
    </row>
    <row r="116" spans="1:16" x14ac:dyDescent="0.3">
      <c r="A116" s="2">
        <v>254100</v>
      </c>
      <c r="B116" s="2">
        <v>254100</v>
      </c>
      <c r="C116" s="2" t="s">
        <v>59</v>
      </c>
      <c r="D116" s="2" t="s">
        <v>60</v>
      </c>
      <c r="E116" s="2" t="s">
        <v>61</v>
      </c>
      <c r="F116" s="2">
        <v>20102</v>
      </c>
      <c r="G116" s="2" t="s">
        <v>16</v>
      </c>
      <c r="H116" s="2" t="s">
        <v>61</v>
      </c>
      <c r="I116" s="2" t="s">
        <v>61</v>
      </c>
      <c r="J116" s="2" t="s">
        <v>19</v>
      </c>
      <c r="K116" s="2" t="s">
        <v>40</v>
      </c>
      <c r="L116" s="2" t="s">
        <v>381</v>
      </c>
      <c r="M116" s="2" t="str">
        <f>I116</f>
        <v>Dépôts de garantie reçus</v>
      </c>
      <c r="O116" t="str">
        <f t="shared" si="1"/>
        <v>25410020102</v>
      </c>
      <c r="P116" t="str">
        <f>VLOOKUP(O116,[2]Mapp_Chap_compta!$O:$O,1,0)</f>
        <v>25410020102</v>
      </c>
    </row>
    <row r="117" spans="1:16" x14ac:dyDescent="0.3">
      <c r="A117" s="2">
        <v>272500</v>
      </c>
      <c r="B117" s="2">
        <v>272500</v>
      </c>
      <c r="C117" s="2" t="s">
        <v>52</v>
      </c>
      <c r="D117" s="2" t="s">
        <v>53</v>
      </c>
      <c r="E117" s="2" t="s">
        <v>54</v>
      </c>
      <c r="F117" s="2">
        <v>20307</v>
      </c>
      <c r="G117" s="2" t="s">
        <v>16</v>
      </c>
      <c r="H117" s="2" t="s">
        <v>55</v>
      </c>
      <c r="I117" s="2" t="s">
        <v>55</v>
      </c>
      <c r="J117" s="2" t="s">
        <v>19</v>
      </c>
      <c r="K117" s="2" t="s">
        <v>46</v>
      </c>
      <c r="L117" s="2" t="s">
        <v>381</v>
      </c>
      <c r="M117" s="2" t="str">
        <f>I117</f>
        <v>Autres sommes dûes</v>
      </c>
      <c r="O117" t="str">
        <f t="shared" si="1"/>
        <v>27250020307</v>
      </c>
      <c r="P117" t="str">
        <f>VLOOKUP(O117,[2]Mapp_Chap_compta!$O:$O,1,0)</f>
        <v>27250020307</v>
      </c>
    </row>
    <row r="118" spans="1:16" x14ac:dyDescent="0.3">
      <c r="A118" s="2">
        <v>254500</v>
      </c>
      <c r="B118" s="2">
        <v>254500</v>
      </c>
      <c r="C118" s="2" t="s">
        <v>63</v>
      </c>
      <c r="D118" s="2" t="s">
        <v>60</v>
      </c>
      <c r="E118" s="2" t="s">
        <v>61</v>
      </c>
      <c r="F118" s="2">
        <v>20202</v>
      </c>
      <c r="G118" s="2" t="s">
        <v>16</v>
      </c>
      <c r="H118" s="2" t="s">
        <v>61</v>
      </c>
      <c r="I118" s="2" t="s">
        <v>61</v>
      </c>
      <c r="J118" s="2" t="s">
        <v>19</v>
      </c>
      <c r="K118" s="2" t="s">
        <v>20</v>
      </c>
      <c r="L118" s="2" t="s">
        <v>381</v>
      </c>
      <c r="M118" s="2" t="str">
        <f>I118</f>
        <v>Dépôts de garantie reçus</v>
      </c>
      <c r="O118" t="str">
        <f t="shared" si="1"/>
        <v>25450020202</v>
      </c>
      <c r="P118" t="str">
        <f>VLOOKUP(O118,[2]Mapp_Chap_compta!$O:$O,1,0)</f>
        <v>25450020202</v>
      </c>
    </row>
    <row r="119" spans="1:16" x14ac:dyDescent="0.3">
      <c r="A119" s="2">
        <v>254300</v>
      </c>
      <c r="B119" s="2">
        <v>254300</v>
      </c>
      <c r="C119" s="2" t="s">
        <v>94</v>
      </c>
      <c r="D119" s="2" t="s">
        <v>60</v>
      </c>
      <c r="E119" s="2" t="s">
        <v>61</v>
      </c>
      <c r="F119" s="2">
        <v>20102</v>
      </c>
      <c r="G119" s="2" t="s">
        <v>16</v>
      </c>
      <c r="H119" s="2" t="s">
        <v>61</v>
      </c>
      <c r="I119" s="2" t="s">
        <v>61</v>
      </c>
      <c r="J119" s="2" t="s">
        <v>19</v>
      </c>
      <c r="K119" s="2" t="s">
        <v>40</v>
      </c>
      <c r="L119" s="2" t="s">
        <v>381</v>
      </c>
      <c r="M119" s="2" t="str">
        <f>I119</f>
        <v>Dépôts de garantie reçus</v>
      </c>
      <c r="O119" t="str">
        <f t="shared" si="1"/>
        <v>25430020102</v>
      </c>
      <c r="P119" t="str">
        <f>VLOOKUP(O119,[2]Mapp_Chap_compta!$O:$O,1,0)</f>
        <v>25430020102</v>
      </c>
    </row>
    <row r="120" spans="1:16" x14ac:dyDescent="0.3">
      <c r="A120" s="2">
        <v>254300</v>
      </c>
      <c r="B120" s="2">
        <v>254300</v>
      </c>
      <c r="C120" s="2" t="s">
        <v>94</v>
      </c>
      <c r="D120" s="2" t="s">
        <v>60</v>
      </c>
      <c r="E120" s="2" t="s">
        <v>61</v>
      </c>
      <c r="F120" s="2">
        <v>20101</v>
      </c>
      <c r="G120" s="2" t="s">
        <v>16</v>
      </c>
      <c r="H120" s="2" t="s">
        <v>61</v>
      </c>
      <c r="I120" s="2" t="s">
        <v>61</v>
      </c>
      <c r="J120" s="2" t="s">
        <v>19</v>
      </c>
      <c r="K120" s="2" t="s">
        <v>40</v>
      </c>
      <c r="L120" s="2" t="s">
        <v>381</v>
      </c>
      <c r="M120" s="2" t="str">
        <f>I120</f>
        <v>Dépôts de garantie reçus</v>
      </c>
      <c r="O120" t="str">
        <f t="shared" si="1"/>
        <v>25430020101</v>
      </c>
      <c r="P120" t="str">
        <f>VLOOKUP(O120,[2]Mapp_Chap_compta!$O:$O,1,0)</f>
        <v>25430020101</v>
      </c>
    </row>
    <row r="121" spans="1:16" x14ac:dyDescent="0.3">
      <c r="A121" s="2">
        <v>292120</v>
      </c>
      <c r="B121" s="2">
        <v>292120</v>
      </c>
      <c r="C121" s="2" t="s">
        <v>96</v>
      </c>
      <c r="D121" s="2" t="s">
        <v>67</v>
      </c>
      <c r="E121" s="2" t="s">
        <v>68</v>
      </c>
      <c r="F121" s="2">
        <v>20102</v>
      </c>
      <c r="G121" s="2" t="s">
        <v>26</v>
      </c>
      <c r="H121" s="2" t="s">
        <v>38</v>
      </c>
      <c r="I121" s="2" t="s">
        <v>38</v>
      </c>
      <c r="J121" s="2" t="s">
        <v>19</v>
      </c>
      <c r="K121" s="2" t="s">
        <v>40</v>
      </c>
      <c r="L121" s="2" t="s">
        <v>39</v>
      </c>
      <c r="M121" s="2" t="s">
        <v>39</v>
      </c>
      <c r="O121" t="str">
        <f t="shared" si="1"/>
        <v>29212020102</v>
      </c>
      <c r="P121" t="str">
        <f>VLOOKUP(O121,[2]Mapp_Chap_compta!$O:$O,1,0)</f>
        <v>29212020102</v>
      </c>
    </row>
    <row r="122" spans="1:16" x14ac:dyDescent="0.3">
      <c r="A122" s="2">
        <v>202231</v>
      </c>
      <c r="B122" s="2">
        <v>-202231</v>
      </c>
      <c r="C122" s="2" t="s">
        <v>97</v>
      </c>
      <c r="D122" s="2" t="s">
        <v>24</v>
      </c>
      <c r="E122" s="2" t="s">
        <v>25</v>
      </c>
      <c r="F122" s="2">
        <v>20103</v>
      </c>
      <c r="G122" s="2" t="s">
        <v>26</v>
      </c>
      <c r="H122" s="2" t="s">
        <v>17</v>
      </c>
      <c r="I122" s="2" t="s">
        <v>98</v>
      </c>
      <c r="J122" s="2" t="s">
        <v>19</v>
      </c>
      <c r="K122" s="2" t="s">
        <v>20</v>
      </c>
      <c r="L122" s="2" t="s">
        <v>21</v>
      </c>
      <c r="M122" s="2" t="s">
        <v>99</v>
      </c>
      <c r="O122" t="str">
        <f t="shared" si="1"/>
        <v>-20223120103</v>
      </c>
      <c r="P122" t="str">
        <f>VLOOKUP(O122,[2]Mapp_Chap_compta!$O:$O,1,0)</f>
        <v>-20223120103</v>
      </c>
    </row>
    <row r="123" spans="1:16" x14ac:dyDescent="0.3">
      <c r="A123" s="2">
        <v>292221</v>
      </c>
      <c r="B123" s="2">
        <v>-292221</v>
      </c>
      <c r="C123" s="2" t="s">
        <v>73</v>
      </c>
      <c r="D123" s="2" t="s">
        <v>67</v>
      </c>
      <c r="E123" s="2" t="s">
        <v>68</v>
      </c>
      <c r="F123" s="2">
        <v>20110</v>
      </c>
      <c r="G123" s="2" t="s">
        <v>26</v>
      </c>
      <c r="H123" s="2" t="s">
        <v>38</v>
      </c>
      <c r="I123" s="2" t="s">
        <v>38</v>
      </c>
      <c r="J123" s="2" t="s">
        <v>19</v>
      </c>
      <c r="K123" s="2" t="s">
        <v>40</v>
      </c>
      <c r="L123" s="2" t="s">
        <v>39</v>
      </c>
      <c r="M123" s="2" t="s">
        <v>39</v>
      </c>
      <c r="O123" t="str">
        <f t="shared" si="1"/>
        <v>-29222120110</v>
      </c>
      <c r="P123" t="e">
        <f>VLOOKUP(O123,[2]Mapp_Chap_compta!$O:$O,1,0)</f>
        <v>#N/A</v>
      </c>
    </row>
    <row r="124" spans="1:16" x14ac:dyDescent="0.3">
      <c r="A124" s="2">
        <v>251140</v>
      </c>
      <c r="B124" s="2">
        <v>251140</v>
      </c>
      <c r="C124" s="2" t="s">
        <v>49</v>
      </c>
      <c r="D124" s="2" t="s">
        <v>14</v>
      </c>
      <c r="E124" s="2" t="s">
        <v>15</v>
      </c>
      <c r="F124" s="2">
        <v>20311</v>
      </c>
      <c r="G124" s="2" t="s">
        <v>16</v>
      </c>
      <c r="H124" s="2" t="s">
        <v>17</v>
      </c>
      <c r="I124" s="2" t="s">
        <v>18</v>
      </c>
      <c r="J124" s="2" t="s">
        <v>19</v>
      </c>
      <c r="K124" s="2" t="s">
        <v>46</v>
      </c>
      <c r="L124" s="2" t="s">
        <v>21</v>
      </c>
      <c r="M124" s="2" t="s">
        <v>22</v>
      </c>
      <c r="O124" t="str">
        <f t="shared" si="1"/>
        <v>25114020311</v>
      </c>
      <c r="P124" t="str">
        <f>VLOOKUP(O124,[2]Mapp_Chap_compta!$O:$O,1,0)</f>
        <v>25114020311</v>
      </c>
    </row>
    <row r="125" spans="1:16" x14ac:dyDescent="0.3">
      <c r="A125" s="2">
        <v>203320</v>
      </c>
      <c r="B125" s="2">
        <v>203320</v>
      </c>
      <c r="C125" s="2" t="s">
        <v>100</v>
      </c>
      <c r="D125" s="2" t="s">
        <v>24</v>
      </c>
      <c r="E125" s="2" t="s">
        <v>25</v>
      </c>
      <c r="F125" s="2">
        <v>20103</v>
      </c>
      <c r="G125" s="2" t="s">
        <v>26</v>
      </c>
      <c r="H125" s="2" t="s">
        <v>17</v>
      </c>
      <c r="I125" s="2" t="s">
        <v>98</v>
      </c>
      <c r="J125" s="2" t="s">
        <v>19</v>
      </c>
      <c r="K125" s="2" t="s">
        <v>20</v>
      </c>
      <c r="L125" s="2" t="s">
        <v>32</v>
      </c>
      <c r="M125" s="2" t="s">
        <v>33</v>
      </c>
      <c r="O125" t="str">
        <f t="shared" si="1"/>
        <v>20332020103</v>
      </c>
      <c r="P125" t="str">
        <f>VLOOKUP(O125,[2]Mapp_Chap_compta!$O:$O,1,0)</f>
        <v>20332020103</v>
      </c>
    </row>
    <row r="126" spans="1:16" x14ac:dyDescent="0.3">
      <c r="A126" s="2">
        <v>299100</v>
      </c>
      <c r="B126" s="2">
        <v>299100</v>
      </c>
      <c r="C126" s="2" t="s">
        <v>62</v>
      </c>
      <c r="D126" s="2" t="s">
        <v>36</v>
      </c>
      <c r="E126" s="2" t="s">
        <v>37</v>
      </c>
      <c r="F126" s="2">
        <v>10202</v>
      </c>
      <c r="G126" s="2" t="s">
        <v>26</v>
      </c>
      <c r="H126" s="2" t="s">
        <v>38</v>
      </c>
      <c r="I126" s="2" t="s">
        <v>38</v>
      </c>
      <c r="J126" s="2" t="s">
        <v>19</v>
      </c>
      <c r="K126" s="2" t="s">
        <v>40</v>
      </c>
      <c r="L126" s="2" t="s">
        <v>39</v>
      </c>
      <c r="M126" s="2" t="s">
        <v>39</v>
      </c>
      <c r="O126" t="str">
        <f t="shared" si="1"/>
        <v>29910010202</v>
      </c>
      <c r="P126" t="str">
        <f>VLOOKUP(O126,[2]Mapp_Chap_compta!$O:$O,1,0)</f>
        <v>29910010202</v>
      </c>
    </row>
    <row r="127" spans="1:16" x14ac:dyDescent="0.3">
      <c r="A127" s="2">
        <v>202232</v>
      </c>
      <c r="B127" s="2">
        <v>202232</v>
      </c>
      <c r="C127" s="2" t="s">
        <v>101</v>
      </c>
      <c r="D127" s="2" t="s">
        <v>24</v>
      </c>
      <c r="E127" s="2" t="s">
        <v>25</v>
      </c>
      <c r="F127" s="2">
        <v>20101</v>
      </c>
      <c r="G127" s="2" t="s">
        <v>26</v>
      </c>
      <c r="H127" s="2" t="s">
        <v>17</v>
      </c>
      <c r="I127" s="2" t="s">
        <v>98</v>
      </c>
      <c r="J127" s="2" t="s">
        <v>19</v>
      </c>
      <c r="K127" s="2" t="s">
        <v>40</v>
      </c>
      <c r="L127" s="2" t="s">
        <v>21</v>
      </c>
      <c r="M127" s="2" t="s">
        <v>99</v>
      </c>
      <c r="O127" t="str">
        <f t="shared" si="1"/>
        <v>20223220101</v>
      </c>
      <c r="P127" t="str">
        <f>VLOOKUP(O127,[2]Mapp_Chap_compta!$O:$O,1,0)</f>
        <v>20223220101</v>
      </c>
    </row>
    <row r="128" spans="1:16" x14ac:dyDescent="0.3">
      <c r="A128" s="2">
        <v>299203</v>
      </c>
      <c r="B128" s="2">
        <v>299203</v>
      </c>
      <c r="C128" s="2" t="s">
        <v>35</v>
      </c>
      <c r="D128" s="2" t="s">
        <v>36</v>
      </c>
      <c r="E128" s="2" t="s">
        <v>37</v>
      </c>
      <c r="F128" s="2">
        <v>20315</v>
      </c>
      <c r="G128" s="2" t="s">
        <v>26</v>
      </c>
      <c r="H128" s="2" t="s">
        <v>38</v>
      </c>
      <c r="I128" s="2" t="s">
        <v>38</v>
      </c>
      <c r="J128" s="2" t="s">
        <v>19</v>
      </c>
      <c r="K128" s="2" t="s">
        <v>46</v>
      </c>
      <c r="L128" s="2" t="s">
        <v>39</v>
      </c>
      <c r="M128" s="2" t="s">
        <v>39</v>
      </c>
      <c r="O128" t="str">
        <f t="shared" si="1"/>
        <v>29920320315</v>
      </c>
      <c r="P128" t="str">
        <f>VLOOKUP(O128,[2]Mapp_Chap_compta!$O:$O,1,0)</f>
        <v>29920320315</v>
      </c>
    </row>
    <row r="129" spans="1:16" x14ac:dyDescent="0.3">
      <c r="A129" s="2">
        <v>292220</v>
      </c>
      <c r="B129" s="2">
        <v>292220</v>
      </c>
      <c r="C129" s="2" t="s">
        <v>80</v>
      </c>
      <c r="D129" s="2" t="s">
        <v>67</v>
      </c>
      <c r="E129" s="2" t="s">
        <v>68</v>
      </c>
      <c r="F129" s="2">
        <v>20110</v>
      </c>
      <c r="G129" s="2" t="s">
        <v>26</v>
      </c>
      <c r="H129" s="2" t="s">
        <v>38</v>
      </c>
      <c r="I129" s="2" t="s">
        <v>38</v>
      </c>
      <c r="J129" s="2" t="s">
        <v>19</v>
      </c>
      <c r="K129" s="2" t="s">
        <v>40</v>
      </c>
      <c r="L129" s="2" t="s">
        <v>39</v>
      </c>
      <c r="M129" s="2" t="s">
        <v>39</v>
      </c>
      <c r="O129" t="str">
        <f t="shared" si="1"/>
        <v>29222020110</v>
      </c>
      <c r="P129" t="str">
        <f>VLOOKUP(O129,[2]Mapp_Chap_compta!$O:$O,1,0)</f>
        <v>29222020110</v>
      </c>
    </row>
    <row r="130" spans="1:16" x14ac:dyDescent="0.3">
      <c r="A130" s="2">
        <v>292103</v>
      </c>
      <c r="B130" s="2">
        <v>292103</v>
      </c>
      <c r="C130" s="2" t="s">
        <v>66</v>
      </c>
      <c r="D130" s="2" t="s">
        <v>67</v>
      </c>
      <c r="E130" s="2" t="s">
        <v>68</v>
      </c>
      <c r="F130" s="2">
        <v>10202</v>
      </c>
      <c r="G130" s="2" t="s">
        <v>26</v>
      </c>
      <c r="H130" s="2" t="s">
        <v>38</v>
      </c>
      <c r="I130" s="2" t="s">
        <v>38</v>
      </c>
      <c r="J130" s="2" t="s">
        <v>19</v>
      </c>
      <c r="K130" s="2" t="s">
        <v>40</v>
      </c>
      <c r="L130" s="2" t="s">
        <v>39</v>
      </c>
      <c r="M130" s="2" t="s">
        <v>39</v>
      </c>
      <c r="O130" t="str">
        <f t="shared" si="1"/>
        <v>29210310202</v>
      </c>
      <c r="P130" t="str">
        <f>VLOOKUP(O130,[2]Mapp_Chap_compta!$O:$O,1,0)</f>
        <v>29210310202</v>
      </c>
    </row>
    <row r="131" spans="1:16" x14ac:dyDescent="0.3">
      <c r="A131" s="2">
        <v>272500</v>
      </c>
      <c r="B131" s="2">
        <v>272500</v>
      </c>
      <c r="C131" s="2" t="s">
        <v>52</v>
      </c>
      <c r="D131" s="2" t="s">
        <v>53</v>
      </c>
      <c r="E131" s="2" t="s">
        <v>54</v>
      </c>
      <c r="F131" s="2">
        <v>20209</v>
      </c>
      <c r="G131" s="2" t="s">
        <v>16</v>
      </c>
      <c r="H131" s="2" t="s">
        <v>55</v>
      </c>
      <c r="I131" s="2" t="s">
        <v>55</v>
      </c>
      <c r="J131" s="2" t="s">
        <v>19</v>
      </c>
      <c r="K131" s="2" t="s">
        <v>20</v>
      </c>
      <c r="L131" s="2" t="s">
        <v>381</v>
      </c>
      <c r="M131" s="2" t="str">
        <f>I131</f>
        <v>Autres sommes dûes</v>
      </c>
      <c r="O131" t="str">
        <f t="shared" ref="O131:O194" si="2">B131&amp;F131</f>
        <v>27250020209</v>
      </c>
      <c r="P131" t="str">
        <f>VLOOKUP(O131,[2]Mapp_Chap_compta!$O:$O,1,0)</f>
        <v>27250020209</v>
      </c>
    </row>
    <row r="132" spans="1:16" x14ac:dyDescent="0.3">
      <c r="A132" s="2">
        <v>292103</v>
      </c>
      <c r="B132" s="2">
        <v>292103</v>
      </c>
      <c r="C132" s="2" t="s">
        <v>66</v>
      </c>
      <c r="D132" s="2" t="s">
        <v>67</v>
      </c>
      <c r="E132" s="2" t="s">
        <v>68</v>
      </c>
      <c r="F132" s="2">
        <v>20315</v>
      </c>
      <c r="G132" s="2" t="s">
        <v>26</v>
      </c>
      <c r="H132" s="2" t="s">
        <v>38</v>
      </c>
      <c r="I132" s="2" t="s">
        <v>38</v>
      </c>
      <c r="J132" s="2" t="s">
        <v>19</v>
      </c>
      <c r="K132" s="2" t="s">
        <v>46</v>
      </c>
      <c r="L132" s="2" t="s">
        <v>39</v>
      </c>
      <c r="M132" s="2" t="s">
        <v>39</v>
      </c>
      <c r="O132" t="str">
        <f t="shared" si="2"/>
        <v>29210320315</v>
      </c>
      <c r="P132" t="str">
        <f>VLOOKUP(O132,[2]Mapp_Chap_compta!$O:$O,1,0)</f>
        <v>29210320315</v>
      </c>
    </row>
    <row r="133" spans="1:16" x14ac:dyDescent="0.3">
      <c r="A133" s="2">
        <v>299212</v>
      </c>
      <c r="B133" s="2">
        <v>299212</v>
      </c>
      <c r="C133" s="2" t="s">
        <v>102</v>
      </c>
      <c r="D133" s="2" t="s">
        <v>36</v>
      </c>
      <c r="E133" s="2" t="s">
        <v>37</v>
      </c>
      <c r="F133" s="2">
        <v>20102</v>
      </c>
      <c r="G133" s="2" t="s">
        <v>26</v>
      </c>
      <c r="H133" s="2" t="s">
        <v>38</v>
      </c>
      <c r="I133" s="2" t="s">
        <v>38</v>
      </c>
      <c r="J133" s="2" t="s">
        <v>19</v>
      </c>
      <c r="K133" s="2" t="s">
        <v>40</v>
      </c>
      <c r="L133" s="2" t="s">
        <v>39</v>
      </c>
      <c r="M133" s="2" t="s">
        <v>39</v>
      </c>
      <c r="O133" t="str">
        <f t="shared" si="2"/>
        <v>29921220102</v>
      </c>
      <c r="P133" t="str">
        <f>VLOOKUP(O133,[2]Mapp_Chap_compta!$O:$O,1,0)</f>
        <v>29921220102</v>
      </c>
    </row>
    <row r="134" spans="1:16" x14ac:dyDescent="0.3">
      <c r="A134" s="2">
        <v>203320</v>
      </c>
      <c r="B134" s="2">
        <v>203320</v>
      </c>
      <c r="C134" s="2" t="s">
        <v>100</v>
      </c>
      <c r="D134" s="2" t="s">
        <v>24</v>
      </c>
      <c r="E134" s="2" t="s">
        <v>25</v>
      </c>
      <c r="F134" s="2">
        <v>20102</v>
      </c>
      <c r="G134" s="2" t="s">
        <v>26</v>
      </c>
      <c r="H134" s="2" t="s">
        <v>17</v>
      </c>
      <c r="I134" s="2" t="s">
        <v>98</v>
      </c>
      <c r="J134" s="2" t="s">
        <v>19</v>
      </c>
      <c r="K134" s="2" t="s">
        <v>40</v>
      </c>
      <c r="L134" s="2" t="s">
        <v>32</v>
      </c>
      <c r="M134" s="2" t="s">
        <v>33</v>
      </c>
      <c r="O134" t="str">
        <f t="shared" si="2"/>
        <v>20332020102</v>
      </c>
      <c r="P134" t="str">
        <f>VLOOKUP(O134,[2]Mapp_Chap_compta!$O:$O,1,0)</f>
        <v>20332020102</v>
      </c>
    </row>
    <row r="135" spans="1:16" x14ac:dyDescent="0.3">
      <c r="A135" s="2">
        <v>272500</v>
      </c>
      <c r="B135" s="2">
        <v>272500</v>
      </c>
      <c r="C135" s="2" t="s">
        <v>52</v>
      </c>
      <c r="D135" s="2" t="s">
        <v>53</v>
      </c>
      <c r="E135" s="2" t="s">
        <v>54</v>
      </c>
      <c r="F135" s="2">
        <v>20305</v>
      </c>
      <c r="G135" s="2" t="s">
        <v>16</v>
      </c>
      <c r="H135" s="2" t="s">
        <v>55</v>
      </c>
      <c r="I135" s="2" t="s">
        <v>55</v>
      </c>
      <c r="J135" s="2" t="s">
        <v>19</v>
      </c>
      <c r="K135" s="2" t="s">
        <v>46</v>
      </c>
      <c r="L135" s="2" t="s">
        <v>381</v>
      </c>
      <c r="M135" s="2" t="str">
        <f>I135</f>
        <v>Autres sommes dûes</v>
      </c>
      <c r="O135" t="str">
        <f t="shared" si="2"/>
        <v>27250020305</v>
      </c>
      <c r="P135" t="str">
        <f>VLOOKUP(O135,[2]Mapp_Chap_compta!$O:$O,1,0)</f>
        <v>27250020305</v>
      </c>
    </row>
    <row r="136" spans="1:16" x14ac:dyDescent="0.3">
      <c r="A136" s="2">
        <v>272120</v>
      </c>
      <c r="B136" s="2">
        <v>272120</v>
      </c>
      <c r="C136" s="2" t="s">
        <v>89</v>
      </c>
      <c r="D136" s="2" t="s">
        <v>53</v>
      </c>
      <c r="E136" s="2" t="s">
        <v>54</v>
      </c>
      <c r="F136" s="2">
        <v>20101</v>
      </c>
      <c r="G136" s="2" t="s">
        <v>16</v>
      </c>
      <c r="H136" s="2" t="s">
        <v>55</v>
      </c>
      <c r="I136" s="2" t="s">
        <v>55</v>
      </c>
      <c r="J136" s="2" t="s">
        <v>19</v>
      </c>
      <c r="K136" s="2" t="s">
        <v>40</v>
      </c>
      <c r="L136" s="2" t="s">
        <v>381</v>
      </c>
      <c r="M136" s="2" t="str">
        <f>I136</f>
        <v>Autres sommes dûes</v>
      </c>
      <c r="O136" t="str">
        <f t="shared" si="2"/>
        <v>27212020101</v>
      </c>
      <c r="P136" t="str">
        <f>VLOOKUP(O136,[2]Mapp_Chap_compta!$O:$O,1,0)</f>
        <v>27212020101</v>
      </c>
    </row>
    <row r="137" spans="1:16" x14ac:dyDescent="0.3">
      <c r="A137" s="2">
        <v>209300</v>
      </c>
      <c r="B137" s="2">
        <v>209300</v>
      </c>
      <c r="C137" s="2" t="s">
        <v>103</v>
      </c>
      <c r="D137" s="2" t="s">
        <v>104</v>
      </c>
      <c r="E137" s="2" t="s">
        <v>105</v>
      </c>
      <c r="F137" s="2">
        <v>20101</v>
      </c>
      <c r="G137" s="2" t="s">
        <v>26</v>
      </c>
      <c r="H137" s="2" t="s">
        <v>17</v>
      </c>
      <c r="I137" s="2" t="s">
        <v>105</v>
      </c>
      <c r="J137" s="2" t="s">
        <v>19</v>
      </c>
      <c r="K137" s="2" t="s">
        <v>40</v>
      </c>
      <c r="L137" s="2" t="s">
        <v>106</v>
      </c>
      <c r="M137" s="2" t="s">
        <v>99</v>
      </c>
      <c r="O137" t="str">
        <f t="shared" si="2"/>
        <v>20930020101</v>
      </c>
      <c r="P137" t="str">
        <f>VLOOKUP(O137,[2]Mapp_Chap_compta!$O:$O,1,0)</f>
        <v>20930020101</v>
      </c>
    </row>
    <row r="138" spans="1:16" x14ac:dyDescent="0.3">
      <c r="A138" s="2">
        <v>254100</v>
      </c>
      <c r="B138" s="2">
        <v>254100</v>
      </c>
      <c r="C138" s="2" t="s">
        <v>59</v>
      </c>
      <c r="D138" s="2" t="s">
        <v>60</v>
      </c>
      <c r="E138" s="2" t="s">
        <v>61</v>
      </c>
      <c r="F138" s="2">
        <v>20101</v>
      </c>
      <c r="G138" s="2" t="s">
        <v>16</v>
      </c>
      <c r="H138" s="2" t="s">
        <v>61</v>
      </c>
      <c r="I138" s="2" t="s">
        <v>61</v>
      </c>
      <c r="J138" s="2" t="s">
        <v>19</v>
      </c>
      <c r="K138" s="2" t="s">
        <v>40</v>
      </c>
      <c r="L138" s="2" t="s">
        <v>381</v>
      </c>
      <c r="M138" s="2" t="str">
        <f>I138</f>
        <v>Dépôts de garantie reçus</v>
      </c>
      <c r="O138" t="str">
        <f t="shared" si="2"/>
        <v>25410020101</v>
      </c>
      <c r="P138" t="str">
        <f>VLOOKUP(O138,[2]Mapp_Chap_compta!$O:$O,1,0)</f>
        <v>25410020101</v>
      </c>
    </row>
    <row r="139" spans="1:16" x14ac:dyDescent="0.3">
      <c r="A139" s="2">
        <v>209200</v>
      </c>
      <c r="B139" s="2">
        <v>209200</v>
      </c>
      <c r="C139" s="2" t="s">
        <v>107</v>
      </c>
      <c r="D139" s="2" t="s">
        <v>104</v>
      </c>
      <c r="E139" s="2" t="s">
        <v>105</v>
      </c>
      <c r="F139" s="2">
        <v>10101</v>
      </c>
      <c r="G139" s="2" t="s">
        <v>26</v>
      </c>
      <c r="H139" s="2" t="s">
        <v>17</v>
      </c>
      <c r="I139" s="2" t="s">
        <v>105</v>
      </c>
      <c r="J139" s="2" t="s">
        <v>19</v>
      </c>
      <c r="K139" s="2" t="s">
        <v>20</v>
      </c>
      <c r="L139" s="2" t="s">
        <v>106</v>
      </c>
      <c r="M139" s="2" t="s">
        <v>99</v>
      </c>
      <c r="O139" t="str">
        <f t="shared" si="2"/>
        <v>20920010101</v>
      </c>
      <c r="P139" t="str">
        <f>VLOOKUP(O139,[2]Mapp_Chap_compta!$O:$O,1,0)</f>
        <v>20920010101</v>
      </c>
    </row>
    <row r="140" spans="1:16" x14ac:dyDescent="0.3">
      <c r="A140" s="2">
        <v>292220</v>
      </c>
      <c r="B140" s="2">
        <v>-292220</v>
      </c>
      <c r="C140" s="2" t="s">
        <v>80</v>
      </c>
      <c r="D140" s="2" t="s">
        <v>67</v>
      </c>
      <c r="E140" s="2" t="s">
        <v>68</v>
      </c>
      <c r="F140" s="2">
        <v>20101</v>
      </c>
      <c r="G140" s="2" t="s">
        <v>26</v>
      </c>
      <c r="H140" s="2" t="s">
        <v>38</v>
      </c>
      <c r="I140" s="2" t="s">
        <v>38</v>
      </c>
      <c r="J140" s="2" t="s">
        <v>19</v>
      </c>
      <c r="K140" s="2" t="s">
        <v>40</v>
      </c>
      <c r="L140" s="2" t="s">
        <v>39</v>
      </c>
      <c r="M140" s="2" t="s">
        <v>39</v>
      </c>
      <c r="O140" t="str">
        <f t="shared" si="2"/>
        <v>-29222020101</v>
      </c>
      <c r="P140" t="str">
        <f>VLOOKUP(O140,[2]Mapp_Chap_compta!$O:$O,1,0)</f>
        <v>-29222020101</v>
      </c>
    </row>
    <row r="141" spans="1:16" x14ac:dyDescent="0.3">
      <c r="A141" s="2">
        <v>292220</v>
      </c>
      <c r="B141" s="2">
        <v>-292220</v>
      </c>
      <c r="C141" s="2" t="s">
        <v>80</v>
      </c>
      <c r="D141" s="2" t="s">
        <v>67</v>
      </c>
      <c r="E141" s="2" t="s">
        <v>68</v>
      </c>
      <c r="F141" s="2">
        <v>20102</v>
      </c>
      <c r="G141" s="2" t="s">
        <v>26</v>
      </c>
      <c r="H141" s="2" t="s">
        <v>38</v>
      </c>
      <c r="I141" s="2" t="s">
        <v>38</v>
      </c>
      <c r="J141" s="2" t="s">
        <v>19</v>
      </c>
      <c r="K141" s="2" t="s">
        <v>40</v>
      </c>
      <c r="L141" s="2" t="s">
        <v>39</v>
      </c>
      <c r="M141" s="2" t="s">
        <v>39</v>
      </c>
      <c r="O141" t="str">
        <f t="shared" si="2"/>
        <v>-29222020102</v>
      </c>
      <c r="P141" t="str">
        <f>VLOOKUP(O141,[2]Mapp_Chap_compta!$O:$O,1,0)</f>
        <v>-29222020102</v>
      </c>
    </row>
    <row r="142" spans="1:16" x14ac:dyDescent="0.3">
      <c r="A142" s="2">
        <v>292220</v>
      </c>
      <c r="B142" s="2">
        <v>-292220</v>
      </c>
      <c r="C142" s="2" t="s">
        <v>80</v>
      </c>
      <c r="D142" s="2" t="s">
        <v>67</v>
      </c>
      <c r="E142" s="2" t="s">
        <v>68</v>
      </c>
      <c r="F142" s="2">
        <v>20103</v>
      </c>
      <c r="G142" s="2" t="s">
        <v>26</v>
      </c>
      <c r="H142" s="2" t="s">
        <v>38</v>
      </c>
      <c r="I142" s="2" t="s">
        <v>38</v>
      </c>
      <c r="J142" s="2" t="s">
        <v>19</v>
      </c>
      <c r="K142" s="2" t="s">
        <v>20</v>
      </c>
      <c r="L142" s="2" t="s">
        <v>39</v>
      </c>
      <c r="M142" s="2" t="s">
        <v>39</v>
      </c>
      <c r="O142" t="str">
        <f t="shared" si="2"/>
        <v>-29222020103</v>
      </c>
      <c r="P142" t="str">
        <f>VLOOKUP(O142,[2]Mapp_Chap_compta!$O:$O,1,0)</f>
        <v>-29222020103</v>
      </c>
    </row>
    <row r="143" spans="1:16" x14ac:dyDescent="0.3">
      <c r="A143" s="2">
        <v>254100</v>
      </c>
      <c r="B143" s="2">
        <v>254100</v>
      </c>
      <c r="C143" s="2" t="s">
        <v>59</v>
      </c>
      <c r="D143" s="2" t="s">
        <v>60</v>
      </c>
      <c r="E143" s="2" t="s">
        <v>61</v>
      </c>
      <c r="F143" s="2">
        <v>20101</v>
      </c>
      <c r="G143" s="2" t="s">
        <v>16</v>
      </c>
      <c r="H143" s="2" t="s">
        <v>61</v>
      </c>
      <c r="I143" s="2" t="s">
        <v>61</v>
      </c>
      <c r="J143" s="2" t="s">
        <v>19</v>
      </c>
      <c r="K143" s="2" t="s">
        <v>40</v>
      </c>
      <c r="L143" s="2" t="s">
        <v>381</v>
      </c>
      <c r="M143" s="2" t="str">
        <f>I143</f>
        <v>Dépôts de garantie reçus</v>
      </c>
      <c r="O143" t="str">
        <f t="shared" si="2"/>
        <v>25410020101</v>
      </c>
      <c r="P143" t="str">
        <f>VLOOKUP(O143,[2]Mapp_Chap_compta!$O:$O,1,0)</f>
        <v>25410020101</v>
      </c>
    </row>
    <row r="144" spans="1:16" x14ac:dyDescent="0.3">
      <c r="A144" s="2">
        <v>203111</v>
      </c>
      <c r="B144" s="2">
        <v>-203111</v>
      </c>
      <c r="C144" s="2" t="s">
        <v>108</v>
      </c>
      <c r="D144" s="2" t="s">
        <v>24</v>
      </c>
      <c r="E144" s="2" t="s">
        <v>25</v>
      </c>
      <c r="F144" s="2">
        <v>10302</v>
      </c>
      <c r="G144" s="2" t="s">
        <v>26</v>
      </c>
      <c r="H144" s="2" t="s">
        <v>17</v>
      </c>
      <c r="I144" s="2" t="s">
        <v>31</v>
      </c>
      <c r="J144" s="2" t="s">
        <v>19</v>
      </c>
      <c r="K144" s="2" t="s">
        <v>40</v>
      </c>
      <c r="L144" s="2" t="s">
        <v>32</v>
      </c>
      <c r="M144" s="2" t="s">
        <v>33</v>
      </c>
      <c r="O144" t="str">
        <f t="shared" si="2"/>
        <v>-20311110302</v>
      </c>
      <c r="P144" t="str">
        <f>VLOOKUP(O144,[2]Mapp_Chap_compta!$O:$O,1,0)</f>
        <v>-20311110302</v>
      </c>
    </row>
    <row r="145" spans="1:16" x14ac:dyDescent="0.3">
      <c r="A145" s="2">
        <v>251120</v>
      </c>
      <c r="B145" s="2">
        <v>-251120</v>
      </c>
      <c r="C145" s="2" t="s">
        <v>34</v>
      </c>
      <c r="D145" s="2" t="s">
        <v>109</v>
      </c>
      <c r="E145" s="2" t="s">
        <v>110</v>
      </c>
      <c r="F145" s="2">
        <v>20101</v>
      </c>
      <c r="G145" s="2" t="s">
        <v>26</v>
      </c>
      <c r="H145" s="2" t="s">
        <v>17</v>
      </c>
      <c r="I145" s="2" t="s">
        <v>111</v>
      </c>
      <c r="J145" s="2" t="s">
        <v>19</v>
      </c>
      <c r="K145" s="2" t="s">
        <v>40</v>
      </c>
      <c r="L145" s="2" t="s">
        <v>21</v>
      </c>
      <c r="M145" s="2" t="s">
        <v>22</v>
      </c>
      <c r="O145" t="str">
        <f t="shared" si="2"/>
        <v>-25112020101</v>
      </c>
      <c r="P145" t="str">
        <f>VLOOKUP(O145,[2]Mapp_Chap_compta!$O:$O,1,0)</f>
        <v>-25112020101</v>
      </c>
    </row>
    <row r="146" spans="1:16" x14ac:dyDescent="0.3">
      <c r="A146" s="2">
        <v>251150</v>
      </c>
      <c r="B146" s="2">
        <v>-251150</v>
      </c>
      <c r="C146" s="2" t="s">
        <v>45</v>
      </c>
      <c r="D146" s="2" t="s">
        <v>109</v>
      </c>
      <c r="E146" s="2" t="s">
        <v>110</v>
      </c>
      <c r="F146" s="2">
        <v>10302</v>
      </c>
      <c r="G146" s="2" t="s">
        <v>26</v>
      </c>
      <c r="H146" s="2" t="s">
        <v>17</v>
      </c>
      <c r="I146" s="2" t="s">
        <v>111</v>
      </c>
      <c r="J146" s="2" t="s">
        <v>19</v>
      </c>
      <c r="K146" s="2" t="s">
        <v>40</v>
      </c>
      <c r="L146" s="2" t="s">
        <v>21</v>
      </c>
      <c r="M146" s="2" t="s">
        <v>22</v>
      </c>
      <c r="O146" t="str">
        <f t="shared" si="2"/>
        <v>-25115010302</v>
      </c>
      <c r="P146" t="str">
        <f>VLOOKUP(O146,[2]Mapp_Chap_compta!$O:$O,1,0)</f>
        <v>-25115010302</v>
      </c>
    </row>
    <row r="147" spans="1:16" x14ac:dyDescent="0.3">
      <c r="A147" s="2">
        <v>251120</v>
      </c>
      <c r="B147" s="2">
        <v>-251120</v>
      </c>
      <c r="C147" s="2" t="s">
        <v>34</v>
      </c>
      <c r="D147" s="2" t="s">
        <v>109</v>
      </c>
      <c r="E147" s="2" t="s">
        <v>110</v>
      </c>
      <c r="F147" s="2">
        <v>20102</v>
      </c>
      <c r="G147" s="2" t="s">
        <v>26</v>
      </c>
      <c r="H147" s="2" t="s">
        <v>17</v>
      </c>
      <c r="I147" s="2" t="s">
        <v>111</v>
      </c>
      <c r="J147" s="2" t="s">
        <v>19</v>
      </c>
      <c r="K147" s="2" t="s">
        <v>40</v>
      </c>
      <c r="L147" s="2" t="s">
        <v>21</v>
      </c>
      <c r="M147" s="2" t="s">
        <v>22</v>
      </c>
      <c r="O147" t="str">
        <f t="shared" si="2"/>
        <v>-25112020102</v>
      </c>
      <c r="P147" t="str">
        <f>VLOOKUP(O147,[2]Mapp_Chap_compta!$O:$O,1,0)</f>
        <v>-25112020102</v>
      </c>
    </row>
    <row r="148" spans="1:16" x14ac:dyDescent="0.3">
      <c r="A148" s="2">
        <v>251140</v>
      </c>
      <c r="B148" s="2">
        <v>-251140</v>
      </c>
      <c r="C148" s="2" t="s">
        <v>49</v>
      </c>
      <c r="D148" s="2" t="s">
        <v>109</v>
      </c>
      <c r="E148" s="2" t="s">
        <v>110</v>
      </c>
      <c r="F148" s="2">
        <v>20315</v>
      </c>
      <c r="G148" s="2" t="s">
        <v>26</v>
      </c>
      <c r="H148" s="2" t="s">
        <v>17</v>
      </c>
      <c r="I148" s="2" t="s">
        <v>111</v>
      </c>
      <c r="J148" s="2" t="s">
        <v>19</v>
      </c>
      <c r="K148" s="2" t="s">
        <v>46</v>
      </c>
      <c r="L148" s="2" t="s">
        <v>21</v>
      </c>
      <c r="M148" s="2" t="s">
        <v>22</v>
      </c>
      <c r="O148" t="str">
        <f t="shared" si="2"/>
        <v>-25114020315</v>
      </c>
      <c r="P148" t="str">
        <f>VLOOKUP(O148,[2]Mapp_Chap_compta!$O:$O,1,0)</f>
        <v>-25114020315</v>
      </c>
    </row>
    <row r="149" spans="1:16" x14ac:dyDescent="0.3">
      <c r="A149" s="2">
        <v>251150</v>
      </c>
      <c r="B149" s="2">
        <v>-251150</v>
      </c>
      <c r="C149" s="2" t="s">
        <v>45</v>
      </c>
      <c r="D149" s="2" t="s">
        <v>109</v>
      </c>
      <c r="E149" s="2" t="s">
        <v>110</v>
      </c>
      <c r="F149" s="2">
        <v>20315</v>
      </c>
      <c r="G149" s="2" t="s">
        <v>26</v>
      </c>
      <c r="H149" s="2" t="s">
        <v>17</v>
      </c>
      <c r="I149" s="2" t="s">
        <v>111</v>
      </c>
      <c r="J149" s="2" t="s">
        <v>19</v>
      </c>
      <c r="K149" s="2" t="s">
        <v>46</v>
      </c>
      <c r="L149" s="2" t="s">
        <v>21</v>
      </c>
      <c r="M149" s="2" t="s">
        <v>22</v>
      </c>
      <c r="O149" t="str">
        <f t="shared" si="2"/>
        <v>-25115020315</v>
      </c>
      <c r="P149" t="str">
        <f>VLOOKUP(O149,[2]Mapp_Chap_compta!$O:$O,1,0)</f>
        <v>-25115020315</v>
      </c>
    </row>
    <row r="150" spans="1:16" x14ac:dyDescent="0.3">
      <c r="A150" s="2">
        <v>292210</v>
      </c>
      <c r="B150" s="2">
        <v>-292210</v>
      </c>
      <c r="C150" s="2" t="s">
        <v>90</v>
      </c>
      <c r="D150" s="2" t="s">
        <v>67</v>
      </c>
      <c r="E150" s="2" t="s">
        <v>68</v>
      </c>
      <c r="F150" s="2">
        <v>20103</v>
      </c>
      <c r="G150" s="2" t="s">
        <v>26</v>
      </c>
      <c r="H150" s="2" t="s">
        <v>38</v>
      </c>
      <c r="I150" s="2" t="s">
        <v>38</v>
      </c>
      <c r="J150" s="2" t="s">
        <v>19</v>
      </c>
      <c r="K150" s="2" t="s">
        <v>20</v>
      </c>
      <c r="L150" s="2" t="s">
        <v>39</v>
      </c>
      <c r="M150" s="2" t="s">
        <v>39</v>
      </c>
      <c r="O150" t="str">
        <f t="shared" si="2"/>
        <v>-29221020103</v>
      </c>
      <c r="P150" t="str">
        <f>VLOOKUP(O150,[2]Mapp_Chap_compta!$O:$O,1,0)</f>
        <v>-29221020103</v>
      </c>
    </row>
    <row r="151" spans="1:16" x14ac:dyDescent="0.3">
      <c r="A151" s="2">
        <v>292103</v>
      </c>
      <c r="B151" s="2">
        <v>-292103</v>
      </c>
      <c r="C151" s="2" t="s">
        <v>66</v>
      </c>
      <c r="D151" s="2" t="s">
        <v>67</v>
      </c>
      <c r="E151" s="2" t="s">
        <v>68</v>
      </c>
      <c r="F151" s="2">
        <v>20103</v>
      </c>
      <c r="G151" s="2" t="s">
        <v>26</v>
      </c>
      <c r="H151" s="2" t="s">
        <v>38</v>
      </c>
      <c r="I151" s="2" t="s">
        <v>38</v>
      </c>
      <c r="J151" s="2" t="s">
        <v>19</v>
      </c>
      <c r="K151" s="2" t="s">
        <v>20</v>
      </c>
      <c r="L151" s="2" t="s">
        <v>39</v>
      </c>
      <c r="M151" s="2" t="s">
        <v>39</v>
      </c>
      <c r="O151" t="str">
        <f t="shared" si="2"/>
        <v>-29210320103</v>
      </c>
      <c r="P151" t="str">
        <f>VLOOKUP(O151,[2]Mapp_Chap_compta!$O:$O,1,0)</f>
        <v>-29210320103</v>
      </c>
    </row>
    <row r="152" spans="1:16" x14ac:dyDescent="0.3">
      <c r="A152" s="2">
        <v>292120</v>
      </c>
      <c r="B152" s="2">
        <v>-292120</v>
      </c>
      <c r="C152" s="2" t="s">
        <v>96</v>
      </c>
      <c r="D152" s="2" t="s">
        <v>67</v>
      </c>
      <c r="E152" s="2" t="s">
        <v>68</v>
      </c>
      <c r="F152" s="2">
        <v>20102</v>
      </c>
      <c r="G152" s="2" t="s">
        <v>26</v>
      </c>
      <c r="H152" s="2" t="s">
        <v>38</v>
      </c>
      <c r="I152" s="2" t="s">
        <v>38</v>
      </c>
      <c r="J152" s="2" t="s">
        <v>19</v>
      </c>
      <c r="K152" s="2" t="s">
        <v>40</v>
      </c>
      <c r="L152" s="2" t="s">
        <v>39</v>
      </c>
      <c r="M152" s="2" t="s">
        <v>39</v>
      </c>
      <c r="O152" t="str">
        <f t="shared" si="2"/>
        <v>-29212020102</v>
      </c>
      <c r="P152" t="str">
        <f>VLOOKUP(O152,[2]Mapp_Chap_compta!$O:$O,1,0)</f>
        <v>-29212020102</v>
      </c>
    </row>
    <row r="153" spans="1:16" x14ac:dyDescent="0.3">
      <c r="A153" s="2">
        <v>251120</v>
      </c>
      <c r="B153" s="2">
        <v>-251120</v>
      </c>
      <c r="C153" s="2" t="s">
        <v>34</v>
      </c>
      <c r="D153" s="2" t="s">
        <v>109</v>
      </c>
      <c r="E153" s="2" t="s">
        <v>110</v>
      </c>
      <c r="F153" s="2">
        <v>20315</v>
      </c>
      <c r="G153" s="2" t="s">
        <v>26</v>
      </c>
      <c r="H153" s="2" t="s">
        <v>17</v>
      </c>
      <c r="I153" s="2" t="s">
        <v>111</v>
      </c>
      <c r="J153" s="2" t="s">
        <v>19</v>
      </c>
      <c r="K153" s="2" t="s">
        <v>46</v>
      </c>
      <c r="L153" s="2" t="s">
        <v>21</v>
      </c>
      <c r="M153" s="2" t="s">
        <v>22</v>
      </c>
      <c r="O153" t="str">
        <f t="shared" si="2"/>
        <v>-25112020315</v>
      </c>
      <c r="P153" t="str">
        <f>VLOOKUP(O153,[2]Mapp_Chap_compta!$O:$O,1,0)</f>
        <v>-25112020315</v>
      </c>
    </row>
    <row r="154" spans="1:16" x14ac:dyDescent="0.3">
      <c r="A154" s="2">
        <v>251140</v>
      </c>
      <c r="B154" s="2">
        <v>-251140</v>
      </c>
      <c r="C154" s="2" t="s">
        <v>49</v>
      </c>
      <c r="D154" s="2" t="s">
        <v>109</v>
      </c>
      <c r="E154" s="2" t="s">
        <v>110</v>
      </c>
      <c r="F154" s="2">
        <v>20302</v>
      </c>
      <c r="G154" s="2" t="s">
        <v>26</v>
      </c>
      <c r="H154" s="2" t="s">
        <v>17</v>
      </c>
      <c r="I154" s="2" t="s">
        <v>111</v>
      </c>
      <c r="J154" s="2" t="s">
        <v>19</v>
      </c>
      <c r="K154" s="2" t="s">
        <v>46</v>
      </c>
      <c r="L154" s="2" t="s">
        <v>21</v>
      </c>
      <c r="M154" s="2" t="s">
        <v>22</v>
      </c>
      <c r="O154" t="str">
        <f t="shared" si="2"/>
        <v>-25114020302</v>
      </c>
      <c r="P154" t="str">
        <f>VLOOKUP(O154,[2]Mapp_Chap_compta!$O:$O,1,0)</f>
        <v>-25114020302</v>
      </c>
    </row>
    <row r="155" spans="1:16" x14ac:dyDescent="0.3">
      <c r="A155" s="2">
        <v>292210</v>
      </c>
      <c r="B155" s="2">
        <v>-292210</v>
      </c>
      <c r="C155" s="2" t="s">
        <v>90</v>
      </c>
      <c r="D155" s="2" t="s">
        <v>67</v>
      </c>
      <c r="E155" s="2" t="s">
        <v>68</v>
      </c>
      <c r="F155" s="2">
        <v>20102</v>
      </c>
      <c r="G155" s="2" t="s">
        <v>26</v>
      </c>
      <c r="H155" s="2" t="s">
        <v>38</v>
      </c>
      <c r="I155" s="2" t="s">
        <v>38</v>
      </c>
      <c r="J155" s="2" t="s">
        <v>19</v>
      </c>
      <c r="K155" s="2" t="s">
        <v>40</v>
      </c>
      <c r="L155" s="2" t="s">
        <v>39</v>
      </c>
      <c r="M155" s="2" t="s">
        <v>39</v>
      </c>
      <c r="O155" t="str">
        <f t="shared" si="2"/>
        <v>-29221020102</v>
      </c>
      <c r="P155" t="str">
        <f>VLOOKUP(O155,[2]Mapp_Chap_compta!$O:$O,1,0)</f>
        <v>-29221020102</v>
      </c>
    </row>
    <row r="156" spans="1:16" x14ac:dyDescent="0.3">
      <c r="A156" s="2">
        <v>251130</v>
      </c>
      <c r="B156" s="2">
        <v>-251130</v>
      </c>
      <c r="C156" s="2" t="s">
        <v>51</v>
      </c>
      <c r="D156" s="2" t="s">
        <v>109</v>
      </c>
      <c r="E156" s="2" t="s">
        <v>110</v>
      </c>
      <c r="F156" s="2">
        <v>20102</v>
      </c>
      <c r="G156" s="2" t="s">
        <v>26</v>
      </c>
      <c r="H156" s="2" t="s">
        <v>17</v>
      </c>
      <c r="I156" s="2" t="s">
        <v>111</v>
      </c>
      <c r="J156" s="2" t="s">
        <v>19</v>
      </c>
      <c r="K156" s="2" t="s">
        <v>40</v>
      </c>
      <c r="L156" s="2" t="s">
        <v>21</v>
      </c>
      <c r="M156" s="2" t="s">
        <v>22</v>
      </c>
      <c r="O156" t="str">
        <f t="shared" si="2"/>
        <v>-25113020102</v>
      </c>
      <c r="P156" t="str">
        <f>VLOOKUP(O156,[2]Mapp_Chap_compta!$O:$O,1,0)</f>
        <v>-25113020102</v>
      </c>
    </row>
    <row r="157" spans="1:16" x14ac:dyDescent="0.3">
      <c r="A157" s="2">
        <v>251120</v>
      </c>
      <c r="B157" s="2">
        <v>-251120</v>
      </c>
      <c r="C157" s="2" t="s">
        <v>34</v>
      </c>
      <c r="D157" s="2" t="s">
        <v>109</v>
      </c>
      <c r="E157" s="2" t="s">
        <v>110</v>
      </c>
      <c r="F157" s="2">
        <v>20103</v>
      </c>
      <c r="G157" s="2" t="s">
        <v>26</v>
      </c>
      <c r="H157" s="2" t="s">
        <v>17</v>
      </c>
      <c r="I157" s="2" t="s">
        <v>111</v>
      </c>
      <c r="J157" s="2" t="s">
        <v>19</v>
      </c>
      <c r="K157" s="2" t="s">
        <v>20</v>
      </c>
      <c r="L157" s="2" t="s">
        <v>21</v>
      </c>
      <c r="M157" s="2" t="s">
        <v>22</v>
      </c>
      <c r="O157" t="str">
        <f t="shared" si="2"/>
        <v>-25112020103</v>
      </c>
      <c r="P157" t="str">
        <f>VLOOKUP(O157,[2]Mapp_Chap_compta!$O:$O,1,0)</f>
        <v>-25112020103</v>
      </c>
    </row>
    <row r="158" spans="1:16" x14ac:dyDescent="0.3">
      <c r="A158" s="2">
        <v>254100</v>
      </c>
      <c r="B158" s="2">
        <v>254100</v>
      </c>
      <c r="C158" s="2" t="s">
        <v>59</v>
      </c>
      <c r="D158" s="2" t="s">
        <v>60</v>
      </c>
      <c r="E158" s="2" t="s">
        <v>61</v>
      </c>
      <c r="F158" s="2">
        <v>20103</v>
      </c>
      <c r="G158" s="2" t="s">
        <v>16</v>
      </c>
      <c r="H158" s="2" t="s">
        <v>61</v>
      </c>
      <c r="I158" s="2" t="s">
        <v>61</v>
      </c>
      <c r="J158" s="2" t="s">
        <v>19</v>
      </c>
      <c r="K158" s="2" t="s">
        <v>20</v>
      </c>
      <c r="L158" s="2" t="s">
        <v>381</v>
      </c>
      <c r="M158" s="2" t="str">
        <f>I158</f>
        <v>Dépôts de garantie reçus</v>
      </c>
      <c r="O158" t="str">
        <f t="shared" si="2"/>
        <v>25410020103</v>
      </c>
      <c r="P158" t="str">
        <f>VLOOKUP(O158,[2]Mapp_Chap_compta!$O:$O,1,0)</f>
        <v>25410020103</v>
      </c>
    </row>
    <row r="159" spans="1:16" x14ac:dyDescent="0.3">
      <c r="A159" s="2">
        <v>251130</v>
      </c>
      <c r="B159" s="2">
        <v>-251130</v>
      </c>
      <c r="C159" s="2" t="s">
        <v>51</v>
      </c>
      <c r="D159" s="2" t="s">
        <v>109</v>
      </c>
      <c r="E159" s="2" t="s">
        <v>110</v>
      </c>
      <c r="F159" s="2">
        <v>20315</v>
      </c>
      <c r="G159" s="2" t="s">
        <v>26</v>
      </c>
      <c r="H159" s="2" t="s">
        <v>17</v>
      </c>
      <c r="I159" s="2" t="s">
        <v>111</v>
      </c>
      <c r="J159" s="2" t="s">
        <v>19</v>
      </c>
      <c r="K159" s="2" t="s">
        <v>46</v>
      </c>
      <c r="L159" s="2" t="s">
        <v>21</v>
      </c>
      <c r="M159" s="2" t="s">
        <v>22</v>
      </c>
      <c r="O159" t="str">
        <f t="shared" si="2"/>
        <v>-25113020315</v>
      </c>
      <c r="P159" t="str">
        <f>VLOOKUP(O159,[2]Mapp_Chap_compta!$O:$O,1,0)</f>
        <v>-25113020315</v>
      </c>
    </row>
    <row r="160" spans="1:16" x14ac:dyDescent="0.3">
      <c r="A160" s="2">
        <v>251113</v>
      </c>
      <c r="B160" s="2">
        <v>-251113</v>
      </c>
      <c r="C160" s="2" t="s">
        <v>13</v>
      </c>
      <c r="D160" s="2" t="s">
        <v>109</v>
      </c>
      <c r="E160" s="2" t="s">
        <v>110</v>
      </c>
      <c r="F160" s="2">
        <v>20102</v>
      </c>
      <c r="G160" s="2" t="s">
        <v>26</v>
      </c>
      <c r="H160" s="2" t="s">
        <v>17</v>
      </c>
      <c r="I160" s="2" t="s">
        <v>111</v>
      </c>
      <c r="J160" s="2" t="s">
        <v>19</v>
      </c>
      <c r="K160" s="2" t="s">
        <v>40</v>
      </c>
      <c r="L160" s="2" t="s">
        <v>21</v>
      </c>
      <c r="M160" s="2" t="s">
        <v>22</v>
      </c>
      <c r="O160" t="str">
        <f t="shared" si="2"/>
        <v>-25111320102</v>
      </c>
      <c r="P160" t="str">
        <f>VLOOKUP(O160,[2]Mapp_Chap_compta!$O:$O,1,0)</f>
        <v>-25111320102</v>
      </c>
    </row>
    <row r="161" spans="1:16" x14ac:dyDescent="0.3">
      <c r="A161" s="2">
        <v>251130</v>
      </c>
      <c r="B161" s="2">
        <v>-251130</v>
      </c>
      <c r="C161" s="2" t="s">
        <v>51</v>
      </c>
      <c r="D161" s="2" t="s">
        <v>109</v>
      </c>
      <c r="E161" s="2" t="s">
        <v>110</v>
      </c>
      <c r="F161" s="2">
        <v>20202</v>
      </c>
      <c r="G161" s="2" t="s">
        <v>26</v>
      </c>
      <c r="H161" s="2" t="s">
        <v>17</v>
      </c>
      <c r="I161" s="2" t="s">
        <v>111</v>
      </c>
      <c r="J161" s="2" t="s">
        <v>19</v>
      </c>
      <c r="K161" s="2" t="s">
        <v>20</v>
      </c>
      <c r="L161" s="2" t="s">
        <v>21</v>
      </c>
      <c r="M161" s="2" t="s">
        <v>22</v>
      </c>
      <c r="O161" t="str">
        <f t="shared" si="2"/>
        <v>-25113020202</v>
      </c>
      <c r="P161" t="str">
        <f>VLOOKUP(O161,[2]Mapp_Chap_compta!$O:$O,1,0)</f>
        <v>-25113020202</v>
      </c>
    </row>
    <row r="162" spans="1:16" x14ac:dyDescent="0.3">
      <c r="A162" s="2">
        <v>251150</v>
      </c>
      <c r="B162" s="2">
        <v>-251150</v>
      </c>
      <c r="C162" s="2" t="s">
        <v>45</v>
      </c>
      <c r="D162" s="2" t="s">
        <v>109</v>
      </c>
      <c r="E162" s="2" t="s">
        <v>110</v>
      </c>
      <c r="F162" s="2">
        <v>20302</v>
      </c>
      <c r="G162" s="2" t="s">
        <v>26</v>
      </c>
      <c r="H162" s="2" t="s">
        <v>17</v>
      </c>
      <c r="I162" s="2" t="s">
        <v>111</v>
      </c>
      <c r="J162" s="2" t="s">
        <v>19</v>
      </c>
      <c r="K162" s="2" t="s">
        <v>46</v>
      </c>
      <c r="L162" s="2" t="s">
        <v>21</v>
      </c>
      <c r="M162" s="2" t="s">
        <v>22</v>
      </c>
      <c r="O162" t="str">
        <f t="shared" si="2"/>
        <v>-25115020302</v>
      </c>
      <c r="P162" t="str">
        <f>VLOOKUP(O162,[2]Mapp_Chap_compta!$O:$O,1,0)</f>
        <v>-25115020302</v>
      </c>
    </row>
    <row r="163" spans="1:16" x14ac:dyDescent="0.3">
      <c r="A163" s="2">
        <v>251120</v>
      </c>
      <c r="B163" s="2">
        <v>-251120</v>
      </c>
      <c r="C163" s="2" t="s">
        <v>34</v>
      </c>
      <c r="D163" s="2" t="s">
        <v>109</v>
      </c>
      <c r="E163" s="2" t="s">
        <v>110</v>
      </c>
      <c r="F163" s="2">
        <v>20302</v>
      </c>
      <c r="G163" s="2" t="s">
        <v>26</v>
      </c>
      <c r="H163" s="2" t="s">
        <v>17</v>
      </c>
      <c r="I163" s="2" t="s">
        <v>111</v>
      </c>
      <c r="J163" s="2" t="s">
        <v>19</v>
      </c>
      <c r="K163" s="2" t="s">
        <v>46</v>
      </c>
      <c r="L163" s="2" t="s">
        <v>21</v>
      </c>
      <c r="M163" s="2" t="s">
        <v>22</v>
      </c>
      <c r="O163" t="str">
        <f t="shared" si="2"/>
        <v>-25112020302</v>
      </c>
      <c r="P163" t="str">
        <f>VLOOKUP(O163,[2]Mapp_Chap_compta!$O:$O,1,0)</f>
        <v>-25112020302</v>
      </c>
    </row>
    <row r="164" spans="1:16" x14ac:dyDescent="0.3">
      <c r="A164" s="2">
        <v>251130</v>
      </c>
      <c r="B164" s="2">
        <v>-251130</v>
      </c>
      <c r="C164" s="2" t="s">
        <v>51</v>
      </c>
      <c r="D164" s="2" t="s">
        <v>109</v>
      </c>
      <c r="E164" s="2" t="s">
        <v>110</v>
      </c>
      <c r="F164" s="2">
        <v>10302</v>
      </c>
      <c r="G164" s="2" t="s">
        <v>26</v>
      </c>
      <c r="H164" s="2" t="s">
        <v>17</v>
      </c>
      <c r="I164" s="2" t="s">
        <v>111</v>
      </c>
      <c r="J164" s="2" t="s">
        <v>19</v>
      </c>
      <c r="K164" s="2" t="s">
        <v>40</v>
      </c>
      <c r="L164" s="2" t="s">
        <v>21</v>
      </c>
      <c r="M164" s="2" t="s">
        <v>22</v>
      </c>
      <c r="O164" t="str">
        <f t="shared" si="2"/>
        <v>-25113010302</v>
      </c>
      <c r="P164" t="str">
        <f>VLOOKUP(O164,[2]Mapp_Chap_compta!$O:$O,1,0)</f>
        <v>-25113010302</v>
      </c>
    </row>
    <row r="165" spans="1:16" x14ac:dyDescent="0.3">
      <c r="A165" s="2">
        <v>292103</v>
      </c>
      <c r="B165" s="2">
        <v>-292103</v>
      </c>
      <c r="C165" s="2" t="s">
        <v>66</v>
      </c>
      <c r="D165" s="2" t="s">
        <v>67</v>
      </c>
      <c r="E165" s="2" t="s">
        <v>68</v>
      </c>
      <c r="F165" s="2">
        <v>20101</v>
      </c>
      <c r="G165" s="2" t="s">
        <v>26</v>
      </c>
      <c r="H165" s="2" t="s">
        <v>38</v>
      </c>
      <c r="I165" s="2" t="s">
        <v>38</v>
      </c>
      <c r="J165" s="2" t="s">
        <v>19</v>
      </c>
      <c r="K165" s="2" t="s">
        <v>40</v>
      </c>
      <c r="L165" s="2" t="s">
        <v>39</v>
      </c>
      <c r="M165" s="2" t="s">
        <v>39</v>
      </c>
      <c r="O165" t="str">
        <f t="shared" si="2"/>
        <v>-29210320101</v>
      </c>
      <c r="P165" t="str">
        <f>VLOOKUP(O165,[2]Mapp_Chap_compta!$O:$O,1,0)</f>
        <v>-29210320101</v>
      </c>
    </row>
    <row r="166" spans="1:16" x14ac:dyDescent="0.3">
      <c r="A166" s="2">
        <v>209300</v>
      </c>
      <c r="B166" s="2">
        <v>-209300</v>
      </c>
      <c r="C166" s="2" t="s">
        <v>103</v>
      </c>
      <c r="D166" s="2" t="s">
        <v>104</v>
      </c>
      <c r="E166" s="2" t="s">
        <v>105</v>
      </c>
      <c r="F166" s="2">
        <v>20101</v>
      </c>
      <c r="G166" s="2" t="s">
        <v>26</v>
      </c>
      <c r="H166" s="2" t="s">
        <v>17</v>
      </c>
      <c r="I166" s="2" t="s">
        <v>105</v>
      </c>
      <c r="J166" s="2" t="s">
        <v>19</v>
      </c>
      <c r="K166" s="2" t="s">
        <v>40</v>
      </c>
      <c r="L166" s="2" t="s">
        <v>106</v>
      </c>
      <c r="M166" s="2" t="s">
        <v>99</v>
      </c>
      <c r="O166" t="str">
        <f t="shared" si="2"/>
        <v>-20930020101</v>
      </c>
      <c r="P166" t="str">
        <f>VLOOKUP(O166,[2]Mapp_Chap_compta!$O:$O,1,0)</f>
        <v>-20930020101</v>
      </c>
    </row>
    <row r="167" spans="1:16" x14ac:dyDescent="0.3">
      <c r="A167" s="2">
        <v>292103</v>
      </c>
      <c r="B167" s="2">
        <v>-292103</v>
      </c>
      <c r="C167" s="2" t="s">
        <v>66</v>
      </c>
      <c r="D167" s="2" t="s">
        <v>67</v>
      </c>
      <c r="E167" s="2" t="s">
        <v>68</v>
      </c>
      <c r="F167" s="2">
        <v>20102</v>
      </c>
      <c r="G167" s="2" t="s">
        <v>26</v>
      </c>
      <c r="H167" s="2" t="s">
        <v>38</v>
      </c>
      <c r="I167" s="2" t="s">
        <v>38</v>
      </c>
      <c r="J167" s="2" t="s">
        <v>19</v>
      </c>
      <c r="K167" s="2" t="s">
        <v>40</v>
      </c>
      <c r="L167" s="2" t="s">
        <v>39</v>
      </c>
      <c r="M167" s="2" t="s">
        <v>39</v>
      </c>
      <c r="O167" t="str">
        <f t="shared" si="2"/>
        <v>-29210320102</v>
      </c>
      <c r="P167" t="str">
        <f>VLOOKUP(O167,[2]Mapp_Chap_compta!$O:$O,1,0)</f>
        <v>-29210320102</v>
      </c>
    </row>
    <row r="168" spans="1:16" x14ac:dyDescent="0.3">
      <c r="A168" s="2">
        <v>292103</v>
      </c>
      <c r="B168" s="2">
        <v>-292103</v>
      </c>
      <c r="C168" s="2" t="s">
        <v>66</v>
      </c>
      <c r="D168" s="2" t="s">
        <v>67</v>
      </c>
      <c r="E168" s="2" t="s">
        <v>68</v>
      </c>
      <c r="F168" s="2">
        <v>10202</v>
      </c>
      <c r="G168" s="2" t="s">
        <v>26</v>
      </c>
      <c r="H168" s="2" t="s">
        <v>38</v>
      </c>
      <c r="I168" s="2" t="s">
        <v>38</v>
      </c>
      <c r="J168" s="2" t="s">
        <v>19</v>
      </c>
      <c r="K168" s="2" t="s">
        <v>40</v>
      </c>
      <c r="L168" s="2" t="s">
        <v>39</v>
      </c>
      <c r="M168" s="2" t="s">
        <v>39</v>
      </c>
      <c r="O168" t="str">
        <f t="shared" si="2"/>
        <v>-29210310202</v>
      </c>
      <c r="P168" t="str">
        <f>VLOOKUP(O168,[2]Mapp_Chap_compta!$O:$O,1,0)</f>
        <v>-29210310202</v>
      </c>
    </row>
    <row r="169" spans="1:16" x14ac:dyDescent="0.3">
      <c r="A169" s="2">
        <v>251130</v>
      </c>
      <c r="B169" s="2">
        <v>-251130</v>
      </c>
      <c r="C169" s="2" t="s">
        <v>51</v>
      </c>
      <c r="D169" s="2" t="s">
        <v>109</v>
      </c>
      <c r="E169" s="2" t="s">
        <v>110</v>
      </c>
      <c r="F169" s="2">
        <v>20103</v>
      </c>
      <c r="G169" s="2" t="s">
        <v>26</v>
      </c>
      <c r="H169" s="2" t="s">
        <v>17</v>
      </c>
      <c r="I169" s="2" t="s">
        <v>111</v>
      </c>
      <c r="J169" s="2" t="s">
        <v>19</v>
      </c>
      <c r="K169" s="2" t="s">
        <v>20</v>
      </c>
      <c r="L169" s="2" t="s">
        <v>21</v>
      </c>
      <c r="M169" s="2" t="s">
        <v>22</v>
      </c>
      <c r="O169" t="str">
        <f t="shared" si="2"/>
        <v>-25113020103</v>
      </c>
      <c r="P169" t="str">
        <f>VLOOKUP(O169,[2]Mapp_Chap_compta!$O:$O,1,0)</f>
        <v>-25113020103</v>
      </c>
    </row>
    <row r="170" spans="1:16" x14ac:dyDescent="0.3">
      <c r="A170" s="2">
        <v>292103</v>
      </c>
      <c r="B170" s="2">
        <v>-292103</v>
      </c>
      <c r="C170" s="2" t="s">
        <v>66</v>
      </c>
      <c r="D170" s="2" t="s">
        <v>67</v>
      </c>
      <c r="E170" s="2" t="s">
        <v>68</v>
      </c>
      <c r="F170" s="2">
        <v>20315</v>
      </c>
      <c r="G170" s="2" t="s">
        <v>26</v>
      </c>
      <c r="H170" s="2" t="s">
        <v>38</v>
      </c>
      <c r="I170" s="2" t="s">
        <v>38</v>
      </c>
      <c r="J170" s="2" t="s">
        <v>19</v>
      </c>
      <c r="K170" s="2" t="s">
        <v>46</v>
      </c>
      <c r="L170" s="2" t="s">
        <v>39</v>
      </c>
      <c r="M170" s="2" t="s">
        <v>39</v>
      </c>
      <c r="O170" t="str">
        <f t="shared" si="2"/>
        <v>-29210320315</v>
      </c>
      <c r="P170" t="str">
        <f>VLOOKUP(O170,[2]Mapp_Chap_compta!$O:$O,1,0)</f>
        <v>-29210320315</v>
      </c>
    </row>
    <row r="171" spans="1:16" x14ac:dyDescent="0.3">
      <c r="A171" s="2">
        <v>292210</v>
      </c>
      <c r="B171" s="2">
        <v>-292210</v>
      </c>
      <c r="C171" s="2" t="s">
        <v>90</v>
      </c>
      <c r="D171" s="2" t="s">
        <v>67</v>
      </c>
      <c r="E171" s="2" t="s">
        <v>68</v>
      </c>
      <c r="F171" s="2">
        <v>20101</v>
      </c>
      <c r="G171" s="2" t="s">
        <v>26</v>
      </c>
      <c r="H171" s="2" t="s">
        <v>38</v>
      </c>
      <c r="I171" s="2" t="s">
        <v>38</v>
      </c>
      <c r="J171" s="2" t="s">
        <v>19</v>
      </c>
      <c r="K171" s="2" t="s">
        <v>40</v>
      </c>
      <c r="L171" s="2" t="s">
        <v>39</v>
      </c>
      <c r="M171" s="2" t="s">
        <v>39</v>
      </c>
      <c r="O171" t="str">
        <f t="shared" si="2"/>
        <v>-29221020101</v>
      </c>
      <c r="P171" t="str">
        <f>VLOOKUP(O171,[2]Mapp_Chap_compta!$O:$O,1,0)</f>
        <v>-29221020101</v>
      </c>
    </row>
    <row r="172" spans="1:16" x14ac:dyDescent="0.3">
      <c r="A172" s="2">
        <v>202218</v>
      </c>
      <c r="B172" s="2">
        <v>-202218</v>
      </c>
      <c r="C172" s="2" t="s">
        <v>112</v>
      </c>
      <c r="D172" s="2" t="s">
        <v>24</v>
      </c>
      <c r="E172" s="2" t="s">
        <v>25</v>
      </c>
      <c r="F172" s="2">
        <v>20101</v>
      </c>
      <c r="G172" s="2" t="s">
        <v>26</v>
      </c>
      <c r="H172" s="2" t="s">
        <v>17</v>
      </c>
      <c r="I172" s="2" t="s">
        <v>92</v>
      </c>
      <c r="J172" s="2" t="s">
        <v>19</v>
      </c>
      <c r="K172" s="2" t="s">
        <v>40</v>
      </c>
      <c r="L172" s="2" t="s">
        <v>21</v>
      </c>
      <c r="M172" s="2" t="s">
        <v>99</v>
      </c>
      <c r="O172" t="str">
        <f t="shared" si="2"/>
        <v>-20221820101</v>
      </c>
      <c r="P172" t="str">
        <f>VLOOKUP(O172,[2]Mapp_Chap_compta!$O:$O,1,0)</f>
        <v>-20221820101</v>
      </c>
    </row>
    <row r="173" spans="1:16" x14ac:dyDescent="0.3">
      <c r="A173" s="2">
        <v>203120</v>
      </c>
      <c r="B173" s="2">
        <v>-203120</v>
      </c>
      <c r="C173" s="2" t="s">
        <v>113</v>
      </c>
      <c r="D173" s="2" t="s">
        <v>24</v>
      </c>
      <c r="E173" s="2" t="s">
        <v>25</v>
      </c>
      <c r="F173" s="2">
        <v>20102</v>
      </c>
      <c r="G173" s="2" t="s">
        <v>26</v>
      </c>
      <c r="H173" s="2" t="s">
        <v>17</v>
      </c>
      <c r="I173" s="2" t="s">
        <v>31</v>
      </c>
      <c r="J173" s="2" t="s">
        <v>19</v>
      </c>
      <c r="K173" s="2" t="s">
        <v>40</v>
      </c>
      <c r="L173" s="2" t="s">
        <v>32</v>
      </c>
      <c r="M173" s="2" t="s">
        <v>33</v>
      </c>
      <c r="O173" t="str">
        <f t="shared" si="2"/>
        <v>-20312020102</v>
      </c>
      <c r="P173" t="str">
        <f>VLOOKUP(O173,[2]Mapp_Chap_compta!$O:$O,1,0)</f>
        <v>-20312020102</v>
      </c>
    </row>
    <row r="174" spans="1:16" x14ac:dyDescent="0.3">
      <c r="A174" s="2">
        <v>209300</v>
      </c>
      <c r="B174" s="2">
        <v>-209300</v>
      </c>
      <c r="C174" s="2" t="s">
        <v>103</v>
      </c>
      <c r="D174" s="2" t="s">
        <v>104</v>
      </c>
      <c r="E174" s="2" t="s">
        <v>105</v>
      </c>
      <c r="F174" s="2">
        <v>20103</v>
      </c>
      <c r="G174" s="2" t="s">
        <v>26</v>
      </c>
      <c r="H174" s="2" t="s">
        <v>17</v>
      </c>
      <c r="I174" s="2" t="s">
        <v>105</v>
      </c>
      <c r="J174" s="2" t="s">
        <v>19</v>
      </c>
      <c r="K174" s="2" t="s">
        <v>20</v>
      </c>
      <c r="L174" s="2" t="s">
        <v>106</v>
      </c>
      <c r="M174" s="2" t="s">
        <v>99</v>
      </c>
      <c r="O174" t="str">
        <f t="shared" si="2"/>
        <v>-20930020103</v>
      </c>
      <c r="P174" t="str">
        <f>VLOOKUP(O174,[2]Mapp_Chap_compta!$O:$O,1,0)</f>
        <v>-20930020103</v>
      </c>
    </row>
    <row r="175" spans="1:16" x14ac:dyDescent="0.3">
      <c r="A175" s="2">
        <v>292107</v>
      </c>
      <c r="B175" s="2">
        <v>-292107</v>
      </c>
      <c r="C175" s="2" t="s">
        <v>81</v>
      </c>
      <c r="D175" s="2" t="s">
        <v>67</v>
      </c>
      <c r="E175" s="2" t="s">
        <v>68</v>
      </c>
      <c r="F175" s="2">
        <v>20101</v>
      </c>
      <c r="G175" s="2" t="s">
        <v>26</v>
      </c>
      <c r="H175" s="2" t="s">
        <v>38</v>
      </c>
      <c r="I175" s="2" t="s">
        <v>38</v>
      </c>
      <c r="J175" s="2" t="s">
        <v>19</v>
      </c>
      <c r="K175" s="2" t="s">
        <v>40</v>
      </c>
      <c r="L175" s="2" t="s">
        <v>39</v>
      </c>
      <c r="M175" s="2" t="s">
        <v>39</v>
      </c>
      <c r="O175" t="str">
        <f t="shared" si="2"/>
        <v>-29210720101</v>
      </c>
      <c r="P175" t="str">
        <f>VLOOKUP(O175,[2]Mapp_Chap_compta!$O:$O,1,0)</f>
        <v>-29210720101</v>
      </c>
    </row>
    <row r="176" spans="1:16" x14ac:dyDescent="0.3">
      <c r="A176" s="2">
        <v>292250</v>
      </c>
      <c r="B176" s="2">
        <v>-292250</v>
      </c>
      <c r="C176" s="2" t="s">
        <v>114</v>
      </c>
      <c r="D176" s="2" t="s">
        <v>67</v>
      </c>
      <c r="E176" s="2" t="s">
        <v>68</v>
      </c>
      <c r="F176" s="2">
        <v>20101</v>
      </c>
      <c r="G176" s="2" t="s">
        <v>26</v>
      </c>
      <c r="H176" s="2" t="s">
        <v>38</v>
      </c>
      <c r="I176" s="2" t="s">
        <v>38</v>
      </c>
      <c r="J176" s="2" t="s">
        <v>19</v>
      </c>
      <c r="K176" s="2" t="s">
        <v>40</v>
      </c>
      <c r="L176" s="2" t="s">
        <v>39</v>
      </c>
      <c r="M176" s="2" t="s">
        <v>39</v>
      </c>
      <c r="O176" t="str">
        <f t="shared" si="2"/>
        <v>-29225020101</v>
      </c>
      <c r="P176" t="str">
        <f>VLOOKUP(O176,[2]Mapp_Chap_compta!$O:$O,1,0)</f>
        <v>-29225020101</v>
      </c>
    </row>
    <row r="177" spans="1:16" x14ac:dyDescent="0.3">
      <c r="A177" s="2">
        <v>272500</v>
      </c>
      <c r="B177" s="2">
        <v>-272500</v>
      </c>
      <c r="C177" s="2" t="s">
        <v>52</v>
      </c>
      <c r="D177" s="2" t="s">
        <v>53</v>
      </c>
      <c r="E177" s="2" t="s">
        <v>54</v>
      </c>
      <c r="F177" s="2">
        <v>20207</v>
      </c>
      <c r="G177" s="2" t="s">
        <v>16</v>
      </c>
      <c r="H177" s="2" t="s">
        <v>55</v>
      </c>
      <c r="I177" s="2" t="s">
        <v>55</v>
      </c>
      <c r="J177" s="2" t="s">
        <v>19</v>
      </c>
      <c r="K177" s="2" t="s">
        <v>20</v>
      </c>
      <c r="L177" s="2" t="s">
        <v>381</v>
      </c>
      <c r="M177" s="2" t="str">
        <f>I177</f>
        <v>Autres sommes dûes</v>
      </c>
      <c r="O177" t="str">
        <f t="shared" si="2"/>
        <v>-27250020207</v>
      </c>
      <c r="P177" t="str">
        <f>VLOOKUP(O177,[2]Mapp_Chap_compta!$O:$O,1,0)</f>
        <v>-27250020207</v>
      </c>
    </row>
    <row r="178" spans="1:16" x14ac:dyDescent="0.3">
      <c r="A178" s="2">
        <v>202218</v>
      </c>
      <c r="B178" s="2">
        <v>-202218</v>
      </c>
      <c r="C178" s="2" t="s">
        <v>112</v>
      </c>
      <c r="D178" s="2" t="s">
        <v>24</v>
      </c>
      <c r="E178" s="2" t="s">
        <v>25</v>
      </c>
      <c r="F178" s="2">
        <v>20302</v>
      </c>
      <c r="G178" s="2" t="s">
        <v>26</v>
      </c>
      <c r="H178" s="2" t="s">
        <v>17</v>
      </c>
      <c r="I178" s="2" t="s">
        <v>92</v>
      </c>
      <c r="J178" s="2" t="s">
        <v>19</v>
      </c>
      <c r="K178" s="2" t="s">
        <v>46</v>
      </c>
      <c r="L178" s="2" t="s">
        <v>21</v>
      </c>
      <c r="M178" s="2" t="s">
        <v>99</v>
      </c>
      <c r="O178" t="str">
        <f t="shared" si="2"/>
        <v>-20221820302</v>
      </c>
      <c r="P178" t="str">
        <f>VLOOKUP(O178,[2]Mapp_Chap_compta!$O:$O,1,0)</f>
        <v>-20221820302</v>
      </c>
    </row>
    <row r="179" spans="1:16" x14ac:dyDescent="0.3">
      <c r="A179" s="2">
        <v>292280</v>
      </c>
      <c r="B179" s="2">
        <v>-292280</v>
      </c>
      <c r="C179" s="2" t="s">
        <v>87</v>
      </c>
      <c r="D179" s="2" t="s">
        <v>67</v>
      </c>
      <c r="E179" s="2" t="s">
        <v>68</v>
      </c>
      <c r="F179" s="2">
        <v>20101</v>
      </c>
      <c r="G179" s="2" t="s">
        <v>26</v>
      </c>
      <c r="H179" s="2" t="s">
        <v>38</v>
      </c>
      <c r="I179" s="2" t="s">
        <v>38</v>
      </c>
      <c r="J179" s="2" t="s">
        <v>19</v>
      </c>
      <c r="K179" s="2" t="s">
        <v>40</v>
      </c>
      <c r="L179" s="2" t="s">
        <v>39</v>
      </c>
      <c r="M179" s="2" t="s">
        <v>39</v>
      </c>
      <c r="O179" t="str">
        <f t="shared" si="2"/>
        <v>-29228020101</v>
      </c>
      <c r="P179" t="str">
        <f>VLOOKUP(O179,[2]Mapp_Chap_compta!$O:$O,1,0)</f>
        <v>-29228020101</v>
      </c>
    </row>
    <row r="180" spans="1:16" x14ac:dyDescent="0.3">
      <c r="A180" s="2">
        <v>205130</v>
      </c>
      <c r="B180" s="2">
        <v>-205130</v>
      </c>
      <c r="C180" s="2" t="s">
        <v>115</v>
      </c>
      <c r="D180" s="2" t="s">
        <v>24</v>
      </c>
      <c r="E180" s="2" t="s">
        <v>25</v>
      </c>
      <c r="F180" s="2">
        <v>20101</v>
      </c>
      <c r="G180" s="2" t="s">
        <v>26</v>
      </c>
      <c r="H180" s="2" t="s">
        <v>17</v>
      </c>
      <c r="I180" s="2" t="s">
        <v>98</v>
      </c>
      <c r="J180" s="2" t="s">
        <v>19</v>
      </c>
      <c r="K180" s="2" t="s">
        <v>40</v>
      </c>
      <c r="L180" s="2" t="s">
        <v>84</v>
      </c>
      <c r="M180" s="2" t="s">
        <v>85</v>
      </c>
      <c r="O180" t="str">
        <f t="shared" si="2"/>
        <v>-20513020101</v>
      </c>
      <c r="P180" t="str">
        <f>VLOOKUP(O180,[2]Mapp_Chap_compta!$O:$O,1,0)</f>
        <v>-20513020101</v>
      </c>
    </row>
    <row r="181" spans="1:16" x14ac:dyDescent="0.3">
      <c r="A181" s="2">
        <v>205112</v>
      </c>
      <c r="B181" s="2">
        <v>-205112</v>
      </c>
      <c r="C181" s="2" t="s">
        <v>116</v>
      </c>
      <c r="D181" s="2" t="s">
        <v>24</v>
      </c>
      <c r="E181" s="2" t="s">
        <v>25</v>
      </c>
      <c r="F181" s="2">
        <v>20102</v>
      </c>
      <c r="G181" s="2" t="s">
        <v>26</v>
      </c>
      <c r="H181" s="2" t="s">
        <v>17</v>
      </c>
      <c r="I181" s="2" t="s">
        <v>83</v>
      </c>
      <c r="J181" s="2" t="s">
        <v>19</v>
      </c>
      <c r="K181" s="2" t="s">
        <v>40</v>
      </c>
      <c r="L181" s="2" t="s">
        <v>84</v>
      </c>
      <c r="M181" s="2" t="s">
        <v>85</v>
      </c>
      <c r="O181" t="str">
        <f t="shared" si="2"/>
        <v>-20511220102</v>
      </c>
      <c r="P181" t="str">
        <f>VLOOKUP(O181,[2]Mapp_Chap_compta!$O:$O,1,0)</f>
        <v>-20511220102</v>
      </c>
    </row>
    <row r="182" spans="1:16" x14ac:dyDescent="0.3">
      <c r="A182" s="2">
        <v>201210</v>
      </c>
      <c r="B182" s="2">
        <v>-201210</v>
      </c>
      <c r="C182" s="2" t="s">
        <v>91</v>
      </c>
      <c r="D182" s="2" t="s">
        <v>24</v>
      </c>
      <c r="E182" s="2" t="s">
        <v>25</v>
      </c>
      <c r="F182" s="2">
        <v>20308</v>
      </c>
      <c r="G182" s="2" t="s">
        <v>26</v>
      </c>
      <c r="H182" s="2" t="s">
        <v>17</v>
      </c>
      <c r="I182" s="2" t="s">
        <v>92</v>
      </c>
      <c r="J182" s="2" t="s">
        <v>19</v>
      </c>
      <c r="K182" s="2" t="s">
        <v>20</v>
      </c>
      <c r="L182" s="2" t="s">
        <v>21</v>
      </c>
      <c r="M182" s="2" t="s">
        <v>93</v>
      </c>
      <c r="O182" t="str">
        <f t="shared" si="2"/>
        <v>-20121020308</v>
      </c>
      <c r="P182" t="str">
        <f>VLOOKUP(O182,[2]Mapp_Chap_compta!$O:$O,1,0)</f>
        <v>-20121020308</v>
      </c>
    </row>
    <row r="183" spans="1:16" x14ac:dyDescent="0.3">
      <c r="A183" s="2">
        <v>292280</v>
      </c>
      <c r="B183" s="2">
        <v>-292280</v>
      </c>
      <c r="C183" s="2" t="s">
        <v>87</v>
      </c>
      <c r="D183" s="2" t="s">
        <v>67</v>
      </c>
      <c r="E183" s="2" t="s">
        <v>68</v>
      </c>
      <c r="F183" s="2">
        <v>20102</v>
      </c>
      <c r="G183" s="2" t="s">
        <v>26</v>
      </c>
      <c r="H183" s="2" t="s">
        <v>38</v>
      </c>
      <c r="I183" s="2" t="s">
        <v>38</v>
      </c>
      <c r="J183" s="2" t="s">
        <v>19</v>
      </c>
      <c r="K183" s="2" t="s">
        <v>40</v>
      </c>
      <c r="L183" s="2" t="s">
        <v>39</v>
      </c>
      <c r="M183" s="2" t="s">
        <v>39</v>
      </c>
      <c r="O183" t="str">
        <f t="shared" si="2"/>
        <v>-29228020102</v>
      </c>
      <c r="P183" t="str">
        <f>VLOOKUP(O183,[2]Mapp_Chap_compta!$O:$O,1,0)</f>
        <v>-29228020102</v>
      </c>
    </row>
    <row r="184" spans="1:16" x14ac:dyDescent="0.3">
      <c r="A184" s="2">
        <v>205130</v>
      </c>
      <c r="B184" s="2">
        <v>-205130</v>
      </c>
      <c r="C184" s="2" t="s">
        <v>115</v>
      </c>
      <c r="D184" s="2" t="s">
        <v>24</v>
      </c>
      <c r="E184" s="2" t="s">
        <v>25</v>
      </c>
      <c r="F184" s="2">
        <v>20103</v>
      </c>
      <c r="G184" s="2" t="s">
        <v>26</v>
      </c>
      <c r="H184" s="2" t="s">
        <v>17</v>
      </c>
      <c r="I184" s="2" t="s">
        <v>98</v>
      </c>
      <c r="J184" s="2" t="s">
        <v>19</v>
      </c>
      <c r="K184" s="2" t="s">
        <v>20</v>
      </c>
      <c r="L184" s="2" t="s">
        <v>84</v>
      </c>
      <c r="M184" s="2" t="s">
        <v>85</v>
      </c>
      <c r="O184" t="str">
        <f t="shared" si="2"/>
        <v>-20513020103</v>
      </c>
      <c r="P184" t="str">
        <f>VLOOKUP(O184,[2]Mapp_Chap_compta!$O:$O,1,0)</f>
        <v>-20513020103</v>
      </c>
    </row>
    <row r="185" spans="1:16" x14ac:dyDescent="0.3">
      <c r="A185" s="2">
        <v>205112</v>
      </c>
      <c r="B185" s="2">
        <v>-205112</v>
      </c>
      <c r="C185" s="2" t="s">
        <v>116</v>
      </c>
      <c r="D185" s="2" t="s">
        <v>24</v>
      </c>
      <c r="E185" s="2" t="s">
        <v>25</v>
      </c>
      <c r="F185" s="2">
        <v>20101</v>
      </c>
      <c r="G185" s="2" t="s">
        <v>26</v>
      </c>
      <c r="H185" s="2" t="s">
        <v>17</v>
      </c>
      <c r="I185" s="2" t="s">
        <v>83</v>
      </c>
      <c r="J185" s="2" t="s">
        <v>19</v>
      </c>
      <c r="K185" s="2" t="s">
        <v>40</v>
      </c>
      <c r="L185" s="2" t="s">
        <v>84</v>
      </c>
      <c r="M185" s="2" t="s">
        <v>85</v>
      </c>
      <c r="O185" t="str">
        <f t="shared" si="2"/>
        <v>-20511220101</v>
      </c>
      <c r="P185" t="str">
        <f>VLOOKUP(O185,[2]Mapp_Chap_compta!$O:$O,1,0)</f>
        <v>-20511220101</v>
      </c>
    </row>
    <row r="186" spans="1:16" x14ac:dyDescent="0.3">
      <c r="A186" s="2">
        <v>201210</v>
      </c>
      <c r="B186" s="2">
        <v>-201210</v>
      </c>
      <c r="C186" s="2" t="s">
        <v>91</v>
      </c>
      <c r="D186" s="2" t="s">
        <v>24</v>
      </c>
      <c r="E186" s="2" t="s">
        <v>25</v>
      </c>
      <c r="F186" s="2">
        <v>20102</v>
      </c>
      <c r="G186" s="2" t="s">
        <v>26</v>
      </c>
      <c r="H186" s="2" t="s">
        <v>17</v>
      </c>
      <c r="I186" s="2" t="s">
        <v>92</v>
      </c>
      <c r="J186" s="2" t="s">
        <v>19</v>
      </c>
      <c r="K186" s="2" t="s">
        <v>40</v>
      </c>
      <c r="L186" s="2" t="s">
        <v>21</v>
      </c>
      <c r="M186" s="2" t="s">
        <v>93</v>
      </c>
      <c r="O186" t="str">
        <f t="shared" si="2"/>
        <v>-20121020102</v>
      </c>
      <c r="P186" t="str">
        <f>VLOOKUP(O186,[2]Mapp_Chap_compta!$O:$O,1,0)</f>
        <v>-20121020102</v>
      </c>
    </row>
    <row r="187" spans="1:16" x14ac:dyDescent="0.3">
      <c r="A187" s="2">
        <v>292280</v>
      </c>
      <c r="B187" s="2">
        <v>-292280</v>
      </c>
      <c r="C187" s="2" t="s">
        <v>87</v>
      </c>
      <c r="D187" s="2" t="s">
        <v>67</v>
      </c>
      <c r="E187" s="2" t="s">
        <v>68</v>
      </c>
      <c r="F187" s="2">
        <v>20103</v>
      </c>
      <c r="G187" s="2" t="s">
        <v>26</v>
      </c>
      <c r="H187" s="2" t="s">
        <v>38</v>
      </c>
      <c r="I187" s="2" t="s">
        <v>38</v>
      </c>
      <c r="J187" s="2" t="s">
        <v>19</v>
      </c>
      <c r="K187" s="2" t="s">
        <v>20</v>
      </c>
      <c r="L187" s="2" t="s">
        <v>39</v>
      </c>
      <c r="M187" s="2" t="s">
        <v>39</v>
      </c>
      <c r="O187" t="str">
        <f t="shared" si="2"/>
        <v>-29228020103</v>
      </c>
      <c r="P187" t="str">
        <f>VLOOKUP(O187,[2]Mapp_Chap_compta!$O:$O,1,0)</f>
        <v>-29228020103</v>
      </c>
    </row>
    <row r="188" spans="1:16" x14ac:dyDescent="0.3">
      <c r="A188" s="2">
        <v>203320</v>
      </c>
      <c r="B188" s="2">
        <v>-203320</v>
      </c>
      <c r="C188" s="2" t="s">
        <v>100</v>
      </c>
      <c r="D188" s="2" t="s">
        <v>24</v>
      </c>
      <c r="E188" s="2" t="s">
        <v>25</v>
      </c>
      <c r="F188" s="2">
        <v>20102</v>
      </c>
      <c r="G188" s="2" t="s">
        <v>26</v>
      </c>
      <c r="H188" s="2" t="s">
        <v>17</v>
      </c>
      <c r="I188" s="2" t="s">
        <v>98</v>
      </c>
      <c r="J188" s="2" t="s">
        <v>19</v>
      </c>
      <c r="K188" s="2" t="s">
        <v>40</v>
      </c>
      <c r="L188" s="2" t="s">
        <v>32</v>
      </c>
      <c r="M188" s="2" t="s">
        <v>33</v>
      </c>
      <c r="O188" t="str">
        <f t="shared" si="2"/>
        <v>-20332020102</v>
      </c>
      <c r="P188" t="str">
        <f>VLOOKUP(O188,[2]Mapp_Chap_compta!$O:$O,1,0)</f>
        <v>-20332020102</v>
      </c>
    </row>
    <row r="189" spans="1:16" x14ac:dyDescent="0.3">
      <c r="A189" s="2">
        <v>292240</v>
      </c>
      <c r="B189" s="2">
        <v>-292240</v>
      </c>
      <c r="C189" s="2" t="s">
        <v>117</v>
      </c>
      <c r="D189" s="2" t="s">
        <v>67</v>
      </c>
      <c r="E189" s="2" t="s">
        <v>68</v>
      </c>
      <c r="F189" s="2">
        <v>10302</v>
      </c>
      <c r="G189" s="2" t="s">
        <v>26</v>
      </c>
      <c r="H189" s="2" t="s">
        <v>38</v>
      </c>
      <c r="I189" s="2" t="s">
        <v>38</v>
      </c>
      <c r="J189" s="2" t="s">
        <v>19</v>
      </c>
      <c r="K189" s="2" t="s">
        <v>40</v>
      </c>
      <c r="L189" s="2" t="s">
        <v>39</v>
      </c>
      <c r="M189" s="2" t="s">
        <v>39</v>
      </c>
      <c r="O189" t="str">
        <f t="shared" si="2"/>
        <v>-29224010302</v>
      </c>
      <c r="P189" t="str">
        <f>VLOOKUP(O189,[2]Mapp_Chap_compta!$O:$O,1,0)</f>
        <v>-29224010302</v>
      </c>
    </row>
    <row r="190" spans="1:16" x14ac:dyDescent="0.3">
      <c r="A190" s="2">
        <v>292250</v>
      </c>
      <c r="B190" s="2">
        <v>-292250</v>
      </c>
      <c r="C190" s="2" t="s">
        <v>114</v>
      </c>
      <c r="D190" s="2" t="s">
        <v>67</v>
      </c>
      <c r="E190" s="2" t="s">
        <v>68</v>
      </c>
      <c r="F190" s="2">
        <v>10302</v>
      </c>
      <c r="G190" s="2" t="s">
        <v>26</v>
      </c>
      <c r="H190" s="2" t="s">
        <v>38</v>
      </c>
      <c r="I190" s="2" t="s">
        <v>38</v>
      </c>
      <c r="J190" s="2" t="s">
        <v>19</v>
      </c>
      <c r="K190" s="2" t="s">
        <v>40</v>
      </c>
      <c r="L190" s="2" t="s">
        <v>39</v>
      </c>
      <c r="M190" s="2" t="s">
        <v>39</v>
      </c>
      <c r="O190" t="str">
        <f t="shared" si="2"/>
        <v>-29225010302</v>
      </c>
      <c r="P190" t="str">
        <f>VLOOKUP(O190,[2]Mapp_Chap_compta!$O:$O,1,0)</f>
        <v>-29225010302</v>
      </c>
    </row>
    <row r="191" spans="1:16" x14ac:dyDescent="0.3">
      <c r="A191" s="2">
        <v>201131</v>
      </c>
      <c r="B191" s="2">
        <v>-201131</v>
      </c>
      <c r="C191" s="2" t="s">
        <v>118</v>
      </c>
      <c r="D191" s="2" t="s">
        <v>24</v>
      </c>
      <c r="E191" s="2" t="s">
        <v>25</v>
      </c>
      <c r="F191" s="2">
        <v>20101</v>
      </c>
      <c r="G191" s="2" t="s">
        <v>26</v>
      </c>
      <c r="H191" s="2" t="s">
        <v>17</v>
      </c>
      <c r="I191" s="2" t="s">
        <v>98</v>
      </c>
      <c r="J191" s="2" t="s">
        <v>19</v>
      </c>
      <c r="K191" s="2" t="s">
        <v>40</v>
      </c>
      <c r="L191" s="2" t="s">
        <v>21</v>
      </c>
      <c r="M191" s="2" t="s">
        <v>93</v>
      </c>
      <c r="O191" t="str">
        <f t="shared" si="2"/>
        <v>-20113120101</v>
      </c>
      <c r="P191" t="str">
        <f>VLOOKUP(O191,[2]Mapp_Chap_compta!$O:$O,1,0)</f>
        <v>-20113120101</v>
      </c>
    </row>
    <row r="192" spans="1:16" x14ac:dyDescent="0.3">
      <c r="A192" s="2">
        <v>292230</v>
      </c>
      <c r="B192" s="2">
        <v>-292230</v>
      </c>
      <c r="C192" s="2" t="s">
        <v>119</v>
      </c>
      <c r="D192" s="2" t="s">
        <v>67</v>
      </c>
      <c r="E192" s="2" t="s">
        <v>68</v>
      </c>
      <c r="F192" s="2">
        <v>20202</v>
      </c>
      <c r="G192" s="2" t="s">
        <v>26</v>
      </c>
      <c r="H192" s="2" t="s">
        <v>38</v>
      </c>
      <c r="I192" s="2" t="s">
        <v>38</v>
      </c>
      <c r="J192" s="2" t="s">
        <v>19</v>
      </c>
      <c r="K192" s="2" t="s">
        <v>20</v>
      </c>
      <c r="L192" s="2" t="s">
        <v>39</v>
      </c>
      <c r="M192" s="2" t="s">
        <v>39</v>
      </c>
      <c r="O192" t="str">
        <f t="shared" si="2"/>
        <v>-29223020202</v>
      </c>
      <c r="P192" t="str">
        <f>VLOOKUP(O192,[2]Mapp_Chap_compta!$O:$O,1,0)</f>
        <v>-29223020202</v>
      </c>
    </row>
    <row r="193" spans="1:16" x14ac:dyDescent="0.3">
      <c r="A193" s="2">
        <v>209100</v>
      </c>
      <c r="B193" s="2">
        <v>-209100</v>
      </c>
      <c r="C193" s="2" t="s">
        <v>120</v>
      </c>
      <c r="D193" s="2" t="s">
        <v>104</v>
      </c>
      <c r="E193" s="2" t="s">
        <v>105</v>
      </c>
      <c r="F193" s="2">
        <v>20101</v>
      </c>
      <c r="G193" s="2" t="s">
        <v>26</v>
      </c>
      <c r="H193" s="2" t="s">
        <v>17</v>
      </c>
      <c r="I193" s="2" t="s">
        <v>105</v>
      </c>
      <c r="J193" s="2" t="s">
        <v>19</v>
      </c>
      <c r="K193" s="2" t="s">
        <v>40</v>
      </c>
      <c r="L193" s="2" t="s">
        <v>106</v>
      </c>
      <c r="M193" s="2" t="s">
        <v>99</v>
      </c>
      <c r="O193" t="str">
        <f t="shared" si="2"/>
        <v>-20910020101</v>
      </c>
      <c r="P193" t="str">
        <f>VLOOKUP(O193,[2]Mapp_Chap_compta!$O:$O,1,0)</f>
        <v>-20910020101</v>
      </c>
    </row>
    <row r="194" spans="1:16" x14ac:dyDescent="0.3">
      <c r="A194" s="2">
        <v>205130</v>
      </c>
      <c r="B194" s="2">
        <v>-205130</v>
      </c>
      <c r="C194" s="2" t="s">
        <v>115</v>
      </c>
      <c r="D194" s="2" t="s">
        <v>24</v>
      </c>
      <c r="E194" s="2" t="s">
        <v>25</v>
      </c>
      <c r="F194" s="2">
        <v>20102</v>
      </c>
      <c r="G194" s="2" t="s">
        <v>26</v>
      </c>
      <c r="H194" s="2" t="s">
        <v>17</v>
      </c>
      <c r="I194" s="2" t="s">
        <v>98</v>
      </c>
      <c r="J194" s="2" t="s">
        <v>19</v>
      </c>
      <c r="K194" s="2" t="s">
        <v>40</v>
      </c>
      <c r="L194" s="2" t="s">
        <v>84</v>
      </c>
      <c r="M194" s="2" t="s">
        <v>85</v>
      </c>
      <c r="O194" t="str">
        <f t="shared" si="2"/>
        <v>-20513020102</v>
      </c>
      <c r="P194" t="str">
        <f>VLOOKUP(O194,[2]Mapp_Chap_compta!$O:$O,1,0)</f>
        <v>-20513020102</v>
      </c>
    </row>
    <row r="195" spans="1:16" x14ac:dyDescent="0.3">
      <c r="A195" s="2">
        <v>202212</v>
      </c>
      <c r="B195" s="2">
        <v>-202212</v>
      </c>
      <c r="C195" s="2" t="s">
        <v>121</v>
      </c>
      <c r="D195" s="2" t="s">
        <v>24</v>
      </c>
      <c r="E195" s="2" t="s">
        <v>25</v>
      </c>
      <c r="F195" s="2">
        <v>20101</v>
      </c>
      <c r="G195" s="2" t="s">
        <v>26</v>
      </c>
      <c r="H195" s="2" t="s">
        <v>17</v>
      </c>
      <c r="I195" s="2" t="s">
        <v>92</v>
      </c>
      <c r="J195" s="2" t="s">
        <v>19</v>
      </c>
      <c r="K195" s="2" t="s">
        <v>40</v>
      </c>
      <c r="L195" s="2" t="s">
        <v>21</v>
      </c>
      <c r="M195" s="2" t="s">
        <v>99</v>
      </c>
      <c r="O195" t="str">
        <f t="shared" ref="O195:O258" si="3">B195&amp;F195</f>
        <v>-20221220101</v>
      </c>
      <c r="P195" t="str">
        <f>VLOOKUP(O195,[2]Mapp_Chap_compta!$O:$O,1,0)</f>
        <v>-20221220101</v>
      </c>
    </row>
    <row r="196" spans="1:16" x14ac:dyDescent="0.3">
      <c r="A196" s="2">
        <v>203000</v>
      </c>
      <c r="B196" s="2">
        <v>-203000</v>
      </c>
      <c r="C196" s="2" t="s">
        <v>122</v>
      </c>
      <c r="D196" s="2" t="s">
        <v>24</v>
      </c>
      <c r="E196" s="2" t="s">
        <v>25</v>
      </c>
      <c r="F196" s="2">
        <v>10302</v>
      </c>
      <c r="G196" s="2" t="s">
        <v>26</v>
      </c>
      <c r="H196" s="2" t="s">
        <v>17</v>
      </c>
      <c r="I196" s="2" t="s">
        <v>31</v>
      </c>
      <c r="J196" s="2" t="s">
        <v>19</v>
      </c>
      <c r="K196" s="2" t="s">
        <v>40</v>
      </c>
      <c r="L196" s="2" t="s">
        <v>32</v>
      </c>
      <c r="M196" s="2" t="s">
        <v>33</v>
      </c>
      <c r="O196" t="str">
        <f t="shared" si="3"/>
        <v>-20300010302</v>
      </c>
      <c r="P196" t="str">
        <f>VLOOKUP(O196,[2]Mapp_Chap_compta!$O:$O,1,0)</f>
        <v>-20300010302</v>
      </c>
    </row>
    <row r="197" spans="1:16" x14ac:dyDescent="0.3">
      <c r="A197" s="2">
        <v>202218</v>
      </c>
      <c r="B197" s="2">
        <v>-202218</v>
      </c>
      <c r="C197" s="2" t="s">
        <v>112</v>
      </c>
      <c r="D197" s="2" t="s">
        <v>24</v>
      </c>
      <c r="E197" s="2" t="s">
        <v>25</v>
      </c>
      <c r="F197" s="2">
        <v>20102</v>
      </c>
      <c r="G197" s="2" t="s">
        <v>26</v>
      </c>
      <c r="H197" s="2" t="s">
        <v>17</v>
      </c>
      <c r="I197" s="2" t="s">
        <v>92</v>
      </c>
      <c r="J197" s="2" t="s">
        <v>19</v>
      </c>
      <c r="K197" s="2" t="s">
        <v>40</v>
      </c>
      <c r="L197" s="2" t="s">
        <v>21</v>
      </c>
      <c r="M197" s="2" t="s">
        <v>99</v>
      </c>
      <c r="O197" t="str">
        <f t="shared" si="3"/>
        <v>-20221820102</v>
      </c>
      <c r="P197" t="str">
        <f>VLOOKUP(O197,[2]Mapp_Chap_compta!$O:$O,1,0)</f>
        <v>-20221820102</v>
      </c>
    </row>
    <row r="198" spans="1:16" x14ac:dyDescent="0.3">
      <c r="A198" s="2">
        <v>202232</v>
      </c>
      <c r="B198" s="2">
        <v>-202232</v>
      </c>
      <c r="C198" s="2" t="s">
        <v>101</v>
      </c>
      <c r="D198" s="2" t="s">
        <v>24</v>
      </c>
      <c r="E198" s="2" t="s">
        <v>25</v>
      </c>
      <c r="F198" s="2">
        <v>20101</v>
      </c>
      <c r="G198" s="2" t="s">
        <v>26</v>
      </c>
      <c r="H198" s="2" t="s">
        <v>17</v>
      </c>
      <c r="I198" s="2" t="s">
        <v>98</v>
      </c>
      <c r="J198" s="2" t="s">
        <v>19</v>
      </c>
      <c r="K198" s="2" t="s">
        <v>40</v>
      </c>
      <c r="L198" s="2" t="s">
        <v>21</v>
      </c>
      <c r="M198" s="2" t="s">
        <v>99</v>
      </c>
      <c r="O198" t="str">
        <f t="shared" si="3"/>
        <v>-20223220101</v>
      </c>
      <c r="P198" t="str">
        <f>VLOOKUP(O198,[2]Mapp_Chap_compta!$O:$O,1,0)</f>
        <v>-20223220101</v>
      </c>
    </row>
    <row r="199" spans="1:16" x14ac:dyDescent="0.3">
      <c r="A199" s="2">
        <v>205112</v>
      </c>
      <c r="B199" s="2">
        <v>-205112</v>
      </c>
      <c r="C199" s="2" t="s">
        <v>116</v>
      </c>
      <c r="D199" s="2" t="s">
        <v>24</v>
      </c>
      <c r="E199" s="2" t="s">
        <v>25</v>
      </c>
      <c r="F199" s="2">
        <v>10302</v>
      </c>
      <c r="G199" s="2" t="s">
        <v>26</v>
      </c>
      <c r="H199" s="2" t="s">
        <v>17</v>
      </c>
      <c r="I199" s="2" t="s">
        <v>83</v>
      </c>
      <c r="J199" s="2" t="s">
        <v>19</v>
      </c>
      <c r="K199" s="2" t="s">
        <v>40</v>
      </c>
      <c r="L199" s="2" t="s">
        <v>84</v>
      </c>
      <c r="M199" s="2" t="s">
        <v>85</v>
      </c>
      <c r="O199" t="str">
        <f t="shared" si="3"/>
        <v>-20511210302</v>
      </c>
      <c r="P199" t="str">
        <f>VLOOKUP(O199,[2]Mapp_Chap_compta!$O:$O,1,0)</f>
        <v>-20511210302</v>
      </c>
    </row>
    <row r="200" spans="1:16" x14ac:dyDescent="0.3">
      <c r="A200" s="2">
        <v>251140</v>
      </c>
      <c r="B200" s="2">
        <v>-251140</v>
      </c>
      <c r="C200" s="2" t="s">
        <v>49</v>
      </c>
      <c r="D200" s="2" t="s">
        <v>109</v>
      </c>
      <c r="E200" s="2" t="s">
        <v>110</v>
      </c>
      <c r="F200" s="2">
        <v>20308</v>
      </c>
      <c r="G200" s="2" t="s">
        <v>26</v>
      </c>
      <c r="H200" s="2" t="s">
        <v>17</v>
      </c>
      <c r="I200" s="2" t="s">
        <v>111</v>
      </c>
      <c r="J200" s="2" t="s">
        <v>19</v>
      </c>
      <c r="K200" s="2" t="s">
        <v>20</v>
      </c>
      <c r="L200" s="2" t="s">
        <v>21</v>
      </c>
      <c r="M200" s="2" t="s">
        <v>22</v>
      </c>
      <c r="O200" t="str">
        <f t="shared" si="3"/>
        <v>-25114020308</v>
      </c>
      <c r="P200" t="str">
        <f>VLOOKUP(O200,[2]Mapp_Chap_compta!$O:$O,1,0)</f>
        <v>-25114020308</v>
      </c>
    </row>
    <row r="201" spans="1:16" x14ac:dyDescent="0.3">
      <c r="A201" s="2">
        <v>209100</v>
      </c>
      <c r="B201" s="2">
        <v>-209100</v>
      </c>
      <c r="C201" s="2" t="s">
        <v>120</v>
      </c>
      <c r="D201" s="2" t="s">
        <v>104</v>
      </c>
      <c r="E201" s="2" t="s">
        <v>105</v>
      </c>
      <c r="F201" s="2">
        <v>20102</v>
      </c>
      <c r="G201" s="2" t="s">
        <v>26</v>
      </c>
      <c r="H201" s="2" t="s">
        <v>17</v>
      </c>
      <c r="I201" s="2" t="s">
        <v>105</v>
      </c>
      <c r="J201" s="2" t="s">
        <v>19</v>
      </c>
      <c r="K201" s="2" t="s">
        <v>40</v>
      </c>
      <c r="L201" s="2" t="s">
        <v>106</v>
      </c>
      <c r="M201" s="2" t="s">
        <v>99</v>
      </c>
      <c r="O201" t="str">
        <f t="shared" si="3"/>
        <v>-20910020102</v>
      </c>
      <c r="P201" t="str">
        <f>VLOOKUP(O201,[2]Mapp_Chap_compta!$O:$O,1,0)</f>
        <v>-20910020102</v>
      </c>
    </row>
    <row r="202" spans="1:16" x14ac:dyDescent="0.3">
      <c r="A202" s="2">
        <v>201211</v>
      </c>
      <c r="B202" s="2">
        <v>-201211</v>
      </c>
      <c r="C202" s="2" t="s">
        <v>123</v>
      </c>
      <c r="D202" s="2" t="s">
        <v>24</v>
      </c>
      <c r="E202" s="2" t="s">
        <v>25</v>
      </c>
      <c r="F202" s="2">
        <v>20103</v>
      </c>
      <c r="G202" s="2" t="s">
        <v>26</v>
      </c>
      <c r="H202" s="2" t="s">
        <v>17</v>
      </c>
      <c r="I202" s="2" t="s">
        <v>92</v>
      </c>
      <c r="J202" s="2" t="s">
        <v>19</v>
      </c>
      <c r="K202" s="2" t="s">
        <v>20</v>
      </c>
      <c r="L202" s="2" t="s">
        <v>21</v>
      </c>
      <c r="M202" s="2" t="s">
        <v>93</v>
      </c>
      <c r="O202" t="str">
        <f t="shared" si="3"/>
        <v>-20121120103</v>
      </c>
      <c r="P202" t="str">
        <f>VLOOKUP(O202,[2]Mapp_Chap_compta!$O:$O,1,0)</f>
        <v>-20121120103</v>
      </c>
    </row>
    <row r="203" spans="1:16" x14ac:dyDescent="0.3">
      <c r="A203" s="2">
        <v>202218</v>
      </c>
      <c r="B203" s="2">
        <v>-202218</v>
      </c>
      <c r="C203" s="2" t="s">
        <v>112</v>
      </c>
      <c r="D203" s="2" t="s">
        <v>24</v>
      </c>
      <c r="E203" s="2" t="s">
        <v>25</v>
      </c>
      <c r="F203" s="2">
        <v>20103</v>
      </c>
      <c r="G203" s="2" t="s">
        <v>26</v>
      </c>
      <c r="H203" s="2" t="s">
        <v>17</v>
      </c>
      <c r="I203" s="2" t="s">
        <v>92</v>
      </c>
      <c r="J203" s="2" t="s">
        <v>19</v>
      </c>
      <c r="K203" s="2" t="s">
        <v>20</v>
      </c>
      <c r="L203" s="2" t="s">
        <v>21</v>
      </c>
      <c r="M203" s="2" t="s">
        <v>99</v>
      </c>
      <c r="O203" t="str">
        <f t="shared" si="3"/>
        <v>-20221820103</v>
      </c>
      <c r="P203" t="str">
        <f>VLOOKUP(O203,[2]Mapp_Chap_compta!$O:$O,1,0)</f>
        <v>-20221820103</v>
      </c>
    </row>
    <row r="204" spans="1:16" x14ac:dyDescent="0.3">
      <c r="A204" s="2">
        <v>292200</v>
      </c>
      <c r="B204" s="2">
        <v>-292200</v>
      </c>
      <c r="C204" s="2" t="s">
        <v>124</v>
      </c>
      <c r="D204" s="2" t="s">
        <v>67</v>
      </c>
      <c r="E204" s="2" t="s">
        <v>68</v>
      </c>
      <c r="F204" s="2">
        <v>20102</v>
      </c>
      <c r="G204" s="2" t="s">
        <v>26</v>
      </c>
      <c r="H204" s="2" t="s">
        <v>38</v>
      </c>
      <c r="I204" s="2" t="s">
        <v>38</v>
      </c>
      <c r="J204" s="2" t="s">
        <v>19</v>
      </c>
      <c r="K204" s="2" t="s">
        <v>40</v>
      </c>
      <c r="L204" s="2" t="s">
        <v>39</v>
      </c>
      <c r="M204" s="2" t="s">
        <v>39</v>
      </c>
      <c r="O204" t="str">
        <f t="shared" si="3"/>
        <v>-29220020102</v>
      </c>
      <c r="P204" t="str">
        <f>VLOOKUP(O204,[2]Mapp_Chap_compta!$O:$O,1,0)</f>
        <v>-29220020102</v>
      </c>
    </row>
    <row r="205" spans="1:16" x14ac:dyDescent="0.3">
      <c r="A205" s="2">
        <v>203111</v>
      </c>
      <c r="B205" s="2">
        <v>-203111</v>
      </c>
      <c r="C205" s="2" t="s">
        <v>108</v>
      </c>
      <c r="D205" s="2" t="s">
        <v>24</v>
      </c>
      <c r="E205" s="2" t="s">
        <v>25</v>
      </c>
      <c r="F205" s="2">
        <v>20103</v>
      </c>
      <c r="G205" s="2" t="s">
        <v>26</v>
      </c>
      <c r="H205" s="2" t="s">
        <v>17</v>
      </c>
      <c r="I205" s="2" t="s">
        <v>31</v>
      </c>
      <c r="J205" s="2" t="s">
        <v>19</v>
      </c>
      <c r="K205" s="2" t="s">
        <v>20</v>
      </c>
      <c r="L205" s="2" t="s">
        <v>32</v>
      </c>
      <c r="M205" s="2" t="s">
        <v>33</v>
      </c>
      <c r="O205" t="str">
        <f t="shared" si="3"/>
        <v>-20311120103</v>
      </c>
      <c r="P205" t="str">
        <f>VLOOKUP(O205,[2]Mapp_Chap_compta!$O:$O,1,0)</f>
        <v>-20311120103</v>
      </c>
    </row>
    <row r="206" spans="1:16" x14ac:dyDescent="0.3">
      <c r="A206" s="2">
        <v>292103</v>
      </c>
      <c r="B206" s="2">
        <v>-292103</v>
      </c>
      <c r="C206" s="2" t="s">
        <v>66</v>
      </c>
      <c r="D206" s="2" t="s">
        <v>67</v>
      </c>
      <c r="E206" s="2" t="s">
        <v>68</v>
      </c>
      <c r="F206" s="2">
        <v>10302</v>
      </c>
      <c r="G206" s="2" t="s">
        <v>26</v>
      </c>
      <c r="H206" s="2" t="s">
        <v>38</v>
      </c>
      <c r="I206" s="2" t="s">
        <v>38</v>
      </c>
      <c r="J206" s="2" t="s">
        <v>19</v>
      </c>
      <c r="K206" s="2" t="s">
        <v>40</v>
      </c>
      <c r="L206" s="2" t="s">
        <v>39</v>
      </c>
      <c r="M206" s="2" t="s">
        <v>39</v>
      </c>
      <c r="O206" t="str">
        <f t="shared" si="3"/>
        <v>-29210310302</v>
      </c>
      <c r="P206" t="str">
        <f>VLOOKUP(O206,[2]Mapp_Chap_compta!$O:$O,1,0)</f>
        <v>-29210310302</v>
      </c>
    </row>
    <row r="207" spans="1:16" x14ac:dyDescent="0.3">
      <c r="A207" s="2">
        <v>209101</v>
      </c>
      <c r="B207" s="2">
        <v>-209101</v>
      </c>
      <c r="C207" s="2" t="s">
        <v>125</v>
      </c>
      <c r="D207" s="2" t="s">
        <v>104</v>
      </c>
      <c r="E207" s="2" t="s">
        <v>105</v>
      </c>
      <c r="F207" s="2">
        <v>10302</v>
      </c>
      <c r="G207" s="2" t="s">
        <v>26</v>
      </c>
      <c r="H207" s="2" t="s">
        <v>17</v>
      </c>
      <c r="I207" s="2" t="s">
        <v>105</v>
      </c>
      <c r="J207" s="2" t="s">
        <v>19</v>
      </c>
      <c r="K207" s="2" t="s">
        <v>40</v>
      </c>
      <c r="L207" s="2" t="s">
        <v>106</v>
      </c>
      <c r="M207" s="2" t="s">
        <v>99</v>
      </c>
      <c r="O207" t="str">
        <f t="shared" si="3"/>
        <v>-20910110302</v>
      </c>
      <c r="P207" t="str">
        <f>VLOOKUP(O207,[2]Mapp_Chap_compta!$O:$O,1,0)</f>
        <v>-20910110302</v>
      </c>
    </row>
    <row r="208" spans="1:16" x14ac:dyDescent="0.3">
      <c r="A208" s="2">
        <v>292220</v>
      </c>
      <c r="B208" s="2">
        <v>-292220</v>
      </c>
      <c r="C208" s="2" t="s">
        <v>80</v>
      </c>
      <c r="D208" s="2" t="s">
        <v>67</v>
      </c>
      <c r="E208" s="2" t="s">
        <v>68</v>
      </c>
      <c r="F208" s="2">
        <v>20110</v>
      </c>
      <c r="G208" s="2" t="s">
        <v>26</v>
      </c>
      <c r="H208" s="2" t="s">
        <v>38</v>
      </c>
      <c r="I208" s="2" t="s">
        <v>38</v>
      </c>
      <c r="J208" s="2" t="s">
        <v>19</v>
      </c>
      <c r="K208" s="2" t="s">
        <v>40</v>
      </c>
      <c r="L208" s="2" t="s">
        <v>39</v>
      </c>
      <c r="M208" s="2" t="s">
        <v>39</v>
      </c>
      <c r="O208" t="str">
        <f t="shared" si="3"/>
        <v>-29222020110</v>
      </c>
      <c r="P208" t="str">
        <f>VLOOKUP(O208,[2]Mapp_Chap_compta!$O:$O,1,0)</f>
        <v>-29222020110</v>
      </c>
    </row>
    <row r="209" spans="1:16" x14ac:dyDescent="0.3">
      <c r="A209" s="2">
        <v>201210</v>
      </c>
      <c r="B209" s="2">
        <v>-201210</v>
      </c>
      <c r="C209" s="2" t="s">
        <v>91</v>
      </c>
      <c r="D209" s="2" t="s">
        <v>24</v>
      </c>
      <c r="E209" s="2" t="s">
        <v>25</v>
      </c>
      <c r="F209" s="2">
        <v>20103</v>
      </c>
      <c r="G209" s="2" t="s">
        <v>26</v>
      </c>
      <c r="H209" s="2" t="s">
        <v>17</v>
      </c>
      <c r="I209" s="2" t="s">
        <v>92</v>
      </c>
      <c r="J209" s="2" t="s">
        <v>19</v>
      </c>
      <c r="K209" s="2" t="s">
        <v>20</v>
      </c>
      <c r="L209" s="2" t="s">
        <v>21</v>
      </c>
      <c r="M209" s="2" t="s">
        <v>93</v>
      </c>
      <c r="O209" t="str">
        <f t="shared" si="3"/>
        <v>-20121020103</v>
      </c>
      <c r="P209" t="str">
        <f>VLOOKUP(O209,[2]Mapp_Chap_compta!$O:$O,1,0)</f>
        <v>-20121020103</v>
      </c>
    </row>
    <row r="210" spans="1:16" x14ac:dyDescent="0.3">
      <c r="A210" s="2">
        <v>203320</v>
      </c>
      <c r="B210" s="2">
        <v>-203320</v>
      </c>
      <c r="C210" s="2" t="s">
        <v>100</v>
      </c>
      <c r="D210" s="2" t="s">
        <v>24</v>
      </c>
      <c r="E210" s="2" t="s">
        <v>25</v>
      </c>
      <c r="F210" s="2">
        <v>20101</v>
      </c>
      <c r="G210" s="2" t="s">
        <v>26</v>
      </c>
      <c r="H210" s="2" t="s">
        <v>17</v>
      </c>
      <c r="I210" s="2" t="s">
        <v>98</v>
      </c>
      <c r="J210" s="2" t="s">
        <v>19</v>
      </c>
      <c r="K210" s="2" t="s">
        <v>40</v>
      </c>
      <c r="L210" s="2" t="s">
        <v>32</v>
      </c>
      <c r="M210" s="2" t="s">
        <v>33</v>
      </c>
      <c r="O210" t="str">
        <f t="shared" si="3"/>
        <v>-20332020101</v>
      </c>
      <c r="P210" t="str">
        <f>VLOOKUP(O210,[2]Mapp_Chap_compta!$O:$O,1,0)</f>
        <v>-20332020101</v>
      </c>
    </row>
    <row r="211" spans="1:16" x14ac:dyDescent="0.3">
      <c r="A211" s="2">
        <v>201211</v>
      </c>
      <c r="B211" s="2">
        <v>-201211</v>
      </c>
      <c r="C211" s="2" t="s">
        <v>123</v>
      </c>
      <c r="D211" s="2" t="s">
        <v>24</v>
      </c>
      <c r="E211" s="2" t="s">
        <v>25</v>
      </c>
      <c r="F211" s="2">
        <v>20101</v>
      </c>
      <c r="G211" s="2" t="s">
        <v>26</v>
      </c>
      <c r="H211" s="2" t="s">
        <v>17</v>
      </c>
      <c r="I211" s="2" t="s">
        <v>92</v>
      </c>
      <c r="J211" s="2" t="s">
        <v>19</v>
      </c>
      <c r="K211" s="2" t="s">
        <v>40</v>
      </c>
      <c r="L211" s="2" t="s">
        <v>21</v>
      </c>
      <c r="M211" s="2" t="s">
        <v>93</v>
      </c>
      <c r="O211" t="str">
        <f t="shared" si="3"/>
        <v>-20121120101</v>
      </c>
      <c r="P211" t="str">
        <f>VLOOKUP(O211,[2]Mapp_Chap_compta!$O:$O,1,0)</f>
        <v>-20121120101</v>
      </c>
    </row>
    <row r="212" spans="1:16" x14ac:dyDescent="0.3">
      <c r="A212" s="2">
        <v>251113</v>
      </c>
      <c r="B212" s="2">
        <v>-251113</v>
      </c>
      <c r="C212" s="2" t="s">
        <v>13</v>
      </c>
      <c r="D212" s="2" t="s">
        <v>109</v>
      </c>
      <c r="E212" s="2" t="s">
        <v>110</v>
      </c>
      <c r="F212" s="2">
        <v>20101</v>
      </c>
      <c r="G212" s="2" t="s">
        <v>26</v>
      </c>
      <c r="H212" s="2" t="s">
        <v>17</v>
      </c>
      <c r="I212" s="2" t="s">
        <v>111</v>
      </c>
      <c r="J212" s="2" t="s">
        <v>19</v>
      </c>
      <c r="K212" s="2" t="s">
        <v>40</v>
      </c>
      <c r="L212" s="2" t="s">
        <v>21</v>
      </c>
      <c r="M212" s="2" t="s">
        <v>22</v>
      </c>
      <c r="O212" t="str">
        <f t="shared" si="3"/>
        <v>-25111320101</v>
      </c>
      <c r="P212" t="str">
        <f>VLOOKUP(O212,[2]Mapp_Chap_compta!$O:$O,1,0)</f>
        <v>-25111320101</v>
      </c>
    </row>
    <row r="213" spans="1:16" x14ac:dyDescent="0.3">
      <c r="A213" s="2">
        <v>205112</v>
      </c>
      <c r="B213" s="2">
        <v>-205112</v>
      </c>
      <c r="C213" s="2" t="s">
        <v>116</v>
      </c>
      <c r="D213" s="2" t="s">
        <v>24</v>
      </c>
      <c r="E213" s="2" t="s">
        <v>25</v>
      </c>
      <c r="F213" s="2">
        <v>20103</v>
      </c>
      <c r="G213" s="2" t="s">
        <v>26</v>
      </c>
      <c r="H213" s="2" t="s">
        <v>17</v>
      </c>
      <c r="I213" s="2" t="s">
        <v>83</v>
      </c>
      <c r="J213" s="2" t="s">
        <v>19</v>
      </c>
      <c r="K213" s="2" t="s">
        <v>20</v>
      </c>
      <c r="L213" s="2" t="s">
        <v>84</v>
      </c>
      <c r="M213" s="2" t="s">
        <v>85</v>
      </c>
      <c r="O213" t="str">
        <f t="shared" si="3"/>
        <v>-20511220103</v>
      </c>
      <c r="P213" t="str">
        <f>VLOOKUP(O213,[2]Mapp_Chap_compta!$O:$O,1,0)</f>
        <v>-20511220103</v>
      </c>
    </row>
    <row r="214" spans="1:16" x14ac:dyDescent="0.3">
      <c r="A214" s="2">
        <v>201210</v>
      </c>
      <c r="B214" s="2">
        <v>-201210</v>
      </c>
      <c r="C214" s="2" t="s">
        <v>91</v>
      </c>
      <c r="D214" s="2" t="s">
        <v>24</v>
      </c>
      <c r="E214" s="2" t="s">
        <v>25</v>
      </c>
      <c r="F214" s="2">
        <v>20101</v>
      </c>
      <c r="G214" s="2" t="s">
        <v>26</v>
      </c>
      <c r="H214" s="2" t="s">
        <v>17</v>
      </c>
      <c r="I214" s="2" t="s">
        <v>92</v>
      </c>
      <c r="J214" s="2" t="s">
        <v>19</v>
      </c>
      <c r="K214" s="2" t="s">
        <v>40</v>
      </c>
      <c r="L214" s="2" t="s">
        <v>21</v>
      </c>
      <c r="M214" s="2" t="s">
        <v>93</v>
      </c>
      <c r="O214" t="str">
        <f t="shared" si="3"/>
        <v>-20121020101</v>
      </c>
      <c r="P214" t="str">
        <f>VLOOKUP(O214,[2]Mapp_Chap_compta!$O:$O,1,0)</f>
        <v>-20121020101</v>
      </c>
    </row>
    <row r="215" spans="1:16" x14ac:dyDescent="0.3">
      <c r="A215" s="2">
        <v>202218</v>
      </c>
      <c r="B215" s="2">
        <v>-202218</v>
      </c>
      <c r="C215" s="2" t="s">
        <v>112</v>
      </c>
      <c r="D215" s="2" t="s">
        <v>24</v>
      </c>
      <c r="E215" s="2" t="s">
        <v>25</v>
      </c>
      <c r="F215" s="2">
        <v>10302</v>
      </c>
      <c r="G215" s="2" t="s">
        <v>26</v>
      </c>
      <c r="H215" s="2" t="s">
        <v>17</v>
      </c>
      <c r="I215" s="2" t="s">
        <v>92</v>
      </c>
      <c r="J215" s="2" t="s">
        <v>19</v>
      </c>
      <c r="K215" s="2" t="s">
        <v>40</v>
      </c>
      <c r="L215" s="2" t="s">
        <v>21</v>
      </c>
      <c r="M215" s="2" t="s">
        <v>99</v>
      </c>
      <c r="O215" t="str">
        <f t="shared" si="3"/>
        <v>-20221810302</v>
      </c>
      <c r="P215" t="str">
        <f>VLOOKUP(O215,[2]Mapp_Chap_compta!$O:$O,1,0)</f>
        <v>-20221810302</v>
      </c>
    </row>
    <row r="216" spans="1:16" x14ac:dyDescent="0.3">
      <c r="A216" s="2">
        <v>292230</v>
      </c>
      <c r="B216" s="2">
        <v>-292230</v>
      </c>
      <c r="C216" s="2" t="s">
        <v>119</v>
      </c>
      <c r="D216" s="2" t="s">
        <v>67</v>
      </c>
      <c r="E216" s="2" t="s">
        <v>68</v>
      </c>
      <c r="F216" s="2">
        <v>20101</v>
      </c>
      <c r="G216" s="2" t="s">
        <v>26</v>
      </c>
      <c r="H216" s="2" t="s">
        <v>38</v>
      </c>
      <c r="I216" s="2" t="s">
        <v>38</v>
      </c>
      <c r="J216" s="2" t="s">
        <v>19</v>
      </c>
      <c r="K216" s="2" t="s">
        <v>40</v>
      </c>
      <c r="L216" s="2" t="s">
        <v>39</v>
      </c>
      <c r="M216" s="2" t="s">
        <v>39</v>
      </c>
      <c r="O216" t="str">
        <f t="shared" si="3"/>
        <v>-29223020101</v>
      </c>
      <c r="P216" t="str">
        <f>VLOOKUP(O216,[2]Mapp_Chap_compta!$O:$O,1,0)</f>
        <v>-29223020101</v>
      </c>
    </row>
    <row r="217" spans="1:16" x14ac:dyDescent="0.3">
      <c r="A217" s="2">
        <v>205112</v>
      </c>
      <c r="B217" s="2">
        <v>-205112</v>
      </c>
      <c r="C217" s="2" t="s">
        <v>116</v>
      </c>
      <c r="D217" s="2" t="s">
        <v>24</v>
      </c>
      <c r="E217" s="2" t="s">
        <v>25</v>
      </c>
      <c r="F217" s="2">
        <v>20202</v>
      </c>
      <c r="G217" s="2" t="s">
        <v>26</v>
      </c>
      <c r="H217" s="2" t="s">
        <v>17</v>
      </c>
      <c r="I217" s="2" t="s">
        <v>83</v>
      </c>
      <c r="J217" s="2" t="s">
        <v>19</v>
      </c>
      <c r="K217" s="2" t="s">
        <v>20</v>
      </c>
      <c r="L217" s="2" t="s">
        <v>84</v>
      </c>
      <c r="M217" s="2" t="s">
        <v>85</v>
      </c>
      <c r="O217" t="str">
        <f t="shared" si="3"/>
        <v>-20511220202</v>
      </c>
      <c r="P217" t="str">
        <f>VLOOKUP(O217,[2]Mapp_Chap_compta!$O:$O,1,0)</f>
        <v>-20511220202</v>
      </c>
    </row>
    <row r="218" spans="1:16" x14ac:dyDescent="0.3">
      <c r="A218" s="2">
        <v>209100</v>
      </c>
      <c r="B218" s="2">
        <v>-209100</v>
      </c>
      <c r="C218" s="2" t="s">
        <v>120</v>
      </c>
      <c r="D218" s="2" t="s">
        <v>104</v>
      </c>
      <c r="E218" s="2" t="s">
        <v>105</v>
      </c>
      <c r="F218" s="2">
        <v>20103</v>
      </c>
      <c r="G218" s="2" t="s">
        <v>26</v>
      </c>
      <c r="H218" s="2" t="s">
        <v>17</v>
      </c>
      <c r="I218" s="2" t="s">
        <v>105</v>
      </c>
      <c r="J218" s="2" t="s">
        <v>19</v>
      </c>
      <c r="K218" s="2" t="s">
        <v>20</v>
      </c>
      <c r="L218" s="2" t="s">
        <v>106</v>
      </c>
      <c r="M218" s="2" t="s">
        <v>99</v>
      </c>
      <c r="O218" t="str">
        <f t="shared" si="3"/>
        <v>-20910020103</v>
      </c>
      <c r="P218" t="str">
        <f>VLOOKUP(O218,[2]Mapp_Chap_compta!$O:$O,1,0)</f>
        <v>-20910020103</v>
      </c>
    </row>
    <row r="219" spans="1:16" x14ac:dyDescent="0.3">
      <c r="A219" s="2">
        <v>251120</v>
      </c>
      <c r="B219" s="2">
        <v>-251120</v>
      </c>
      <c r="C219" s="2" t="s">
        <v>34</v>
      </c>
      <c r="D219" s="2" t="s">
        <v>109</v>
      </c>
      <c r="E219" s="2" t="s">
        <v>110</v>
      </c>
      <c r="F219" s="2">
        <v>10302</v>
      </c>
      <c r="G219" s="2" t="s">
        <v>26</v>
      </c>
      <c r="H219" s="2" t="s">
        <v>17</v>
      </c>
      <c r="I219" s="2" t="s">
        <v>111</v>
      </c>
      <c r="J219" s="2" t="s">
        <v>19</v>
      </c>
      <c r="K219" s="2" t="s">
        <v>40</v>
      </c>
      <c r="L219" s="2" t="s">
        <v>21</v>
      </c>
      <c r="M219" s="2" t="s">
        <v>22</v>
      </c>
      <c r="O219" t="str">
        <f t="shared" si="3"/>
        <v>-25112010302</v>
      </c>
      <c r="P219" t="str">
        <f>VLOOKUP(O219,[2]Mapp_Chap_compta!$O:$O,1,0)</f>
        <v>-25112010302</v>
      </c>
    </row>
    <row r="220" spans="1:16" x14ac:dyDescent="0.3">
      <c r="A220" s="2">
        <v>203320</v>
      </c>
      <c r="B220" s="2">
        <v>-203320</v>
      </c>
      <c r="C220" s="2" t="s">
        <v>100</v>
      </c>
      <c r="D220" s="2" t="s">
        <v>24</v>
      </c>
      <c r="E220" s="2" t="s">
        <v>25</v>
      </c>
      <c r="F220" s="2">
        <v>20103</v>
      </c>
      <c r="G220" s="2" t="s">
        <v>26</v>
      </c>
      <c r="H220" s="2" t="s">
        <v>17</v>
      </c>
      <c r="I220" s="2" t="s">
        <v>98</v>
      </c>
      <c r="J220" s="2" t="s">
        <v>19</v>
      </c>
      <c r="K220" s="2" t="s">
        <v>20</v>
      </c>
      <c r="L220" s="2" t="s">
        <v>32</v>
      </c>
      <c r="M220" s="2" t="s">
        <v>33</v>
      </c>
      <c r="O220" t="str">
        <f t="shared" si="3"/>
        <v>-20332020103</v>
      </c>
      <c r="P220" t="str">
        <f>VLOOKUP(O220,[2]Mapp_Chap_compta!$O:$O,1,0)</f>
        <v>-20332020103</v>
      </c>
    </row>
    <row r="221" spans="1:16" x14ac:dyDescent="0.3">
      <c r="A221" s="2">
        <v>203111</v>
      </c>
      <c r="B221" s="2">
        <v>-203111</v>
      </c>
      <c r="C221" s="2" t="s">
        <v>108</v>
      </c>
      <c r="D221" s="2" t="s">
        <v>24</v>
      </c>
      <c r="E221" s="2" t="s">
        <v>25</v>
      </c>
      <c r="F221" s="2">
        <v>20101</v>
      </c>
      <c r="G221" s="2" t="s">
        <v>26</v>
      </c>
      <c r="H221" s="2" t="s">
        <v>17</v>
      </c>
      <c r="I221" s="2" t="s">
        <v>31</v>
      </c>
      <c r="J221" s="2" t="s">
        <v>19</v>
      </c>
      <c r="K221" s="2" t="s">
        <v>40</v>
      </c>
      <c r="L221" s="2" t="s">
        <v>32</v>
      </c>
      <c r="M221" s="2" t="s">
        <v>33</v>
      </c>
      <c r="O221" t="str">
        <f t="shared" si="3"/>
        <v>-20311120101</v>
      </c>
      <c r="P221" t="str">
        <f>VLOOKUP(O221,[2]Mapp_Chap_compta!$O:$O,1,0)</f>
        <v>-20311120101</v>
      </c>
    </row>
    <row r="222" spans="1:16" x14ac:dyDescent="0.3">
      <c r="A222" s="2">
        <v>292240</v>
      </c>
      <c r="B222" s="2">
        <v>-292240</v>
      </c>
      <c r="C222" s="2" t="s">
        <v>117</v>
      </c>
      <c r="D222" s="2" t="s">
        <v>67</v>
      </c>
      <c r="E222" s="2" t="s">
        <v>68</v>
      </c>
      <c r="F222" s="2">
        <v>20307</v>
      </c>
      <c r="G222" s="2" t="s">
        <v>26</v>
      </c>
      <c r="H222" s="2" t="s">
        <v>38</v>
      </c>
      <c r="I222" s="2" t="s">
        <v>38</v>
      </c>
      <c r="J222" s="2" t="s">
        <v>19</v>
      </c>
      <c r="K222" s="2" t="s">
        <v>46</v>
      </c>
      <c r="L222" s="2" t="s">
        <v>39</v>
      </c>
      <c r="M222" s="2" t="s">
        <v>39</v>
      </c>
      <c r="O222" t="str">
        <f t="shared" si="3"/>
        <v>-29224020307</v>
      </c>
      <c r="P222" t="str">
        <f>VLOOKUP(O222,[2]Mapp_Chap_compta!$O:$O,1,0)</f>
        <v>-29224020307</v>
      </c>
    </row>
    <row r="223" spans="1:16" x14ac:dyDescent="0.3">
      <c r="A223" s="2">
        <v>203111</v>
      </c>
      <c r="B223" s="2">
        <v>-203111</v>
      </c>
      <c r="C223" s="2" t="s">
        <v>108</v>
      </c>
      <c r="D223" s="2" t="s">
        <v>24</v>
      </c>
      <c r="E223" s="2" t="s">
        <v>25</v>
      </c>
      <c r="F223" s="2">
        <v>20102</v>
      </c>
      <c r="G223" s="2" t="s">
        <v>26</v>
      </c>
      <c r="H223" s="2" t="s">
        <v>17</v>
      </c>
      <c r="I223" s="2" t="s">
        <v>31</v>
      </c>
      <c r="J223" s="2" t="s">
        <v>19</v>
      </c>
      <c r="K223" s="2" t="s">
        <v>40</v>
      </c>
      <c r="L223" s="2" t="s">
        <v>32</v>
      </c>
      <c r="M223" s="2" t="s">
        <v>33</v>
      </c>
      <c r="O223" t="str">
        <f t="shared" si="3"/>
        <v>-20311120102</v>
      </c>
      <c r="P223" t="str">
        <f>VLOOKUP(O223,[2]Mapp_Chap_compta!$O:$O,1,0)</f>
        <v>-20311120102</v>
      </c>
    </row>
    <row r="224" spans="1:16" x14ac:dyDescent="0.3">
      <c r="A224" s="2">
        <v>201214</v>
      </c>
      <c r="B224" s="2">
        <v>-201214</v>
      </c>
      <c r="C224" s="2" t="s">
        <v>126</v>
      </c>
      <c r="D224" s="2" t="s">
        <v>24</v>
      </c>
      <c r="E224" s="2" t="s">
        <v>25</v>
      </c>
      <c r="F224" s="2">
        <v>20101</v>
      </c>
      <c r="G224" s="2" t="s">
        <v>26</v>
      </c>
      <c r="H224" s="2" t="s">
        <v>17</v>
      </c>
      <c r="I224" s="2" t="s">
        <v>92</v>
      </c>
      <c r="J224" s="2" t="s">
        <v>19</v>
      </c>
      <c r="K224" s="2" t="s">
        <v>40</v>
      </c>
      <c r="L224" s="2" t="s">
        <v>21</v>
      </c>
      <c r="M224" s="2" t="s">
        <v>93</v>
      </c>
      <c r="O224" t="str">
        <f t="shared" si="3"/>
        <v>-20121420101</v>
      </c>
      <c r="P224" t="str">
        <f>VLOOKUP(O224,[2]Mapp_Chap_compta!$O:$O,1,0)</f>
        <v>-20121420101</v>
      </c>
    </row>
    <row r="225" spans="1:16" x14ac:dyDescent="0.3">
      <c r="A225" s="2">
        <v>203000</v>
      </c>
      <c r="B225" s="2">
        <v>-203000</v>
      </c>
      <c r="C225" s="2" t="s">
        <v>122</v>
      </c>
      <c r="D225" s="2" t="s">
        <v>24</v>
      </c>
      <c r="E225" s="2" t="s">
        <v>25</v>
      </c>
      <c r="F225" s="2">
        <v>20102</v>
      </c>
      <c r="G225" s="2" t="s">
        <v>26</v>
      </c>
      <c r="H225" s="2" t="s">
        <v>17</v>
      </c>
      <c r="I225" s="2" t="s">
        <v>31</v>
      </c>
      <c r="J225" s="2" t="s">
        <v>19</v>
      </c>
      <c r="K225" s="2" t="s">
        <v>40</v>
      </c>
      <c r="L225" s="2" t="s">
        <v>32</v>
      </c>
      <c r="M225" s="2" t="s">
        <v>33</v>
      </c>
      <c r="O225" t="str">
        <f t="shared" si="3"/>
        <v>-20300020102</v>
      </c>
      <c r="P225" t="str">
        <f>VLOOKUP(O225,[2]Mapp_Chap_compta!$O:$O,1,0)</f>
        <v>-20300020102</v>
      </c>
    </row>
    <row r="226" spans="1:16" x14ac:dyDescent="0.3">
      <c r="A226" s="2">
        <v>203000</v>
      </c>
      <c r="B226" s="2">
        <v>-203000</v>
      </c>
      <c r="C226" s="2" t="s">
        <v>122</v>
      </c>
      <c r="D226" s="2" t="s">
        <v>24</v>
      </c>
      <c r="E226" s="2" t="s">
        <v>25</v>
      </c>
      <c r="F226" s="2">
        <v>20103</v>
      </c>
      <c r="G226" s="2" t="s">
        <v>26</v>
      </c>
      <c r="H226" s="2" t="s">
        <v>17</v>
      </c>
      <c r="I226" s="2" t="s">
        <v>31</v>
      </c>
      <c r="J226" s="2" t="s">
        <v>19</v>
      </c>
      <c r="K226" s="2" t="s">
        <v>20</v>
      </c>
      <c r="L226" s="2" t="s">
        <v>32</v>
      </c>
      <c r="M226" s="2" t="s">
        <v>33</v>
      </c>
      <c r="O226" t="str">
        <f t="shared" si="3"/>
        <v>-20300020103</v>
      </c>
      <c r="P226" t="str">
        <f>VLOOKUP(O226,[2]Mapp_Chap_compta!$O:$O,1,0)</f>
        <v>-20300020103</v>
      </c>
    </row>
    <row r="227" spans="1:16" x14ac:dyDescent="0.3">
      <c r="A227" s="2">
        <v>251120</v>
      </c>
      <c r="B227" s="2">
        <v>-251120</v>
      </c>
      <c r="C227" s="2" t="s">
        <v>34</v>
      </c>
      <c r="D227" s="2" t="s">
        <v>109</v>
      </c>
      <c r="E227" s="2" t="s">
        <v>110</v>
      </c>
      <c r="F227" s="2">
        <v>20308</v>
      </c>
      <c r="G227" s="2" t="s">
        <v>26</v>
      </c>
      <c r="H227" s="2" t="s">
        <v>17</v>
      </c>
      <c r="I227" s="2" t="s">
        <v>111</v>
      </c>
      <c r="J227" s="2" t="s">
        <v>19</v>
      </c>
      <c r="K227" s="2" t="s">
        <v>20</v>
      </c>
      <c r="L227" s="2" t="s">
        <v>21</v>
      </c>
      <c r="M227" s="2" t="s">
        <v>22</v>
      </c>
      <c r="O227" t="str">
        <f t="shared" si="3"/>
        <v>-25112020308</v>
      </c>
      <c r="P227" t="str">
        <f>VLOOKUP(O227,[2]Mapp_Chap_compta!$O:$O,1,0)</f>
        <v>-25112020308</v>
      </c>
    </row>
    <row r="228" spans="1:16" x14ac:dyDescent="0.3">
      <c r="A228" s="2">
        <v>202212</v>
      </c>
      <c r="B228" s="2">
        <v>-202212</v>
      </c>
      <c r="C228" s="2" t="s">
        <v>121</v>
      </c>
      <c r="D228" s="2" t="s">
        <v>24</v>
      </c>
      <c r="E228" s="2" t="s">
        <v>25</v>
      </c>
      <c r="F228" s="2">
        <v>20102</v>
      </c>
      <c r="G228" s="2" t="s">
        <v>26</v>
      </c>
      <c r="H228" s="2" t="s">
        <v>17</v>
      </c>
      <c r="I228" s="2" t="s">
        <v>92</v>
      </c>
      <c r="J228" s="2" t="s">
        <v>19</v>
      </c>
      <c r="K228" s="2" t="s">
        <v>40</v>
      </c>
      <c r="L228" s="2" t="s">
        <v>21</v>
      </c>
      <c r="M228" s="2" t="s">
        <v>99</v>
      </c>
      <c r="O228" t="str">
        <f t="shared" si="3"/>
        <v>-20221220102</v>
      </c>
      <c r="P228" t="str">
        <f>VLOOKUP(O228,[2]Mapp_Chap_compta!$O:$O,1,0)</f>
        <v>-20221220102</v>
      </c>
    </row>
    <row r="229" spans="1:16" x14ac:dyDescent="0.3">
      <c r="A229" s="2">
        <v>201211</v>
      </c>
      <c r="B229" s="2">
        <v>-201211</v>
      </c>
      <c r="C229" s="2" t="s">
        <v>123</v>
      </c>
      <c r="D229" s="2" t="s">
        <v>24</v>
      </c>
      <c r="E229" s="2" t="s">
        <v>25</v>
      </c>
      <c r="F229" s="2">
        <v>20102</v>
      </c>
      <c r="G229" s="2" t="s">
        <v>26</v>
      </c>
      <c r="H229" s="2" t="s">
        <v>17</v>
      </c>
      <c r="I229" s="2" t="s">
        <v>92</v>
      </c>
      <c r="J229" s="2" t="s">
        <v>19</v>
      </c>
      <c r="K229" s="2" t="s">
        <v>40</v>
      </c>
      <c r="L229" s="2" t="s">
        <v>21</v>
      </c>
      <c r="M229" s="2" t="s">
        <v>93</v>
      </c>
      <c r="O229" t="str">
        <f t="shared" si="3"/>
        <v>-20121120102</v>
      </c>
      <c r="P229" t="str">
        <f>VLOOKUP(O229,[2]Mapp_Chap_compta!$O:$O,1,0)</f>
        <v>-20121120102</v>
      </c>
    </row>
    <row r="230" spans="1:16" x14ac:dyDescent="0.3">
      <c r="A230" s="2">
        <v>251140</v>
      </c>
      <c r="B230" s="2">
        <v>-251140</v>
      </c>
      <c r="C230" s="2" t="s">
        <v>49</v>
      </c>
      <c r="D230" s="2" t="s">
        <v>109</v>
      </c>
      <c r="E230" s="2" t="s">
        <v>110</v>
      </c>
      <c r="F230" s="2">
        <v>20103</v>
      </c>
      <c r="G230" s="2" t="s">
        <v>26</v>
      </c>
      <c r="H230" s="2" t="s">
        <v>17</v>
      </c>
      <c r="I230" s="2" t="s">
        <v>111</v>
      </c>
      <c r="J230" s="2" t="s">
        <v>19</v>
      </c>
      <c r="K230" s="2" t="s">
        <v>20</v>
      </c>
      <c r="L230" s="2" t="s">
        <v>21</v>
      </c>
      <c r="M230" s="2" t="s">
        <v>22</v>
      </c>
      <c r="O230" t="str">
        <f t="shared" si="3"/>
        <v>-25114020103</v>
      </c>
      <c r="P230" t="str">
        <f>VLOOKUP(O230,[2]Mapp_Chap_compta!$O:$O,1,0)</f>
        <v>-25114020103</v>
      </c>
    </row>
    <row r="231" spans="1:16" x14ac:dyDescent="0.3">
      <c r="A231" s="2">
        <v>202212</v>
      </c>
      <c r="B231" s="2">
        <v>-202212</v>
      </c>
      <c r="C231" s="2" t="s">
        <v>121</v>
      </c>
      <c r="D231" s="2" t="s">
        <v>24</v>
      </c>
      <c r="E231" s="2" t="s">
        <v>25</v>
      </c>
      <c r="F231" s="2">
        <v>20103</v>
      </c>
      <c r="G231" s="2" t="s">
        <v>26</v>
      </c>
      <c r="H231" s="2" t="s">
        <v>17</v>
      </c>
      <c r="I231" s="2" t="s">
        <v>92</v>
      </c>
      <c r="J231" s="2" t="s">
        <v>19</v>
      </c>
      <c r="K231" s="2" t="s">
        <v>20</v>
      </c>
      <c r="L231" s="2" t="s">
        <v>21</v>
      </c>
      <c r="M231" s="2" t="s">
        <v>99</v>
      </c>
      <c r="O231" t="str">
        <f t="shared" si="3"/>
        <v>-20221220103</v>
      </c>
      <c r="P231" t="str">
        <f>VLOOKUP(O231,[2]Mapp_Chap_compta!$O:$O,1,0)</f>
        <v>-20221220103</v>
      </c>
    </row>
    <row r="232" spans="1:16" x14ac:dyDescent="0.3">
      <c r="A232" s="2">
        <v>203130</v>
      </c>
      <c r="B232" s="2">
        <v>-203130</v>
      </c>
      <c r="C232" s="2" t="s">
        <v>127</v>
      </c>
      <c r="D232" s="2" t="s">
        <v>24</v>
      </c>
      <c r="E232" s="2" t="s">
        <v>25</v>
      </c>
      <c r="F232" s="2">
        <v>20102</v>
      </c>
      <c r="G232" s="2" t="s">
        <v>26</v>
      </c>
      <c r="H232" s="2" t="s">
        <v>17</v>
      </c>
      <c r="I232" s="2" t="s">
        <v>31</v>
      </c>
      <c r="J232" s="2" t="s">
        <v>19</v>
      </c>
      <c r="K232" s="2" t="s">
        <v>40</v>
      </c>
      <c r="L232" s="2" t="s">
        <v>32</v>
      </c>
      <c r="M232" s="2" t="s">
        <v>33</v>
      </c>
      <c r="O232" t="str">
        <f t="shared" si="3"/>
        <v>-20313020102</v>
      </c>
      <c r="P232" t="str">
        <f>VLOOKUP(O232,[2]Mapp_Chap_compta!$O:$O,1,0)</f>
        <v>-20313020102</v>
      </c>
    </row>
    <row r="233" spans="1:16" x14ac:dyDescent="0.3">
      <c r="A233" s="2">
        <v>203120</v>
      </c>
      <c r="B233" s="2">
        <v>-203120</v>
      </c>
      <c r="C233" s="2" t="s">
        <v>113</v>
      </c>
      <c r="D233" s="2" t="s">
        <v>24</v>
      </c>
      <c r="E233" s="2" t="s">
        <v>25</v>
      </c>
      <c r="F233" s="2">
        <v>20103</v>
      </c>
      <c r="G233" s="2" t="s">
        <v>26</v>
      </c>
      <c r="H233" s="2" t="s">
        <v>17</v>
      </c>
      <c r="I233" s="2" t="s">
        <v>31</v>
      </c>
      <c r="J233" s="2" t="s">
        <v>19</v>
      </c>
      <c r="K233" s="2" t="s">
        <v>20</v>
      </c>
      <c r="L233" s="2" t="s">
        <v>32</v>
      </c>
      <c r="M233" s="2" t="s">
        <v>33</v>
      </c>
      <c r="O233" t="str">
        <f t="shared" si="3"/>
        <v>-20312020103</v>
      </c>
      <c r="P233" t="str">
        <f>VLOOKUP(O233,[2]Mapp_Chap_compta!$O:$O,1,0)</f>
        <v>-20312020103</v>
      </c>
    </row>
    <row r="234" spans="1:16" x14ac:dyDescent="0.3">
      <c r="A234" s="2">
        <v>201131</v>
      </c>
      <c r="B234" s="2">
        <v>-201131</v>
      </c>
      <c r="C234" s="2" t="s">
        <v>118</v>
      </c>
      <c r="D234" s="2" t="s">
        <v>24</v>
      </c>
      <c r="E234" s="2" t="s">
        <v>25</v>
      </c>
      <c r="F234" s="2">
        <v>20103</v>
      </c>
      <c r="G234" s="2" t="s">
        <v>26</v>
      </c>
      <c r="H234" s="2" t="s">
        <v>17</v>
      </c>
      <c r="I234" s="2" t="s">
        <v>98</v>
      </c>
      <c r="J234" s="2" t="s">
        <v>19</v>
      </c>
      <c r="K234" s="2" t="s">
        <v>20</v>
      </c>
      <c r="L234" s="2" t="s">
        <v>21</v>
      </c>
      <c r="M234" s="2" t="s">
        <v>93</v>
      </c>
      <c r="O234" t="str">
        <f t="shared" si="3"/>
        <v>-20113120103</v>
      </c>
      <c r="P234" t="str">
        <f>VLOOKUP(O234,[2]Mapp_Chap_compta!$O:$O,1,0)</f>
        <v>-20113120103</v>
      </c>
    </row>
    <row r="235" spans="1:16" x14ac:dyDescent="0.3">
      <c r="A235" s="2">
        <v>203000</v>
      </c>
      <c r="B235" s="2">
        <v>-203000</v>
      </c>
      <c r="C235" s="2" t="s">
        <v>122</v>
      </c>
      <c r="D235" s="2" t="s">
        <v>24</v>
      </c>
      <c r="E235" s="2" t="s">
        <v>25</v>
      </c>
      <c r="F235" s="2">
        <v>20101</v>
      </c>
      <c r="G235" s="2" t="s">
        <v>26</v>
      </c>
      <c r="H235" s="2" t="s">
        <v>17</v>
      </c>
      <c r="I235" s="2" t="s">
        <v>31</v>
      </c>
      <c r="J235" s="2" t="s">
        <v>19</v>
      </c>
      <c r="K235" s="2" t="s">
        <v>40</v>
      </c>
      <c r="L235" s="2" t="s">
        <v>32</v>
      </c>
      <c r="M235" s="2" t="s">
        <v>33</v>
      </c>
      <c r="O235" t="str">
        <f t="shared" si="3"/>
        <v>-20300020101</v>
      </c>
      <c r="P235" t="str">
        <f>VLOOKUP(O235,[2]Mapp_Chap_compta!$O:$O,1,0)</f>
        <v>-20300020101</v>
      </c>
    </row>
    <row r="236" spans="1:16" x14ac:dyDescent="0.3">
      <c r="A236" s="2">
        <v>203120</v>
      </c>
      <c r="B236" s="2">
        <v>-203120</v>
      </c>
      <c r="C236" s="2" t="s">
        <v>113</v>
      </c>
      <c r="D236" s="2" t="s">
        <v>24</v>
      </c>
      <c r="E236" s="2" t="s">
        <v>25</v>
      </c>
      <c r="F236" s="2">
        <v>20101</v>
      </c>
      <c r="G236" s="2" t="s">
        <v>26</v>
      </c>
      <c r="H236" s="2" t="s">
        <v>17</v>
      </c>
      <c r="I236" s="2" t="s">
        <v>31</v>
      </c>
      <c r="J236" s="2" t="s">
        <v>19</v>
      </c>
      <c r="K236" s="2" t="s">
        <v>40</v>
      </c>
      <c r="L236" s="2" t="s">
        <v>32</v>
      </c>
      <c r="M236" s="2" t="s">
        <v>33</v>
      </c>
      <c r="O236" t="str">
        <f t="shared" si="3"/>
        <v>-20312020101</v>
      </c>
      <c r="P236" t="str">
        <f>VLOOKUP(O236,[2]Mapp_Chap_compta!$O:$O,1,0)</f>
        <v>-20312020101</v>
      </c>
    </row>
    <row r="237" spans="1:16" x14ac:dyDescent="0.3">
      <c r="A237" s="2">
        <v>292212</v>
      </c>
      <c r="B237" s="2">
        <v>-292212</v>
      </c>
      <c r="C237" s="2" t="s">
        <v>74</v>
      </c>
      <c r="D237" s="2" t="s">
        <v>67</v>
      </c>
      <c r="E237" s="2" t="s">
        <v>68</v>
      </c>
      <c r="F237" s="2">
        <v>20102</v>
      </c>
      <c r="G237" s="2" t="s">
        <v>26</v>
      </c>
      <c r="H237" s="2" t="s">
        <v>38</v>
      </c>
      <c r="I237" s="2" t="s">
        <v>38</v>
      </c>
      <c r="J237" s="2" t="s">
        <v>19</v>
      </c>
      <c r="K237" s="2" t="s">
        <v>40</v>
      </c>
      <c r="L237" s="2" t="s">
        <v>39</v>
      </c>
      <c r="M237" s="2" t="s">
        <v>39</v>
      </c>
      <c r="O237" t="str">
        <f t="shared" si="3"/>
        <v>-29221220102</v>
      </c>
      <c r="P237" t="str">
        <f>VLOOKUP(O237,[2]Mapp_Chap_compta!$O:$O,1,0)</f>
        <v>-29221220102</v>
      </c>
    </row>
    <row r="238" spans="1:16" x14ac:dyDescent="0.3">
      <c r="A238" s="2">
        <v>292101</v>
      </c>
      <c r="B238" s="2">
        <v>-292101</v>
      </c>
      <c r="C238" s="2" t="s">
        <v>128</v>
      </c>
      <c r="D238" s="2" t="s">
        <v>67</v>
      </c>
      <c r="E238" s="2" t="s">
        <v>68</v>
      </c>
      <c r="F238" s="2">
        <v>20103</v>
      </c>
      <c r="G238" s="2" t="s">
        <v>26</v>
      </c>
      <c r="H238" s="2" t="s">
        <v>38</v>
      </c>
      <c r="I238" s="2" t="s">
        <v>38</v>
      </c>
      <c r="J238" s="2" t="s">
        <v>19</v>
      </c>
      <c r="K238" s="2" t="s">
        <v>20</v>
      </c>
      <c r="L238" s="2" t="s">
        <v>39</v>
      </c>
      <c r="M238" s="2" t="s">
        <v>39</v>
      </c>
      <c r="O238" t="str">
        <f t="shared" si="3"/>
        <v>-29210120103</v>
      </c>
      <c r="P238" t="str">
        <f>VLOOKUP(O238,[2]Mapp_Chap_compta!$O:$O,1,0)</f>
        <v>-29210120103</v>
      </c>
    </row>
    <row r="239" spans="1:16" x14ac:dyDescent="0.3">
      <c r="A239" s="2">
        <v>202110</v>
      </c>
      <c r="B239" s="2">
        <v>-202110</v>
      </c>
      <c r="C239" s="2" t="s">
        <v>129</v>
      </c>
      <c r="D239" s="2" t="s">
        <v>24</v>
      </c>
      <c r="E239" s="2" t="s">
        <v>25</v>
      </c>
      <c r="F239" s="2">
        <v>20102</v>
      </c>
      <c r="G239" s="2" t="s">
        <v>26</v>
      </c>
      <c r="H239" s="2" t="s">
        <v>17</v>
      </c>
      <c r="I239" s="2" t="s">
        <v>130</v>
      </c>
      <c r="J239" s="2" t="s">
        <v>19</v>
      </c>
      <c r="K239" s="2" t="s">
        <v>40</v>
      </c>
      <c r="L239" s="2" t="s">
        <v>21</v>
      </c>
      <c r="M239" s="2" t="s">
        <v>99</v>
      </c>
      <c r="O239" t="str">
        <f t="shared" si="3"/>
        <v>-20211020102</v>
      </c>
      <c r="P239" t="str">
        <f>VLOOKUP(O239,[2]Mapp_Chap_compta!$O:$O,1,0)</f>
        <v>-20211020102</v>
      </c>
    </row>
    <row r="240" spans="1:16" x14ac:dyDescent="0.3">
      <c r="A240" s="2">
        <v>202000</v>
      </c>
      <c r="B240" s="2">
        <v>-202000</v>
      </c>
      <c r="C240" s="2" t="s">
        <v>131</v>
      </c>
      <c r="D240" s="2" t="s">
        <v>24</v>
      </c>
      <c r="E240" s="2" t="s">
        <v>25</v>
      </c>
      <c r="F240" s="2">
        <v>20103</v>
      </c>
      <c r="G240" s="2" t="s">
        <v>26</v>
      </c>
      <c r="H240" s="2" t="s">
        <v>17</v>
      </c>
      <c r="I240" s="2" t="s">
        <v>92</v>
      </c>
      <c r="J240" s="2" t="s">
        <v>19</v>
      </c>
      <c r="K240" s="2" t="s">
        <v>20</v>
      </c>
      <c r="L240" s="2" t="s">
        <v>21</v>
      </c>
      <c r="M240" s="2" t="s">
        <v>99</v>
      </c>
      <c r="O240" t="str">
        <f t="shared" si="3"/>
        <v>-20200020103</v>
      </c>
      <c r="P240" t="str">
        <f>VLOOKUP(O240,[2]Mapp_Chap_compta!$O:$O,1,0)</f>
        <v>-20200020103</v>
      </c>
    </row>
    <row r="241" spans="1:16" x14ac:dyDescent="0.3">
      <c r="A241" s="2">
        <v>203000</v>
      </c>
      <c r="B241" s="2">
        <v>-203000</v>
      </c>
      <c r="C241" s="2" t="s">
        <v>122</v>
      </c>
      <c r="D241" s="2" t="s">
        <v>24</v>
      </c>
      <c r="E241" s="2" t="s">
        <v>25</v>
      </c>
      <c r="F241" s="2">
        <v>20219</v>
      </c>
      <c r="G241" s="2" t="s">
        <v>26</v>
      </c>
      <c r="H241" s="2" t="s">
        <v>17</v>
      </c>
      <c r="I241" s="2" t="s">
        <v>31</v>
      </c>
      <c r="J241" s="2" t="s">
        <v>19</v>
      </c>
      <c r="K241" s="2" t="s">
        <v>20</v>
      </c>
      <c r="L241" s="2" t="s">
        <v>32</v>
      </c>
      <c r="M241" s="2" t="s">
        <v>33</v>
      </c>
      <c r="O241" t="str">
        <f t="shared" si="3"/>
        <v>-20300020219</v>
      </c>
      <c r="P241" t="str">
        <f>VLOOKUP(O241,[2]Mapp_Chap_compta!$O:$O,1,0)</f>
        <v>-20300020219</v>
      </c>
    </row>
    <row r="242" spans="1:16" x14ac:dyDescent="0.3">
      <c r="A242" s="2">
        <v>205112</v>
      </c>
      <c r="B242" s="2">
        <v>-205112</v>
      </c>
      <c r="C242" s="2" t="s">
        <v>116</v>
      </c>
      <c r="D242" s="2" t="s">
        <v>24</v>
      </c>
      <c r="E242" s="2" t="s">
        <v>25</v>
      </c>
      <c r="F242" s="2">
        <v>20315</v>
      </c>
      <c r="G242" s="2" t="s">
        <v>26</v>
      </c>
      <c r="H242" s="2" t="s">
        <v>17</v>
      </c>
      <c r="I242" s="2" t="s">
        <v>83</v>
      </c>
      <c r="J242" s="2" t="s">
        <v>19</v>
      </c>
      <c r="K242" s="2" t="s">
        <v>46</v>
      </c>
      <c r="L242" s="2" t="s">
        <v>84</v>
      </c>
      <c r="M242" s="2" t="s">
        <v>85</v>
      </c>
      <c r="O242" t="str">
        <f t="shared" si="3"/>
        <v>-20511220315</v>
      </c>
      <c r="P242" t="str">
        <f>VLOOKUP(O242,[2]Mapp_Chap_compta!$O:$O,1,0)</f>
        <v>-20511220315</v>
      </c>
    </row>
    <row r="243" spans="1:16" x14ac:dyDescent="0.3">
      <c r="A243" s="2">
        <v>251720</v>
      </c>
      <c r="B243" s="2">
        <v>-251720</v>
      </c>
      <c r="C243" s="2" t="s">
        <v>132</v>
      </c>
      <c r="D243" s="2" t="s">
        <v>109</v>
      </c>
      <c r="E243" s="2" t="s">
        <v>110</v>
      </c>
      <c r="F243" s="2">
        <v>10101</v>
      </c>
      <c r="G243" s="2" t="s">
        <v>26</v>
      </c>
      <c r="H243" s="2" t="s">
        <v>133</v>
      </c>
      <c r="I243" s="2" t="s">
        <v>133</v>
      </c>
      <c r="J243" s="2" t="s">
        <v>19</v>
      </c>
      <c r="K243" s="2" t="s">
        <v>20</v>
      </c>
      <c r="L243" s="2" t="s">
        <v>21</v>
      </c>
      <c r="M243" s="2" t="s">
        <v>22</v>
      </c>
      <c r="O243" t="str">
        <f t="shared" si="3"/>
        <v>-25172010101</v>
      </c>
      <c r="P243" t="str">
        <f>VLOOKUP(O243,[2]Mapp_Chap_compta!$O:$O,1,0)</f>
        <v>-25172010101</v>
      </c>
    </row>
    <row r="244" spans="1:16" x14ac:dyDescent="0.3">
      <c r="A244" s="2">
        <v>203120</v>
      </c>
      <c r="B244" s="2">
        <v>-203120</v>
      </c>
      <c r="C244" s="2" t="s">
        <v>113</v>
      </c>
      <c r="D244" s="2" t="s">
        <v>24</v>
      </c>
      <c r="E244" s="2" t="s">
        <v>25</v>
      </c>
      <c r="F244" s="2">
        <v>20308</v>
      </c>
      <c r="G244" s="2" t="s">
        <v>26</v>
      </c>
      <c r="H244" s="2" t="s">
        <v>17</v>
      </c>
      <c r="I244" s="2" t="s">
        <v>31</v>
      </c>
      <c r="J244" s="2" t="s">
        <v>19</v>
      </c>
      <c r="K244" s="2" t="s">
        <v>20</v>
      </c>
      <c r="L244" s="2" t="s">
        <v>32</v>
      </c>
      <c r="M244" s="2" t="s">
        <v>33</v>
      </c>
      <c r="O244" t="str">
        <f t="shared" si="3"/>
        <v>-20312020308</v>
      </c>
      <c r="P244" t="str">
        <f>VLOOKUP(O244,[2]Mapp_Chap_compta!$O:$O,1,0)</f>
        <v>-20312020308</v>
      </c>
    </row>
    <row r="245" spans="1:16" x14ac:dyDescent="0.3">
      <c r="A245" s="2">
        <v>202110</v>
      </c>
      <c r="B245" s="2">
        <v>-202110</v>
      </c>
      <c r="C245" s="2" t="s">
        <v>129</v>
      </c>
      <c r="D245" s="2" t="s">
        <v>24</v>
      </c>
      <c r="E245" s="2" t="s">
        <v>25</v>
      </c>
      <c r="F245" s="2">
        <v>20103</v>
      </c>
      <c r="G245" s="2" t="s">
        <v>26</v>
      </c>
      <c r="H245" s="2" t="s">
        <v>17</v>
      </c>
      <c r="I245" s="2" t="s">
        <v>130</v>
      </c>
      <c r="J245" s="2" t="s">
        <v>19</v>
      </c>
      <c r="K245" s="2" t="s">
        <v>20</v>
      </c>
      <c r="L245" s="2" t="s">
        <v>21</v>
      </c>
      <c r="M245" s="2" t="s">
        <v>99</v>
      </c>
      <c r="O245" t="str">
        <f t="shared" si="3"/>
        <v>-20211020103</v>
      </c>
      <c r="P245" t="str">
        <f>VLOOKUP(O245,[2]Mapp_Chap_compta!$O:$O,1,0)</f>
        <v>-20211020103</v>
      </c>
    </row>
    <row r="246" spans="1:16" x14ac:dyDescent="0.3">
      <c r="A246" s="2">
        <v>202233</v>
      </c>
      <c r="B246" s="2">
        <v>-202233</v>
      </c>
      <c r="C246" s="2" t="s">
        <v>134</v>
      </c>
      <c r="D246" s="2" t="s">
        <v>24</v>
      </c>
      <c r="E246" s="2" t="s">
        <v>25</v>
      </c>
      <c r="F246" s="2">
        <v>20103</v>
      </c>
      <c r="G246" s="2" t="s">
        <v>26</v>
      </c>
      <c r="H246" s="2" t="s">
        <v>17</v>
      </c>
      <c r="I246" s="2" t="s">
        <v>98</v>
      </c>
      <c r="J246" s="2" t="s">
        <v>19</v>
      </c>
      <c r="K246" s="2" t="s">
        <v>20</v>
      </c>
      <c r="L246" s="2" t="s">
        <v>21</v>
      </c>
      <c r="M246" s="2" t="s">
        <v>99</v>
      </c>
      <c r="O246" t="str">
        <f t="shared" si="3"/>
        <v>-20223320103</v>
      </c>
      <c r="P246" t="str">
        <f>VLOOKUP(O246,[2]Mapp_Chap_compta!$O:$O,1,0)</f>
        <v>-20223320103</v>
      </c>
    </row>
    <row r="247" spans="1:16" x14ac:dyDescent="0.3">
      <c r="A247" s="2">
        <v>204120</v>
      </c>
      <c r="B247" s="2">
        <v>-204120</v>
      </c>
      <c r="C247" s="2" t="s">
        <v>135</v>
      </c>
      <c r="D247" s="2" t="s">
        <v>24</v>
      </c>
      <c r="E247" s="2" t="s">
        <v>25</v>
      </c>
      <c r="F247" s="2">
        <v>20102</v>
      </c>
      <c r="G247" s="2" t="s">
        <v>26</v>
      </c>
      <c r="H247" s="2" t="s">
        <v>17</v>
      </c>
      <c r="I247" s="2" t="s">
        <v>27</v>
      </c>
      <c r="J247" s="2" t="s">
        <v>19</v>
      </c>
      <c r="K247" s="2" t="s">
        <v>40</v>
      </c>
      <c r="L247" s="2" t="s">
        <v>28</v>
      </c>
      <c r="M247" s="2" t="s">
        <v>29</v>
      </c>
      <c r="O247" t="str">
        <f t="shared" si="3"/>
        <v>-20412020102</v>
      </c>
      <c r="P247" t="str">
        <f>VLOOKUP(O247,[2]Mapp_Chap_compta!$O:$O,1,0)</f>
        <v>-20412020102</v>
      </c>
    </row>
    <row r="248" spans="1:16" x14ac:dyDescent="0.3">
      <c r="A248" s="2">
        <v>203111</v>
      </c>
      <c r="B248" s="2">
        <v>-203111</v>
      </c>
      <c r="C248" s="2" t="s">
        <v>108</v>
      </c>
      <c r="D248" s="2" t="s">
        <v>24</v>
      </c>
      <c r="E248" s="2" t="s">
        <v>25</v>
      </c>
      <c r="F248" s="2">
        <v>20315</v>
      </c>
      <c r="G248" s="2" t="s">
        <v>26</v>
      </c>
      <c r="H248" s="2" t="s">
        <v>17</v>
      </c>
      <c r="I248" s="2" t="s">
        <v>31</v>
      </c>
      <c r="J248" s="2" t="s">
        <v>19</v>
      </c>
      <c r="K248" s="2" t="s">
        <v>46</v>
      </c>
      <c r="L248" s="2" t="s">
        <v>32</v>
      </c>
      <c r="M248" s="2" t="s">
        <v>33</v>
      </c>
      <c r="O248" t="str">
        <f t="shared" si="3"/>
        <v>-20311120315</v>
      </c>
      <c r="P248" t="str">
        <f>VLOOKUP(O248,[2]Mapp_Chap_compta!$O:$O,1,0)</f>
        <v>-20311120315</v>
      </c>
    </row>
    <row r="249" spans="1:16" x14ac:dyDescent="0.3">
      <c r="A249" s="2">
        <v>292200</v>
      </c>
      <c r="B249" s="2">
        <v>-292200</v>
      </c>
      <c r="C249" s="2" t="s">
        <v>124</v>
      </c>
      <c r="D249" s="2" t="s">
        <v>67</v>
      </c>
      <c r="E249" s="2" t="s">
        <v>68</v>
      </c>
      <c r="F249" s="2">
        <v>20101</v>
      </c>
      <c r="G249" s="2" t="s">
        <v>26</v>
      </c>
      <c r="H249" s="2" t="s">
        <v>38</v>
      </c>
      <c r="I249" s="2" t="s">
        <v>38</v>
      </c>
      <c r="J249" s="2" t="s">
        <v>19</v>
      </c>
      <c r="K249" s="2" t="s">
        <v>40</v>
      </c>
      <c r="L249" s="2" t="s">
        <v>39</v>
      </c>
      <c r="M249" s="2" t="s">
        <v>39</v>
      </c>
      <c r="O249" t="str">
        <f t="shared" si="3"/>
        <v>-29220020101</v>
      </c>
      <c r="P249" t="str">
        <f>VLOOKUP(O249,[2]Mapp_Chap_compta!$O:$O,1,0)</f>
        <v>-29220020101</v>
      </c>
    </row>
    <row r="250" spans="1:16" x14ac:dyDescent="0.3">
      <c r="A250" s="2">
        <v>203400</v>
      </c>
      <c r="B250" s="2">
        <v>-203400</v>
      </c>
      <c r="C250" s="2" t="s">
        <v>136</v>
      </c>
      <c r="D250" s="2" t="s">
        <v>24</v>
      </c>
      <c r="E250" s="2" t="s">
        <v>25</v>
      </c>
      <c r="F250" s="2">
        <v>20103</v>
      </c>
      <c r="G250" s="2" t="s">
        <v>26</v>
      </c>
      <c r="H250" s="2" t="s">
        <v>17</v>
      </c>
      <c r="I250" s="2" t="s">
        <v>31</v>
      </c>
      <c r="J250" s="2" t="s">
        <v>19</v>
      </c>
      <c r="K250" s="2" t="s">
        <v>20</v>
      </c>
      <c r="L250" s="2" t="s">
        <v>32</v>
      </c>
      <c r="M250" s="2" t="s">
        <v>33</v>
      </c>
      <c r="O250" t="str">
        <f t="shared" si="3"/>
        <v>-20340020103</v>
      </c>
      <c r="P250" t="str">
        <f>VLOOKUP(O250,[2]Mapp_Chap_compta!$O:$O,1,0)</f>
        <v>-20340020103</v>
      </c>
    </row>
    <row r="251" spans="1:16" x14ac:dyDescent="0.3">
      <c r="A251" s="2">
        <v>203000</v>
      </c>
      <c r="B251" s="2">
        <v>-203000</v>
      </c>
      <c r="C251" s="2" t="s">
        <v>122</v>
      </c>
      <c r="D251" s="2" t="s">
        <v>24</v>
      </c>
      <c r="E251" s="2" t="s">
        <v>25</v>
      </c>
      <c r="F251" s="2">
        <v>20308</v>
      </c>
      <c r="G251" s="2" t="s">
        <v>26</v>
      </c>
      <c r="H251" s="2" t="s">
        <v>17</v>
      </c>
      <c r="I251" s="2" t="s">
        <v>31</v>
      </c>
      <c r="J251" s="2" t="s">
        <v>19</v>
      </c>
      <c r="K251" s="2" t="s">
        <v>20</v>
      </c>
      <c r="L251" s="2" t="s">
        <v>32</v>
      </c>
      <c r="M251" s="2" t="s">
        <v>33</v>
      </c>
      <c r="O251" t="str">
        <f t="shared" si="3"/>
        <v>-20300020308</v>
      </c>
      <c r="P251" t="str">
        <f>VLOOKUP(O251,[2]Mapp_Chap_compta!$O:$O,1,0)</f>
        <v>-20300020308</v>
      </c>
    </row>
    <row r="252" spans="1:16" x14ac:dyDescent="0.3">
      <c r="A252" s="2">
        <v>204000</v>
      </c>
      <c r="B252" s="2">
        <v>-204000</v>
      </c>
      <c r="C252" s="2" t="s">
        <v>137</v>
      </c>
      <c r="D252" s="2" t="s">
        <v>24</v>
      </c>
      <c r="E252" s="2" t="s">
        <v>25</v>
      </c>
      <c r="F252" s="2">
        <v>20103</v>
      </c>
      <c r="G252" s="2" t="s">
        <v>26</v>
      </c>
      <c r="H252" s="2" t="s">
        <v>17</v>
      </c>
      <c r="I252" s="2" t="s">
        <v>27</v>
      </c>
      <c r="J252" s="2" t="s">
        <v>19</v>
      </c>
      <c r="K252" s="2" t="s">
        <v>20</v>
      </c>
      <c r="L252" s="2" t="s">
        <v>28</v>
      </c>
      <c r="M252" s="2" t="s">
        <v>29</v>
      </c>
      <c r="O252" t="str">
        <f t="shared" si="3"/>
        <v>-20400020103</v>
      </c>
      <c r="P252" t="str">
        <f>VLOOKUP(O252,[2]Mapp_Chap_compta!$O:$O,1,0)</f>
        <v>-20400020103</v>
      </c>
    </row>
    <row r="253" spans="1:16" x14ac:dyDescent="0.3">
      <c r="A253" s="2">
        <v>203150</v>
      </c>
      <c r="B253" s="2">
        <v>-203150</v>
      </c>
      <c r="C253" s="2" t="s">
        <v>138</v>
      </c>
      <c r="D253" s="2" t="s">
        <v>24</v>
      </c>
      <c r="E253" s="2" t="s">
        <v>25</v>
      </c>
      <c r="F253" s="2">
        <v>20315</v>
      </c>
      <c r="G253" s="2" t="s">
        <v>26</v>
      </c>
      <c r="H253" s="2" t="s">
        <v>17</v>
      </c>
      <c r="I253" s="2" t="s">
        <v>31</v>
      </c>
      <c r="J253" s="2" t="s">
        <v>19</v>
      </c>
      <c r="K253" s="2" t="s">
        <v>46</v>
      </c>
      <c r="L253" s="2" t="s">
        <v>32</v>
      </c>
      <c r="M253" s="2" t="s">
        <v>33</v>
      </c>
      <c r="O253" t="str">
        <f t="shared" si="3"/>
        <v>-20315020315</v>
      </c>
      <c r="P253" t="str">
        <f>VLOOKUP(O253,[2]Mapp_Chap_compta!$O:$O,1,0)</f>
        <v>-20315020315</v>
      </c>
    </row>
    <row r="254" spans="1:16" x14ac:dyDescent="0.3">
      <c r="A254" s="2">
        <v>272120</v>
      </c>
      <c r="B254" s="2">
        <v>272120</v>
      </c>
      <c r="C254" s="2" t="s">
        <v>89</v>
      </c>
      <c r="D254" s="2" t="s">
        <v>53</v>
      </c>
      <c r="E254" s="2" t="s">
        <v>54</v>
      </c>
      <c r="F254" s="2">
        <v>20102</v>
      </c>
      <c r="G254" s="2" t="s">
        <v>16</v>
      </c>
      <c r="H254" s="2" t="s">
        <v>55</v>
      </c>
      <c r="I254" s="2" t="s">
        <v>55</v>
      </c>
      <c r="J254" s="2" t="s">
        <v>19</v>
      </c>
      <c r="K254" s="2" t="s">
        <v>40</v>
      </c>
      <c r="L254" s="2" t="s">
        <v>381</v>
      </c>
      <c r="M254" s="2" t="str">
        <f t="shared" ref="M254:M272" si="4">I254</f>
        <v>Autres sommes dûes</v>
      </c>
      <c r="O254" t="str">
        <f t="shared" si="3"/>
        <v>27212020102</v>
      </c>
      <c r="P254" t="str">
        <f>VLOOKUP(O254,[2]Mapp_Chap_compta!$O:$O,1,0)</f>
        <v>27212020102</v>
      </c>
    </row>
    <row r="255" spans="1:16" x14ac:dyDescent="0.3">
      <c r="A255" s="2">
        <v>272120</v>
      </c>
      <c r="B255" s="2">
        <v>272120</v>
      </c>
      <c r="C255" s="2" t="s">
        <v>89</v>
      </c>
      <c r="D255" s="2" t="s">
        <v>53</v>
      </c>
      <c r="E255" s="2" t="s">
        <v>54</v>
      </c>
      <c r="F255" s="2">
        <v>20110</v>
      </c>
      <c r="G255" s="2" t="s">
        <v>16</v>
      </c>
      <c r="H255" s="2" t="s">
        <v>55</v>
      </c>
      <c r="I255" s="2" t="s">
        <v>55</v>
      </c>
      <c r="J255" s="2" t="s">
        <v>19</v>
      </c>
      <c r="K255" s="2" t="s">
        <v>40</v>
      </c>
      <c r="L255" s="2" t="s">
        <v>381</v>
      </c>
      <c r="M255" s="2" t="str">
        <f t="shared" si="4"/>
        <v>Autres sommes dûes</v>
      </c>
      <c r="O255" t="str">
        <f t="shared" si="3"/>
        <v>27212020110</v>
      </c>
      <c r="P255" t="str">
        <f>VLOOKUP(O255,[2]Mapp_Chap_compta!$O:$O,1,0)</f>
        <v>27212020110</v>
      </c>
    </row>
    <row r="256" spans="1:16" x14ac:dyDescent="0.3">
      <c r="A256" s="2">
        <v>272120</v>
      </c>
      <c r="B256" s="2">
        <v>272120</v>
      </c>
      <c r="C256" s="2" t="s">
        <v>89</v>
      </c>
      <c r="D256" s="2" t="s">
        <v>53</v>
      </c>
      <c r="E256" s="2" t="s">
        <v>54</v>
      </c>
      <c r="F256" s="2">
        <v>20109</v>
      </c>
      <c r="G256" s="2" t="s">
        <v>16</v>
      </c>
      <c r="H256" s="2" t="s">
        <v>55</v>
      </c>
      <c r="I256" s="2" t="s">
        <v>55</v>
      </c>
      <c r="J256" s="2" t="s">
        <v>19</v>
      </c>
      <c r="K256" s="2" t="s">
        <v>20</v>
      </c>
      <c r="L256" s="2" t="s">
        <v>381</v>
      </c>
      <c r="M256" s="2" t="str">
        <f t="shared" si="4"/>
        <v>Autres sommes dûes</v>
      </c>
      <c r="O256" t="str">
        <f t="shared" si="3"/>
        <v>27212020109</v>
      </c>
      <c r="P256" t="str">
        <f>VLOOKUP(O256,[2]Mapp_Chap_compta!$O:$O,1,0)</f>
        <v>27212020109</v>
      </c>
    </row>
    <row r="257" spans="1:16" x14ac:dyDescent="0.3">
      <c r="A257" s="2">
        <v>272120</v>
      </c>
      <c r="B257" s="2">
        <v>272120</v>
      </c>
      <c r="C257" s="2" t="s">
        <v>89</v>
      </c>
      <c r="D257" s="2" t="s">
        <v>53</v>
      </c>
      <c r="E257" s="2" t="s">
        <v>54</v>
      </c>
      <c r="F257" s="2">
        <v>20104</v>
      </c>
      <c r="G257" s="2" t="s">
        <v>16</v>
      </c>
      <c r="H257" s="2" t="s">
        <v>55</v>
      </c>
      <c r="I257" s="2" t="s">
        <v>55</v>
      </c>
      <c r="J257" s="2" t="s">
        <v>19</v>
      </c>
      <c r="K257" s="2" t="s">
        <v>20</v>
      </c>
      <c r="L257" s="2" t="s">
        <v>381</v>
      </c>
      <c r="M257" s="2" t="str">
        <f t="shared" si="4"/>
        <v>Autres sommes dûes</v>
      </c>
      <c r="O257" t="str">
        <f t="shared" si="3"/>
        <v>27212020104</v>
      </c>
      <c r="P257" t="str">
        <f>VLOOKUP(O257,[2]Mapp_Chap_compta!$O:$O,1,0)</f>
        <v>27212020104</v>
      </c>
    </row>
    <row r="258" spans="1:16" x14ac:dyDescent="0.3">
      <c r="A258" s="2">
        <v>272120</v>
      </c>
      <c r="B258" s="2">
        <v>272120</v>
      </c>
      <c r="C258" s="2" t="s">
        <v>89</v>
      </c>
      <c r="D258" s="2" t="s">
        <v>53</v>
      </c>
      <c r="E258" s="2" t="s">
        <v>54</v>
      </c>
      <c r="F258" s="2">
        <v>20203</v>
      </c>
      <c r="G258" s="2" t="s">
        <v>16</v>
      </c>
      <c r="H258" s="2" t="s">
        <v>55</v>
      </c>
      <c r="I258" s="2" t="s">
        <v>55</v>
      </c>
      <c r="J258" s="2" t="s">
        <v>19</v>
      </c>
      <c r="K258" s="2" t="s">
        <v>20</v>
      </c>
      <c r="L258" s="2" t="s">
        <v>381</v>
      </c>
      <c r="M258" s="2" t="str">
        <f t="shared" si="4"/>
        <v>Autres sommes dûes</v>
      </c>
      <c r="O258" t="str">
        <f t="shared" si="3"/>
        <v>27212020203</v>
      </c>
      <c r="P258" t="str">
        <f>VLOOKUP(O258,[2]Mapp_Chap_compta!$O:$O,1,0)</f>
        <v>27212020203</v>
      </c>
    </row>
    <row r="259" spans="1:16" x14ac:dyDescent="0.3">
      <c r="A259" s="2">
        <v>272120</v>
      </c>
      <c r="B259" s="2">
        <v>272120</v>
      </c>
      <c r="C259" s="2" t="s">
        <v>89</v>
      </c>
      <c r="D259" s="2" t="s">
        <v>53</v>
      </c>
      <c r="E259" s="2" t="s">
        <v>54</v>
      </c>
      <c r="F259" s="2">
        <v>20301</v>
      </c>
      <c r="G259" s="2" t="s">
        <v>16</v>
      </c>
      <c r="H259" s="2" t="s">
        <v>55</v>
      </c>
      <c r="I259" s="2" t="s">
        <v>55</v>
      </c>
      <c r="J259" s="2" t="s">
        <v>19</v>
      </c>
      <c r="K259" s="2" t="s">
        <v>46</v>
      </c>
      <c r="L259" s="2" t="s">
        <v>381</v>
      </c>
      <c r="M259" s="2" t="str">
        <f t="shared" si="4"/>
        <v>Autres sommes dûes</v>
      </c>
      <c r="O259" t="str">
        <f t="shared" ref="O259:O322" si="5">B259&amp;F259</f>
        <v>27212020301</v>
      </c>
      <c r="P259" t="str">
        <f>VLOOKUP(O259,[2]Mapp_Chap_compta!$O:$O,1,0)</f>
        <v>27212020301</v>
      </c>
    </row>
    <row r="260" spans="1:16" x14ac:dyDescent="0.3">
      <c r="A260" s="2">
        <v>272120</v>
      </c>
      <c r="B260" s="2">
        <v>272120</v>
      </c>
      <c r="C260" s="2" t="s">
        <v>89</v>
      </c>
      <c r="D260" s="2" t="s">
        <v>53</v>
      </c>
      <c r="E260" s="2" t="s">
        <v>54</v>
      </c>
      <c r="F260" s="2">
        <v>20201</v>
      </c>
      <c r="G260" s="2" t="s">
        <v>16</v>
      </c>
      <c r="H260" s="2" t="s">
        <v>55</v>
      </c>
      <c r="I260" s="2" t="s">
        <v>55</v>
      </c>
      <c r="J260" s="2" t="s">
        <v>19</v>
      </c>
      <c r="K260" s="2" t="s">
        <v>20</v>
      </c>
      <c r="L260" s="2" t="s">
        <v>381</v>
      </c>
      <c r="M260" s="2" t="str">
        <f t="shared" si="4"/>
        <v>Autres sommes dûes</v>
      </c>
      <c r="O260" t="str">
        <f t="shared" si="5"/>
        <v>27212020201</v>
      </c>
      <c r="P260" t="str">
        <f>VLOOKUP(O260,[2]Mapp_Chap_compta!$O:$O,1,0)</f>
        <v>27212020201</v>
      </c>
    </row>
    <row r="261" spans="1:16" x14ac:dyDescent="0.3">
      <c r="A261" s="2">
        <v>272120</v>
      </c>
      <c r="B261" s="2">
        <v>272120</v>
      </c>
      <c r="C261" s="2" t="s">
        <v>89</v>
      </c>
      <c r="D261" s="2" t="s">
        <v>53</v>
      </c>
      <c r="E261" s="2" t="s">
        <v>54</v>
      </c>
      <c r="F261" s="2">
        <v>10302</v>
      </c>
      <c r="G261" s="2" t="s">
        <v>16</v>
      </c>
      <c r="H261" s="2" t="s">
        <v>55</v>
      </c>
      <c r="I261" s="2" t="s">
        <v>55</v>
      </c>
      <c r="J261" s="2" t="s">
        <v>19</v>
      </c>
      <c r="K261" s="2" t="s">
        <v>40</v>
      </c>
      <c r="L261" s="2" t="s">
        <v>381</v>
      </c>
      <c r="M261" s="2" t="str">
        <f t="shared" si="4"/>
        <v>Autres sommes dûes</v>
      </c>
      <c r="O261" t="str">
        <f t="shared" si="5"/>
        <v>27212010302</v>
      </c>
      <c r="P261" t="str">
        <f>VLOOKUP(O261,[2]Mapp_Chap_compta!$O:$O,1,0)</f>
        <v>27212010302</v>
      </c>
    </row>
    <row r="262" spans="1:16" x14ac:dyDescent="0.3">
      <c r="A262" s="2">
        <v>272120</v>
      </c>
      <c r="B262" s="2">
        <v>272120</v>
      </c>
      <c r="C262" s="2" t="s">
        <v>89</v>
      </c>
      <c r="D262" s="2" t="s">
        <v>53</v>
      </c>
      <c r="E262" s="2" t="s">
        <v>54</v>
      </c>
      <c r="F262" s="2">
        <v>20111</v>
      </c>
      <c r="G262" s="2" t="s">
        <v>16</v>
      </c>
      <c r="H262" s="2" t="s">
        <v>55</v>
      </c>
      <c r="I262" s="2" t="s">
        <v>55</v>
      </c>
      <c r="J262" s="2" t="s">
        <v>19</v>
      </c>
      <c r="K262" s="2" t="s">
        <v>40</v>
      </c>
      <c r="L262" s="2" t="s">
        <v>381</v>
      </c>
      <c r="M262" s="2" t="str">
        <f t="shared" si="4"/>
        <v>Autres sommes dûes</v>
      </c>
      <c r="O262" t="str">
        <f t="shared" si="5"/>
        <v>27212020111</v>
      </c>
      <c r="P262" t="str">
        <f>VLOOKUP(O262,[2]Mapp_Chap_compta!$O:$O,1,0)</f>
        <v>27212020111</v>
      </c>
    </row>
    <row r="263" spans="1:16" x14ac:dyDescent="0.3">
      <c r="A263" s="2">
        <v>272120</v>
      </c>
      <c r="B263" s="2">
        <v>272120</v>
      </c>
      <c r="C263" s="2" t="s">
        <v>89</v>
      </c>
      <c r="D263" s="2" t="s">
        <v>53</v>
      </c>
      <c r="E263" s="2" t="s">
        <v>54</v>
      </c>
      <c r="F263" s="2">
        <v>20106</v>
      </c>
      <c r="G263" s="2" t="s">
        <v>16</v>
      </c>
      <c r="H263" s="2" t="s">
        <v>55</v>
      </c>
      <c r="I263" s="2" t="s">
        <v>55</v>
      </c>
      <c r="J263" s="2" t="s">
        <v>19</v>
      </c>
      <c r="K263" s="2" t="s">
        <v>40</v>
      </c>
      <c r="L263" s="2" t="s">
        <v>381</v>
      </c>
      <c r="M263" s="2" t="str">
        <f t="shared" si="4"/>
        <v>Autres sommes dûes</v>
      </c>
      <c r="O263" t="str">
        <f t="shared" si="5"/>
        <v>27212020106</v>
      </c>
      <c r="P263" t="str">
        <f>VLOOKUP(O263,[2]Mapp_Chap_compta!$O:$O,1,0)</f>
        <v>27212020106</v>
      </c>
    </row>
    <row r="264" spans="1:16" x14ac:dyDescent="0.3">
      <c r="A264" s="2">
        <v>272120</v>
      </c>
      <c r="B264" s="2">
        <v>272120</v>
      </c>
      <c r="C264" s="2" t="s">
        <v>89</v>
      </c>
      <c r="D264" s="2" t="s">
        <v>53</v>
      </c>
      <c r="E264" s="2" t="s">
        <v>54</v>
      </c>
      <c r="F264" s="2">
        <v>20303</v>
      </c>
      <c r="G264" s="2" t="s">
        <v>16</v>
      </c>
      <c r="H264" s="2" t="s">
        <v>55</v>
      </c>
      <c r="I264" s="2" t="s">
        <v>55</v>
      </c>
      <c r="J264" s="2" t="s">
        <v>19</v>
      </c>
      <c r="K264" s="2" t="s">
        <v>46</v>
      </c>
      <c r="L264" s="2" t="s">
        <v>381</v>
      </c>
      <c r="M264" s="2" t="str">
        <f t="shared" si="4"/>
        <v>Autres sommes dûes</v>
      </c>
      <c r="O264" t="str">
        <f t="shared" si="5"/>
        <v>27212020303</v>
      </c>
      <c r="P264" t="str">
        <f>VLOOKUP(O264,[2]Mapp_Chap_compta!$O:$O,1,0)</f>
        <v>27212020303</v>
      </c>
    </row>
    <row r="265" spans="1:16" x14ac:dyDescent="0.3">
      <c r="A265" s="2">
        <v>272120</v>
      </c>
      <c r="B265" s="2">
        <v>272120</v>
      </c>
      <c r="C265" s="2" t="s">
        <v>89</v>
      </c>
      <c r="D265" s="2" t="s">
        <v>53</v>
      </c>
      <c r="E265" s="2" t="s">
        <v>54</v>
      </c>
      <c r="F265" s="2">
        <v>20212</v>
      </c>
      <c r="G265" s="2" t="s">
        <v>16</v>
      </c>
      <c r="H265" s="2" t="s">
        <v>55</v>
      </c>
      <c r="I265" s="2" t="s">
        <v>55</v>
      </c>
      <c r="J265" s="2" t="s">
        <v>19</v>
      </c>
      <c r="K265" s="2" t="s">
        <v>20</v>
      </c>
      <c r="L265" s="2" t="s">
        <v>381</v>
      </c>
      <c r="M265" s="2" t="str">
        <f t="shared" si="4"/>
        <v>Autres sommes dûes</v>
      </c>
      <c r="O265" t="str">
        <f t="shared" si="5"/>
        <v>27212020212</v>
      </c>
      <c r="P265" t="str">
        <f>VLOOKUP(O265,[2]Mapp_Chap_compta!$O:$O,1,0)</f>
        <v>27212020212</v>
      </c>
    </row>
    <row r="266" spans="1:16" x14ac:dyDescent="0.3">
      <c r="A266" s="2">
        <v>272120</v>
      </c>
      <c r="B266" s="2">
        <v>-272120</v>
      </c>
      <c r="C266" s="2" t="s">
        <v>89</v>
      </c>
      <c r="D266" s="2" t="s">
        <v>53</v>
      </c>
      <c r="E266" s="2" t="s">
        <v>54</v>
      </c>
      <c r="F266" s="2">
        <v>10302</v>
      </c>
      <c r="G266" s="2" t="s">
        <v>16</v>
      </c>
      <c r="H266" s="2" t="s">
        <v>55</v>
      </c>
      <c r="I266" s="2" t="s">
        <v>55</v>
      </c>
      <c r="J266" s="2" t="s">
        <v>19</v>
      </c>
      <c r="K266" s="2" t="s">
        <v>40</v>
      </c>
      <c r="L266" s="2" t="s">
        <v>381</v>
      </c>
      <c r="M266" s="2" t="str">
        <f t="shared" si="4"/>
        <v>Autres sommes dûes</v>
      </c>
      <c r="O266" t="str">
        <f t="shared" si="5"/>
        <v>-27212010302</v>
      </c>
      <c r="P266" t="str">
        <f>VLOOKUP(O266,[2]Mapp_Chap_compta!$O:$O,1,0)</f>
        <v>-27212010302</v>
      </c>
    </row>
    <row r="267" spans="1:16" x14ac:dyDescent="0.3">
      <c r="A267" s="2">
        <v>272120</v>
      </c>
      <c r="B267" s="2">
        <v>-272120</v>
      </c>
      <c r="C267" s="2" t="s">
        <v>89</v>
      </c>
      <c r="D267" s="2" t="s">
        <v>53</v>
      </c>
      <c r="E267" s="2" t="s">
        <v>54</v>
      </c>
      <c r="F267" s="2">
        <v>20103</v>
      </c>
      <c r="G267" s="2" t="s">
        <v>16</v>
      </c>
      <c r="H267" s="2" t="s">
        <v>55</v>
      </c>
      <c r="I267" s="2" t="s">
        <v>55</v>
      </c>
      <c r="J267" s="2" t="s">
        <v>19</v>
      </c>
      <c r="K267" s="2" t="s">
        <v>20</v>
      </c>
      <c r="L267" s="2" t="s">
        <v>381</v>
      </c>
      <c r="M267" s="2" t="str">
        <f t="shared" si="4"/>
        <v>Autres sommes dûes</v>
      </c>
      <c r="O267" t="str">
        <f t="shared" si="5"/>
        <v>-27212020103</v>
      </c>
      <c r="P267" t="str">
        <f>VLOOKUP(O267,[2]Mapp_Chap_compta!$O:$O,1,0)</f>
        <v>-27212020103</v>
      </c>
    </row>
    <row r="268" spans="1:16" x14ac:dyDescent="0.3">
      <c r="A268" s="2">
        <v>272120</v>
      </c>
      <c r="B268" s="2">
        <v>-272120</v>
      </c>
      <c r="C268" s="2" t="s">
        <v>89</v>
      </c>
      <c r="D268" s="2" t="s">
        <v>53</v>
      </c>
      <c r="E268" s="2" t="s">
        <v>54</v>
      </c>
      <c r="F268" s="2">
        <v>20101</v>
      </c>
      <c r="G268" s="2" t="s">
        <v>16</v>
      </c>
      <c r="H268" s="2" t="s">
        <v>55</v>
      </c>
      <c r="I268" s="2" t="s">
        <v>55</v>
      </c>
      <c r="J268" s="2" t="s">
        <v>19</v>
      </c>
      <c r="K268" s="2" t="s">
        <v>40</v>
      </c>
      <c r="L268" s="2" t="s">
        <v>381</v>
      </c>
      <c r="M268" s="2" t="str">
        <f t="shared" si="4"/>
        <v>Autres sommes dûes</v>
      </c>
      <c r="O268" t="str">
        <f t="shared" si="5"/>
        <v>-27212020101</v>
      </c>
      <c r="P268" t="str">
        <f>VLOOKUP(O268,[2]Mapp_Chap_compta!$O:$O,1,0)</f>
        <v>-27212020101</v>
      </c>
    </row>
    <row r="269" spans="1:16" x14ac:dyDescent="0.3">
      <c r="A269" s="2">
        <v>272120</v>
      </c>
      <c r="B269" s="2">
        <v>-272120</v>
      </c>
      <c r="C269" s="2" t="s">
        <v>89</v>
      </c>
      <c r="D269" s="2" t="s">
        <v>53</v>
      </c>
      <c r="E269" s="2" t="s">
        <v>54</v>
      </c>
      <c r="F269" s="2">
        <v>20102</v>
      </c>
      <c r="G269" s="2" t="s">
        <v>16</v>
      </c>
      <c r="H269" s="2" t="s">
        <v>55</v>
      </c>
      <c r="I269" s="2" t="s">
        <v>55</v>
      </c>
      <c r="J269" s="2" t="s">
        <v>19</v>
      </c>
      <c r="K269" s="2" t="s">
        <v>40</v>
      </c>
      <c r="L269" s="2" t="s">
        <v>381</v>
      </c>
      <c r="M269" s="2" t="str">
        <f t="shared" si="4"/>
        <v>Autres sommes dûes</v>
      </c>
      <c r="O269" t="str">
        <f t="shared" si="5"/>
        <v>-27212020102</v>
      </c>
      <c r="P269" t="str">
        <f>VLOOKUP(O269,[2]Mapp_Chap_compta!$O:$O,1,0)</f>
        <v>-27212020102</v>
      </c>
    </row>
    <row r="270" spans="1:16" x14ac:dyDescent="0.3">
      <c r="A270" s="2">
        <v>272120</v>
      </c>
      <c r="B270" s="2">
        <v>-272120</v>
      </c>
      <c r="C270" s="2" t="s">
        <v>89</v>
      </c>
      <c r="D270" s="2" t="s">
        <v>53</v>
      </c>
      <c r="E270" s="2" t="s">
        <v>54</v>
      </c>
      <c r="F270" s="2">
        <v>20111</v>
      </c>
      <c r="G270" s="2" t="s">
        <v>16</v>
      </c>
      <c r="H270" s="2" t="s">
        <v>55</v>
      </c>
      <c r="I270" s="2" t="s">
        <v>55</v>
      </c>
      <c r="J270" s="2" t="s">
        <v>19</v>
      </c>
      <c r="K270" s="2" t="s">
        <v>40</v>
      </c>
      <c r="L270" s="2" t="s">
        <v>381</v>
      </c>
      <c r="M270" s="2" t="str">
        <f t="shared" si="4"/>
        <v>Autres sommes dûes</v>
      </c>
      <c r="O270" t="str">
        <f t="shared" si="5"/>
        <v>-27212020111</v>
      </c>
      <c r="P270" t="str">
        <f>VLOOKUP(O270,[2]Mapp_Chap_compta!$O:$O,1,0)</f>
        <v>-27212020111</v>
      </c>
    </row>
    <row r="271" spans="1:16" x14ac:dyDescent="0.3">
      <c r="A271" s="2">
        <v>272120</v>
      </c>
      <c r="B271" s="2">
        <v>-272120</v>
      </c>
      <c r="C271" s="2" t="s">
        <v>89</v>
      </c>
      <c r="D271" s="2" t="s">
        <v>53</v>
      </c>
      <c r="E271" s="2" t="s">
        <v>54</v>
      </c>
      <c r="F271" s="2">
        <v>20109</v>
      </c>
      <c r="G271" s="2" t="s">
        <v>16</v>
      </c>
      <c r="H271" s="2" t="s">
        <v>55</v>
      </c>
      <c r="I271" s="2" t="s">
        <v>55</v>
      </c>
      <c r="J271" s="2" t="s">
        <v>19</v>
      </c>
      <c r="K271" s="2" t="s">
        <v>20</v>
      </c>
      <c r="L271" s="2" t="s">
        <v>381</v>
      </c>
      <c r="M271" s="2" t="str">
        <f t="shared" si="4"/>
        <v>Autres sommes dûes</v>
      </c>
      <c r="O271" t="str">
        <f t="shared" si="5"/>
        <v>-27212020109</v>
      </c>
      <c r="P271" t="str">
        <f>VLOOKUP(O271,[2]Mapp_Chap_compta!$O:$O,1,0)</f>
        <v>-27212020109</v>
      </c>
    </row>
    <row r="272" spans="1:16" x14ac:dyDescent="0.3">
      <c r="A272" s="2">
        <v>272100</v>
      </c>
      <c r="B272" s="2">
        <v>272100</v>
      </c>
      <c r="C272" s="2" t="s">
        <v>139</v>
      </c>
      <c r="D272" s="2" t="s">
        <v>53</v>
      </c>
      <c r="E272" s="2" t="s">
        <v>54</v>
      </c>
      <c r="F272" s="2">
        <v>30102</v>
      </c>
      <c r="G272" s="2" t="s">
        <v>16</v>
      </c>
      <c r="H272" s="2" t="s">
        <v>55</v>
      </c>
      <c r="I272" s="2" t="s">
        <v>55</v>
      </c>
      <c r="J272" s="2" t="s">
        <v>19</v>
      </c>
      <c r="K272" s="2" t="s">
        <v>20</v>
      </c>
      <c r="L272" s="2" t="s">
        <v>381</v>
      </c>
      <c r="M272" s="2" t="str">
        <f t="shared" si="4"/>
        <v>Autres sommes dûes</v>
      </c>
      <c r="O272" t="str">
        <f t="shared" si="5"/>
        <v>27210030102</v>
      </c>
      <c r="P272" t="str">
        <f>VLOOKUP(O272,[2]Mapp_Chap_compta!$O:$O,1,0)</f>
        <v>27210030102</v>
      </c>
    </row>
    <row r="273" spans="1:16" x14ac:dyDescent="0.3">
      <c r="A273" s="2">
        <v>252114</v>
      </c>
      <c r="B273" s="2">
        <v>252114</v>
      </c>
      <c r="C273" s="2" t="s">
        <v>50</v>
      </c>
      <c r="D273" s="2" t="s">
        <v>42</v>
      </c>
      <c r="E273" s="2" t="s">
        <v>43</v>
      </c>
      <c r="F273" s="2">
        <v>10302</v>
      </c>
      <c r="G273" s="2" t="s">
        <v>16</v>
      </c>
      <c r="H273" s="2" t="s">
        <v>17</v>
      </c>
      <c r="I273" s="2" t="s">
        <v>44</v>
      </c>
      <c r="J273" s="2" t="s">
        <v>19</v>
      </c>
      <c r="K273" s="2" t="s">
        <v>40</v>
      </c>
      <c r="L273" s="2" t="s">
        <v>381</v>
      </c>
      <c r="M273" s="2" t="s">
        <v>44</v>
      </c>
      <c r="O273" t="str">
        <f t="shared" si="5"/>
        <v>25211410302</v>
      </c>
      <c r="P273" t="str">
        <f>VLOOKUP(O273,[2]Mapp_Chap_compta!$O:$O,1,0)</f>
        <v>25211410302</v>
      </c>
    </row>
    <row r="274" spans="1:16" x14ac:dyDescent="0.3">
      <c r="A274" s="2">
        <v>255100</v>
      </c>
      <c r="B274" s="2">
        <v>255100</v>
      </c>
      <c r="C274" s="2" t="s">
        <v>76</v>
      </c>
      <c r="D274" s="2" t="s">
        <v>77</v>
      </c>
      <c r="E274" s="2" t="s">
        <v>78</v>
      </c>
      <c r="F274" s="2">
        <v>10302</v>
      </c>
      <c r="G274" s="2" t="s">
        <v>16</v>
      </c>
      <c r="H274" s="2" t="s">
        <v>78</v>
      </c>
      <c r="I274" s="2" t="s">
        <v>78</v>
      </c>
      <c r="J274" s="2" t="s">
        <v>19</v>
      </c>
      <c r="K274" s="2" t="s">
        <v>40</v>
      </c>
      <c r="L274" s="2" t="s">
        <v>381</v>
      </c>
      <c r="M274" s="2" t="s">
        <v>78</v>
      </c>
      <c r="O274" t="str">
        <f t="shared" si="5"/>
        <v>25510010302</v>
      </c>
      <c r="P274" t="str">
        <f>VLOOKUP(O274,[2]Mapp_Chap_compta!$O:$O,1,0)</f>
        <v>25510010302</v>
      </c>
    </row>
    <row r="275" spans="1:16" x14ac:dyDescent="0.3">
      <c r="A275" s="2">
        <v>299225</v>
      </c>
      <c r="B275" s="2">
        <v>299225</v>
      </c>
      <c r="C275" s="2" t="s">
        <v>79</v>
      </c>
      <c r="D275" s="2" t="s">
        <v>36</v>
      </c>
      <c r="E275" s="2" t="s">
        <v>37</v>
      </c>
      <c r="F275" s="2">
        <v>20207</v>
      </c>
      <c r="G275" s="2" t="s">
        <v>26</v>
      </c>
      <c r="H275" s="2" t="s">
        <v>38</v>
      </c>
      <c r="I275" s="2" t="s">
        <v>38</v>
      </c>
      <c r="J275" s="2" t="s">
        <v>19</v>
      </c>
      <c r="K275" s="2" t="s">
        <v>20</v>
      </c>
      <c r="L275" s="2" t="s">
        <v>39</v>
      </c>
      <c r="M275" s="2" t="s">
        <v>39</v>
      </c>
      <c r="O275" t="str">
        <f t="shared" si="5"/>
        <v>29922520207</v>
      </c>
      <c r="P275" t="str">
        <f>VLOOKUP(O275,[2]Mapp_Chap_compta!$O:$O,1,0)</f>
        <v>29922520207</v>
      </c>
    </row>
    <row r="276" spans="1:16" x14ac:dyDescent="0.3">
      <c r="A276" s="2">
        <v>292250</v>
      </c>
      <c r="B276" s="2">
        <v>-292250</v>
      </c>
      <c r="C276" s="2" t="s">
        <v>114</v>
      </c>
      <c r="D276" s="2" t="s">
        <v>67</v>
      </c>
      <c r="E276" s="2" t="s">
        <v>68</v>
      </c>
      <c r="F276" s="2">
        <v>20207</v>
      </c>
      <c r="G276" s="2" t="s">
        <v>26</v>
      </c>
      <c r="H276" s="2" t="s">
        <v>38</v>
      </c>
      <c r="I276" s="2" t="s">
        <v>38</v>
      </c>
      <c r="J276" s="2" t="s">
        <v>19</v>
      </c>
      <c r="K276" s="2" t="s">
        <v>20</v>
      </c>
      <c r="L276" s="2" t="s">
        <v>39</v>
      </c>
      <c r="M276" s="2" t="s">
        <v>39</v>
      </c>
      <c r="O276" t="str">
        <f t="shared" si="5"/>
        <v>-29225020207</v>
      </c>
      <c r="P276" t="str">
        <f>VLOOKUP(O276,[2]Mapp_Chap_compta!$O:$O,1,0)</f>
        <v>-29225020207</v>
      </c>
    </row>
    <row r="277" spans="1:16" x14ac:dyDescent="0.3">
      <c r="A277" s="2">
        <v>252152</v>
      </c>
      <c r="B277" s="2">
        <v>252152</v>
      </c>
      <c r="C277" s="2" t="s">
        <v>140</v>
      </c>
      <c r="D277" s="2" t="s">
        <v>42</v>
      </c>
      <c r="E277" s="2" t="s">
        <v>43</v>
      </c>
      <c r="F277" s="2">
        <v>10302</v>
      </c>
      <c r="G277" s="2" t="s">
        <v>16</v>
      </c>
      <c r="H277" s="2" t="s">
        <v>17</v>
      </c>
      <c r="I277" s="2" t="s">
        <v>44</v>
      </c>
      <c r="J277" s="2" t="s">
        <v>19</v>
      </c>
      <c r="K277" s="2" t="s">
        <v>40</v>
      </c>
      <c r="L277" s="2" t="s">
        <v>381</v>
      </c>
      <c r="M277" s="2" t="s">
        <v>44</v>
      </c>
      <c r="O277" t="str">
        <f t="shared" si="5"/>
        <v>25215210302</v>
      </c>
      <c r="P277" t="str">
        <f>VLOOKUP(O277,[2]Mapp_Chap_compta!$O:$O,1,0)</f>
        <v>25215210302</v>
      </c>
    </row>
    <row r="278" spans="1:16" x14ac:dyDescent="0.3">
      <c r="A278" s="2">
        <v>299222</v>
      </c>
      <c r="B278" s="2">
        <v>299222</v>
      </c>
      <c r="C278" s="2" t="s">
        <v>48</v>
      </c>
      <c r="D278" s="2" t="s">
        <v>36</v>
      </c>
      <c r="E278" s="2" t="s">
        <v>37</v>
      </c>
      <c r="F278" s="2">
        <v>20104</v>
      </c>
      <c r="G278" s="2" t="s">
        <v>26</v>
      </c>
      <c r="H278" s="2" t="s">
        <v>38</v>
      </c>
      <c r="I278" s="2" t="s">
        <v>38</v>
      </c>
      <c r="J278" s="2" t="s">
        <v>19</v>
      </c>
      <c r="K278" s="2" t="s">
        <v>20</v>
      </c>
      <c r="L278" s="2" t="s">
        <v>39</v>
      </c>
      <c r="M278" s="2" t="s">
        <v>39</v>
      </c>
      <c r="O278" t="str">
        <f t="shared" si="5"/>
        <v>29922220104</v>
      </c>
      <c r="P278" t="str">
        <f>VLOOKUP(O278,[2]Mapp_Chap_compta!$O:$O,1,0)</f>
        <v>29922220104</v>
      </c>
    </row>
    <row r="279" spans="1:16" x14ac:dyDescent="0.3">
      <c r="A279" s="2">
        <v>251110</v>
      </c>
      <c r="B279" s="2">
        <v>251110</v>
      </c>
      <c r="C279" s="2" t="s">
        <v>141</v>
      </c>
      <c r="D279" s="2" t="s">
        <v>14</v>
      </c>
      <c r="E279" s="2" t="s">
        <v>15</v>
      </c>
      <c r="F279" s="2">
        <v>20103</v>
      </c>
      <c r="G279" s="2" t="s">
        <v>16</v>
      </c>
      <c r="H279" s="2" t="s">
        <v>17</v>
      </c>
      <c r="I279" s="2" t="s">
        <v>18</v>
      </c>
      <c r="J279" s="2" t="s">
        <v>19</v>
      </c>
      <c r="K279" s="2" t="s">
        <v>20</v>
      </c>
      <c r="L279" s="2" t="s">
        <v>21</v>
      </c>
      <c r="M279" s="2" t="s">
        <v>22</v>
      </c>
      <c r="O279" t="str">
        <f t="shared" si="5"/>
        <v>25111020103</v>
      </c>
      <c r="P279" t="str">
        <f>VLOOKUP(O279,[2]Mapp_Chap_compta!$O:$O,1,0)</f>
        <v>25111020103</v>
      </c>
    </row>
    <row r="280" spans="1:16" x14ac:dyDescent="0.3">
      <c r="A280" s="2">
        <v>254200</v>
      </c>
      <c r="B280" s="2">
        <v>254200</v>
      </c>
      <c r="C280" s="2" t="s">
        <v>142</v>
      </c>
      <c r="D280" s="2" t="s">
        <v>60</v>
      </c>
      <c r="E280" s="2" t="s">
        <v>61</v>
      </c>
      <c r="F280" s="2">
        <v>20103</v>
      </c>
      <c r="G280" s="2" t="s">
        <v>16</v>
      </c>
      <c r="H280" s="2" t="s">
        <v>61</v>
      </c>
      <c r="I280" s="2" t="s">
        <v>61</v>
      </c>
      <c r="J280" s="2" t="s">
        <v>19</v>
      </c>
      <c r="K280" s="2" t="s">
        <v>20</v>
      </c>
      <c r="L280" s="2" t="s">
        <v>381</v>
      </c>
      <c r="M280" s="2" t="str">
        <f>I280</f>
        <v>Dépôts de garantie reçus</v>
      </c>
      <c r="O280" t="str">
        <f t="shared" si="5"/>
        <v>25420020103</v>
      </c>
      <c r="P280" t="str">
        <f>VLOOKUP(O280,[2]Mapp_Chap_compta!$O:$O,1,0)</f>
        <v>25420020103</v>
      </c>
    </row>
    <row r="281" spans="1:16" x14ac:dyDescent="0.3">
      <c r="A281" s="2">
        <v>299222</v>
      </c>
      <c r="B281" s="2">
        <v>299222</v>
      </c>
      <c r="C281" s="2" t="s">
        <v>48</v>
      </c>
      <c r="D281" s="2" t="s">
        <v>36</v>
      </c>
      <c r="E281" s="2" t="s">
        <v>37</v>
      </c>
      <c r="F281" s="2">
        <v>20106</v>
      </c>
      <c r="G281" s="2" t="s">
        <v>26</v>
      </c>
      <c r="H281" s="2" t="s">
        <v>38</v>
      </c>
      <c r="I281" s="2" t="s">
        <v>38</v>
      </c>
      <c r="J281" s="2" t="s">
        <v>19</v>
      </c>
      <c r="K281" s="2" t="s">
        <v>40</v>
      </c>
      <c r="L281" s="2" t="s">
        <v>39</v>
      </c>
      <c r="M281" s="2" t="s">
        <v>39</v>
      </c>
      <c r="O281" t="str">
        <f t="shared" si="5"/>
        <v>29922220106</v>
      </c>
      <c r="P281" t="str">
        <f>VLOOKUP(O281,[2]Mapp_Chap_compta!$O:$O,1,0)</f>
        <v>29922220106</v>
      </c>
    </row>
    <row r="282" spans="1:16" x14ac:dyDescent="0.3">
      <c r="A282" s="2">
        <v>205112</v>
      </c>
      <c r="B282" s="2">
        <v>205112</v>
      </c>
      <c r="C282" s="2" t="s">
        <v>116</v>
      </c>
      <c r="D282" s="2" t="s">
        <v>24</v>
      </c>
      <c r="E282" s="2" t="s">
        <v>25</v>
      </c>
      <c r="F282" s="2">
        <v>20102</v>
      </c>
      <c r="G282" s="2" t="s">
        <v>26</v>
      </c>
      <c r="H282" s="2" t="s">
        <v>17</v>
      </c>
      <c r="I282" s="2" t="s">
        <v>83</v>
      </c>
      <c r="J282" s="2" t="s">
        <v>19</v>
      </c>
      <c r="K282" s="2" t="s">
        <v>40</v>
      </c>
      <c r="L282" s="2" t="s">
        <v>84</v>
      </c>
      <c r="M282" s="2" t="s">
        <v>85</v>
      </c>
      <c r="O282" t="str">
        <f t="shared" si="5"/>
        <v>20511220102</v>
      </c>
      <c r="P282" t="str">
        <f>VLOOKUP(O282,[2]Mapp_Chap_compta!$O:$O,1,0)</f>
        <v>20511220102</v>
      </c>
    </row>
    <row r="283" spans="1:16" x14ac:dyDescent="0.3">
      <c r="A283" s="2">
        <v>299207</v>
      </c>
      <c r="B283" s="2">
        <v>299207</v>
      </c>
      <c r="C283" s="2" t="s">
        <v>95</v>
      </c>
      <c r="D283" s="2" t="s">
        <v>36</v>
      </c>
      <c r="E283" s="2" t="s">
        <v>37</v>
      </c>
      <c r="F283" s="2">
        <v>20103</v>
      </c>
      <c r="G283" s="2" t="s">
        <v>26</v>
      </c>
      <c r="H283" s="2" t="s">
        <v>38</v>
      </c>
      <c r="I283" s="2" t="s">
        <v>38</v>
      </c>
      <c r="J283" s="2" t="s">
        <v>19</v>
      </c>
      <c r="K283" s="2" t="s">
        <v>20</v>
      </c>
      <c r="L283" s="2" t="s">
        <v>39</v>
      </c>
      <c r="M283" s="2" t="s">
        <v>39</v>
      </c>
      <c r="O283" t="str">
        <f t="shared" si="5"/>
        <v>29920720103</v>
      </c>
      <c r="P283" t="str">
        <f>VLOOKUP(O283,[2]Mapp_Chap_compta!$O:$O,1,0)</f>
        <v>29920720103</v>
      </c>
    </row>
    <row r="284" spans="1:16" x14ac:dyDescent="0.3">
      <c r="A284" s="2">
        <v>272500</v>
      </c>
      <c r="B284" s="2">
        <v>272500</v>
      </c>
      <c r="C284" s="2" t="s">
        <v>52</v>
      </c>
      <c r="D284" s="2" t="s">
        <v>53</v>
      </c>
      <c r="E284" s="2" t="s">
        <v>54</v>
      </c>
      <c r="F284" s="2">
        <v>20104</v>
      </c>
      <c r="G284" s="2" t="s">
        <v>16</v>
      </c>
      <c r="H284" s="2" t="s">
        <v>55</v>
      </c>
      <c r="I284" s="2" t="s">
        <v>55</v>
      </c>
      <c r="J284" s="2" t="s">
        <v>19</v>
      </c>
      <c r="K284" s="2" t="s">
        <v>20</v>
      </c>
      <c r="L284" s="2" t="s">
        <v>381</v>
      </c>
      <c r="M284" s="2" t="str">
        <f>I284</f>
        <v>Autres sommes dûes</v>
      </c>
      <c r="O284" t="str">
        <f t="shared" si="5"/>
        <v>27250020104</v>
      </c>
      <c r="P284" t="str">
        <f>VLOOKUP(O284,[2]Mapp_Chap_compta!$O:$O,1,0)</f>
        <v>27250020104</v>
      </c>
    </row>
    <row r="285" spans="1:16" x14ac:dyDescent="0.3">
      <c r="A285" s="2">
        <v>292210</v>
      </c>
      <c r="B285" s="2">
        <v>292210</v>
      </c>
      <c r="C285" s="2" t="s">
        <v>90</v>
      </c>
      <c r="D285" s="2" t="s">
        <v>67</v>
      </c>
      <c r="E285" s="2" t="s">
        <v>68</v>
      </c>
      <c r="F285" s="2">
        <v>20103</v>
      </c>
      <c r="G285" s="2" t="s">
        <v>26</v>
      </c>
      <c r="H285" s="2" t="s">
        <v>38</v>
      </c>
      <c r="I285" s="2" t="s">
        <v>38</v>
      </c>
      <c r="J285" s="2" t="s">
        <v>19</v>
      </c>
      <c r="K285" s="2" t="s">
        <v>20</v>
      </c>
      <c r="L285" s="2" t="s">
        <v>39</v>
      </c>
      <c r="M285" s="2" t="s">
        <v>39</v>
      </c>
      <c r="O285" t="str">
        <f t="shared" si="5"/>
        <v>29221020103</v>
      </c>
      <c r="P285" t="str">
        <f>VLOOKUP(O285,[2]Mapp_Chap_compta!$O:$O,1,0)</f>
        <v>29221020103</v>
      </c>
    </row>
    <row r="286" spans="1:16" x14ac:dyDescent="0.3">
      <c r="A286" s="2">
        <v>202212</v>
      </c>
      <c r="B286" s="2">
        <v>202212</v>
      </c>
      <c r="C286" s="2" t="s">
        <v>121</v>
      </c>
      <c r="D286" s="2" t="s">
        <v>24</v>
      </c>
      <c r="E286" s="2" t="s">
        <v>25</v>
      </c>
      <c r="F286" s="2">
        <v>20103</v>
      </c>
      <c r="G286" s="2" t="s">
        <v>26</v>
      </c>
      <c r="H286" s="2" t="s">
        <v>17</v>
      </c>
      <c r="I286" s="2" t="s">
        <v>92</v>
      </c>
      <c r="J286" s="2" t="s">
        <v>19</v>
      </c>
      <c r="K286" s="2" t="s">
        <v>20</v>
      </c>
      <c r="L286" s="2" t="s">
        <v>21</v>
      </c>
      <c r="M286" s="2" t="s">
        <v>99</v>
      </c>
      <c r="O286" t="str">
        <f t="shared" si="5"/>
        <v>20221220103</v>
      </c>
      <c r="P286" t="str">
        <f>VLOOKUP(O286,[2]Mapp_Chap_compta!$O:$O,1,0)</f>
        <v>20221220103</v>
      </c>
    </row>
    <row r="287" spans="1:16" x14ac:dyDescent="0.3">
      <c r="A287" s="2">
        <v>201212</v>
      </c>
      <c r="B287" s="2">
        <v>-201212</v>
      </c>
      <c r="C287" s="2" t="s">
        <v>143</v>
      </c>
      <c r="D287" s="2" t="s">
        <v>24</v>
      </c>
      <c r="E287" s="2" t="s">
        <v>25</v>
      </c>
      <c r="F287" s="2">
        <v>20103</v>
      </c>
      <c r="G287" s="2" t="s">
        <v>26</v>
      </c>
      <c r="H287" s="2" t="s">
        <v>17</v>
      </c>
      <c r="I287" s="2" t="s">
        <v>92</v>
      </c>
      <c r="J287" s="2" t="s">
        <v>19</v>
      </c>
      <c r="K287" s="2" t="s">
        <v>20</v>
      </c>
      <c r="L287" s="2" t="s">
        <v>21</v>
      </c>
      <c r="M287" s="2" t="s">
        <v>93</v>
      </c>
      <c r="O287" t="str">
        <f t="shared" si="5"/>
        <v>-20121220103</v>
      </c>
      <c r="P287" t="str">
        <f>VLOOKUP(O287,[2]Mapp_Chap_compta!$O:$O,1,0)</f>
        <v>-20121220103</v>
      </c>
    </row>
    <row r="288" spans="1:16" x14ac:dyDescent="0.3">
      <c r="A288" s="2">
        <v>292221</v>
      </c>
      <c r="B288" s="2">
        <v>-292221</v>
      </c>
      <c r="C288" s="2" t="s">
        <v>73</v>
      </c>
      <c r="D288" s="2" t="s">
        <v>67</v>
      </c>
      <c r="E288" s="2" t="s">
        <v>68</v>
      </c>
      <c r="F288" s="2">
        <v>20103</v>
      </c>
      <c r="G288" s="2" t="s">
        <v>26</v>
      </c>
      <c r="H288" s="2" t="s">
        <v>38</v>
      </c>
      <c r="I288" s="2" t="s">
        <v>38</v>
      </c>
      <c r="J288" s="2" t="s">
        <v>19</v>
      </c>
      <c r="K288" s="2" t="s">
        <v>20</v>
      </c>
      <c r="L288" s="2" t="s">
        <v>39</v>
      </c>
      <c r="M288" s="2" t="s">
        <v>39</v>
      </c>
      <c r="O288" t="str">
        <f t="shared" si="5"/>
        <v>-29222120103</v>
      </c>
      <c r="P288" t="str">
        <f>VLOOKUP(O288,[2]Mapp_Chap_compta!$O:$O,1,0)</f>
        <v>-29222120103</v>
      </c>
    </row>
    <row r="289" spans="1:16" x14ac:dyDescent="0.3">
      <c r="A289" s="2">
        <v>251113</v>
      </c>
      <c r="B289" s="2">
        <v>-251113</v>
      </c>
      <c r="C289" s="2" t="s">
        <v>13</v>
      </c>
      <c r="D289" s="2" t="s">
        <v>109</v>
      </c>
      <c r="E289" s="2" t="s">
        <v>110</v>
      </c>
      <c r="F289" s="2">
        <v>20103</v>
      </c>
      <c r="G289" s="2" t="s">
        <v>26</v>
      </c>
      <c r="H289" s="2" t="s">
        <v>17</v>
      </c>
      <c r="I289" s="2" t="s">
        <v>111</v>
      </c>
      <c r="J289" s="2" t="s">
        <v>19</v>
      </c>
      <c r="K289" s="2" t="s">
        <v>20</v>
      </c>
      <c r="L289" s="2" t="s">
        <v>21</v>
      </c>
      <c r="M289" s="2" t="s">
        <v>22</v>
      </c>
      <c r="O289" t="str">
        <f t="shared" si="5"/>
        <v>-25111320103</v>
      </c>
      <c r="P289" t="str">
        <f>VLOOKUP(O289,[2]Mapp_Chap_compta!$O:$O,1,0)</f>
        <v>-25111320103</v>
      </c>
    </row>
    <row r="290" spans="1:16" x14ac:dyDescent="0.3">
      <c r="A290" s="2">
        <v>292220</v>
      </c>
      <c r="B290" s="2">
        <v>-292220</v>
      </c>
      <c r="C290" s="2" t="s">
        <v>80</v>
      </c>
      <c r="D290" s="2" t="s">
        <v>67</v>
      </c>
      <c r="E290" s="2" t="s">
        <v>68</v>
      </c>
      <c r="F290" s="2">
        <v>20106</v>
      </c>
      <c r="G290" s="2" t="s">
        <v>26</v>
      </c>
      <c r="H290" s="2" t="s">
        <v>38</v>
      </c>
      <c r="I290" s="2" t="s">
        <v>38</v>
      </c>
      <c r="J290" s="2" t="s">
        <v>19</v>
      </c>
      <c r="K290" s="2" t="s">
        <v>40</v>
      </c>
      <c r="L290" s="2" t="s">
        <v>39</v>
      </c>
      <c r="M290" s="2" t="s">
        <v>39</v>
      </c>
      <c r="O290" t="str">
        <f t="shared" si="5"/>
        <v>-29222020106</v>
      </c>
      <c r="P290" t="str">
        <f>VLOOKUP(O290,[2]Mapp_Chap_compta!$O:$O,1,0)</f>
        <v>-29222020106</v>
      </c>
    </row>
    <row r="291" spans="1:16" x14ac:dyDescent="0.3">
      <c r="A291" s="2">
        <v>292107</v>
      </c>
      <c r="B291" s="2">
        <v>-292107</v>
      </c>
      <c r="C291" s="2" t="s">
        <v>81</v>
      </c>
      <c r="D291" s="2" t="s">
        <v>67</v>
      </c>
      <c r="E291" s="2" t="s">
        <v>68</v>
      </c>
      <c r="F291" s="2">
        <v>20103</v>
      </c>
      <c r="G291" s="2" t="s">
        <v>26</v>
      </c>
      <c r="H291" s="2" t="s">
        <v>38</v>
      </c>
      <c r="I291" s="2" t="s">
        <v>38</v>
      </c>
      <c r="J291" s="2" t="s">
        <v>19</v>
      </c>
      <c r="K291" s="2" t="s">
        <v>20</v>
      </c>
      <c r="L291" s="2" t="s">
        <v>39</v>
      </c>
      <c r="M291" s="2" t="s">
        <v>39</v>
      </c>
      <c r="O291" t="str">
        <f t="shared" si="5"/>
        <v>-29210720103</v>
      </c>
      <c r="P291" t="str">
        <f>VLOOKUP(O291,[2]Mapp_Chap_compta!$O:$O,1,0)</f>
        <v>-29210720103</v>
      </c>
    </row>
    <row r="292" spans="1:16" x14ac:dyDescent="0.3">
      <c r="A292" s="2">
        <v>205111</v>
      </c>
      <c r="B292" s="2">
        <v>-205111</v>
      </c>
      <c r="C292" s="2" t="s">
        <v>82</v>
      </c>
      <c r="D292" s="2" t="s">
        <v>24</v>
      </c>
      <c r="E292" s="2" t="s">
        <v>25</v>
      </c>
      <c r="F292" s="2">
        <v>20102</v>
      </c>
      <c r="G292" s="2" t="s">
        <v>26</v>
      </c>
      <c r="H292" s="2" t="s">
        <v>17</v>
      </c>
      <c r="I292" s="2" t="s">
        <v>83</v>
      </c>
      <c r="J292" s="2" t="s">
        <v>19</v>
      </c>
      <c r="K292" s="2" t="s">
        <v>40</v>
      </c>
      <c r="L292" s="2" t="s">
        <v>84</v>
      </c>
      <c r="M292" s="2" t="s">
        <v>85</v>
      </c>
      <c r="O292" t="str">
        <f t="shared" si="5"/>
        <v>-20511120102</v>
      </c>
      <c r="P292" t="str">
        <f>VLOOKUP(O292,[2]Mapp_Chap_compta!$O:$O,1,0)</f>
        <v>-20511120102</v>
      </c>
    </row>
    <row r="293" spans="1:16" x14ac:dyDescent="0.3">
      <c r="A293" s="2">
        <v>292220</v>
      </c>
      <c r="B293" s="2">
        <v>-292220</v>
      </c>
      <c r="C293" s="2" t="s">
        <v>80</v>
      </c>
      <c r="D293" s="2" t="s">
        <v>67</v>
      </c>
      <c r="E293" s="2" t="s">
        <v>68</v>
      </c>
      <c r="F293" s="2">
        <v>20104</v>
      </c>
      <c r="G293" s="2" t="s">
        <v>26</v>
      </c>
      <c r="H293" s="2" t="s">
        <v>38</v>
      </c>
      <c r="I293" s="2" t="s">
        <v>38</v>
      </c>
      <c r="J293" s="2" t="s">
        <v>19</v>
      </c>
      <c r="K293" s="2" t="s">
        <v>20</v>
      </c>
      <c r="L293" s="2" t="s">
        <v>39</v>
      </c>
      <c r="M293" s="2" t="s">
        <v>39</v>
      </c>
      <c r="O293" t="str">
        <f t="shared" si="5"/>
        <v>-29222020104</v>
      </c>
      <c r="P293" t="str">
        <f>VLOOKUP(O293,[2]Mapp_Chap_compta!$O:$O,1,0)</f>
        <v>-29222020104</v>
      </c>
    </row>
    <row r="294" spans="1:16" x14ac:dyDescent="0.3">
      <c r="A294" s="2">
        <v>202000</v>
      </c>
      <c r="B294" s="2">
        <v>-202000</v>
      </c>
      <c r="C294" s="2" t="s">
        <v>131</v>
      </c>
      <c r="D294" s="2" t="s">
        <v>24</v>
      </c>
      <c r="E294" s="2" t="s">
        <v>25</v>
      </c>
      <c r="F294" s="2">
        <v>20102</v>
      </c>
      <c r="G294" s="2" t="s">
        <v>26</v>
      </c>
      <c r="H294" s="2" t="s">
        <v>17</v>
      </c>
      <c r="I294" s="2" t="s">
        <v>92</v>
      </c>
      <c r="J294" s="2" t="s">
        <v>19</v>
      </c>
      <c r="K294" s="2" t="s">
        <v>40</v>
      </c>
      <c r="L294" s="2" t="s">
        <v>21</v>
      </c>
      <c r="M294" s="2" t="s">
        <v>99</v>
      </c>
      <c r="O294" t="str">
        <f t="shared" si="5"/>
        <v>-20200020102</v>
      </c>
      <c r="P294" t="str">
        <f>VLOOKUP(O294,[2]Mapp_Chap_compta!$O:$O,1,0)</f>
        <v>-20200020102</v>
      </c>
    </row>
    <row r="295" spans="1:16" x14ac:dyDescent="0.3">
      <c r="A295" s="2">
        <v>204120</v>
      </c>
      <c r="B295" s="2">
        <v>-204120</v>
      </c>
      <c r="C295" s="2" t="s">
        <v>135</v>
      </c>
      <c r="D295" s="2" t="s">
        <v>24</v>
      </c>
      <c r="E295" s="2" t="s">
        <v>25</v>
      </c>
      <c r="F295" s="2">
        <v>20103</v>
      </c>
      <c r="G295" s="2" t="s">
        <v>26</v>
      </c>
      <c r="H295" s="2" t="s">
        <v>17</v>
      </c>
      <c r="I295" s="2" t="s">
        <v>27</v>
      </c>
      <c r="J295" s="2" t="s">
        <v>19</v>
      </c>
      <c r="K295" s="2" t="s">
        <v>20</v>
      </c>
      <c r="L295" s="2" t="s">
        <v>28</v>
      </c>
      <c r="M295" s="2" t="s">
        <v>29</v>
      </c>
      <c r="O295" t="str">
        <f t="shared" si="5"/>
        <v>-20412020103</v>
      </c>
      <c r="P295" t="str">
        <f>VLOOKUP(O295,[2]Mapp_Chap_compta!$O:$O,1,0)</f>
        <v>-20412020103</v>
      </c>
    </row>
    <row r="296" spans="1:16" x14ac:dyDescent="0.3">
      <c r="A296" s="2">
        <v>299224</v>
      </c>
      <c r="B296" s="2">
        <v>299224</v>
      </c>
      <c r="C296" s="2" t="s">
        <v>72</v>
      </c>
      <c r="D296" s="2" t="s">
        <v>36</v>
      </c>
      <c r="E296" s="2" t="s">
        <v>37</v>
      </c>
      <c r="F296" s="2">
        <v>20315</v>
      </c>
      <c r="G296" s="2" t="s">
        <v>26</v>
      </c>
      <c r="H296" s="2" t="s">
        <v>38</v>
      </c>
      <c r="I296" s="2" t="s">
        <v>38</v>
      </c>
      <c r="J296" s="2" t="s">
        <v>19</v>
      </c>
      <c r="K296" s="2" t="s">
        <v>46</v>
      </c>
      <c r="L296" s="2" t="s">
        <v>39</v>
      </c>
      <c r="M296" s="2" t="s">
        <v>39</v>
      </c>
      <c r="O296" t="str">
        <f t="shared" si="5"/>
        <v>29922420315</v>
      </c>
      <c r="P296" t="str">
        <f>VLOOKUP(O296,[2]Mapp_Chap_compta!$O:$O,1,0)</f>
        <v>29922420315</v>
      </c>
    </row>
    <row r="297" spans="1:16" x14ac:dyDescent="0.3">
      <c r="A297" s="2">
        <v>292240</v>
      </c>
      <c r="B297" s="2">
        <v>-292240</v>
      </c>
      <c r="C297" s="2" t="s">
        <v>117</v>
      </c>
      <c r="D297" s="2" t="s">
        <v>67</v>
      </c>
      <c r="E297" s="2" t="s">
        <v>68</v>
      </c>
      <c r="F297" s="2">
        <v>20315</v>
      </c>
      <c r="G297" s="2" t="s">
        <v>26</v>
      </c>
      <c r="H297" s="2" t="s">
        <v>38</v>
      </c>
      <c r="I297" s="2" t="s">
        <v>38</v>
      </c>
      <c r="J297" s="2" t="s">
        <v>19</v>
      </c>
      <c r="K297" s="2" t="s">
        <v>46</v>
      </c>
      <c r="L297" s="2" t="s">
        <v>39</v>
      </c>
      <c r="M297" s="2" t="s">
        <v>39</v>
      </c>
      <c r="O297" t="str">
        <f t="shared" si="5"/>
        <v>-29224020315</v>
      </c>
      <c r="P297" t="str">
        <f>VLOOKUP(O297,[2]Mapp_Chap_compta!$O:$O,1,0)</f>
        <v>-29224020315</v>
      </c>
    </row>
    <row r="298" spans="1:16" x14ac:dyDescent="0.3">
      <c r="A298" s="2">
        <v>251140</v>
      </c>
      <c r="B298" s="2">
        <v>251140</v>
      </c>
      <c r="C298" s="2" t="s">
        <v>49</v>
      </c>
      <c r="D298" s="2" t="s">
        <v>14</v>
      </c>
      <c r="E298" s="2" t="s">
        <v>15</v>
      </c>
      <c r="F298" s="2">
        <v>20309</v>
      </c>
      <c r="G298" s="2" t="s">
        <v>16</v>
      </c>
      <c r="H298" s="2" t="s">
        <v>17</v>
      </c>
      <c r="I298" s="2" t="s">
        <v>18</v>
      </c>
      <c r="J298" s="2" t="s">
        <v>19</v>
      </c>
      <c r="K298" s="2" t="s">
        <v>46</v>
      </c>
      <c r="L298" s="2" t="s">
        <v>21</v>
      </c>
      <c r="M298" s="2" t="s">
        <v>22</v>
      </c>
      <c r="O298" t="str">
        <f t="shared" si="5"/>
        <v>25114020309</v>
      </c>
      <c r="P298" t="str">
        <f>VLOOKUP(O298,[2]Mapp_Chap_compta!$O:$O,1,0)</f>
        <v>25114020309</v>
      </c>
    </row>
    <row r="299" spans="1:16" x14ac:dyDescent="0.3">
      <c r="A299" s="2">
        <v>292104</v>
      </c>
      <c r="B299" s="2">
        <v>292104</v>
      </c>
      <c r="C299" s="2" t="s">
        <v>88</v>
      </c>
      <c r="D299" s="2" t="s">
        <v>67</v>
      </c>
      <c r="E299" s="2" t="s">
        <v>68</v>
      </c>
      <c r="F299" s="2">
        <v>20315</v>
      </c>
      <c r="G299" s="2" t="s">
        <v>26</v>
      </c>
      <c r="H299" s="2" t="s">
        <v>38</v>
      </c>
      <c r="I299" s="2" t="s">
        <v>38</v>
      </c>
      <c r="J299" s="2" t="s">
        <v>19</v>
      </c>
      <c r="K299" s="2" t="s">
        <v>46</v>
      </c>
      <c r="L299" s="2" t="s">
        <v>39</v>
      </c>
      <c r="M299" s="2" t="s">
        <v>39</v>
      </c>
      <c r="O299" t="str">
        <f t="shared" si="5"/>
        <v>29210420315</v>
      </c>
      <c r="P299" t="str">
        <f>VLOOKUP(O299,[2]Mapp_Chap_compta!$O:$O,1,0)</f>
        <v>29210420315</v>
      </c>
    </row>
    <row r="300" spans="1:16" x14ac:dyDescent="0.3">
      <c r="A300" s="2">
        <v>251140</v>
      </c>
      <c r="B300" s="2">
        <v>251140</v>
      </c>
      <c r="C300" s="2" t="s">
        <v>49</v>
      </c>
      <c r="D300" s="2" t="s">
        <v>14</v>
      </c>
      <c r="E300" s="2" t="s">
        <v>15</v>
      </c>
      <c r="F300" s="2">
        <v>20307</v>
      </c>
      <c r="G300" s="2" t="s">
        <v>16</v>
      </c>
      <c r="H300" s="2" t="s">
        <v>17</v>
      </c>
      <c r="I300" s="2" t="s">
        <v>18</v>
      </c>
      <c r="J300" s="2" t="s">
        <v>19</v>
      </c>
      <c r="K300" s="2" t="s">
        <v>46</v>
      </c>
      <c r="L300" s="2" t="s">
        <v>21</v>
      </c>
      <c r="M300" s="2" t="s">
        <v>22</v>
      </c>
      <c r="O300" t="str">
        <f t="shared" si="5"/>
        <v>25114020307</v>
      </c>
      <c r="P300" t="str">
        <f>VLOOKUP(O300,[2]Mapp_Chap_compta!$O:$O,1,0)</f>
        <v>25114020307</v>
      </c>
    </row>
    <row r="301" spans="1:16" x14ac:dyDescent="0.3">
      <c r="A301" s="2">
        <v>251150</v>
      </c>
      <c r="B301" s="2">
        <v>251150</v>
      </c>
      <c r="C301" s="2" t="s">
        <v>45</v>
      </c>
      <c r="D301" s="2" t="s">
        <v>14</v>
      </c>
      <c r="E301" s="2" t="s">
        <v>15</v>
      </c>
      <c r="F301" s="2">
        <v>10301</v>
      </c>
      <c r="G301" s="2" t="s">
        <v>16</v>
      </c>
      <c r="H301" s="2" t="s">
        <v>17</v>
      </c>
      <c r="I301" s="2" t="s">
        <v>18</v>
      </c>
      <c r="J301" s="2" t="s">
        <v>19</v>
      </c>
      <c r="K301" s="2" t="s">
        <v>40</v>
      </c>
      <c r="L301" s="2" t="s">
        <v>21</v>
      </c>
      <c r="M301" s="2" t="s">
        <v>22</v>
      </c>
      <c r="O301" t="str">
        <f t="shared" si="5"/>
        <v>25115010301</v>
      </c>
      <c r="P301" t="str">
        <f>VLOOKUP(O301,[2]Mapp_Chap_compta!$O:$O,1,0)</f>
        <v>25115010301</v>
      </c>
    </row>
    <row r="302" spans="1:16" x14ac:dyDescent="0.3">
      <c r="A302" s="2">
        <v>299204</v>
      </c>
      <c r="B302" s="2">
        <v>299204</v>
      </c>
      <c r="C302" s="2" t="s">
        <v>144</v>
      </c>
      <c r="D302" s="2" t="s">
        <v>36</v>
      </c>
      <c r="E302" s="2" t="s">
        <v>37</v>
      </c>
      <c r="F302" s="2">
        <v>20315</v>
      </c>
      <c r="G302" s="2" t="s">
        <v>26</v>
      </c>
      <c r="H302" s="2" t="s">
        <v>38</v>
      </c>
      <c r="I302" s="2" t="s">
        <v>38</v>
      </c>
      <c r="J302" s="2" t="s">
        <v>19</v>
      </c>
      <c r="K302" s="2" t="s">
        <v>46</v>
      </c>
      <c r="L302" s="2" t="s">
        <v>39</v>
      </c>
      <c r="M302" s="2" t="s">
        <v>39</v>
      </c>
      <c r="O302" t="str">
        <f t="shared" si="5"/>
        <v>29920420315</v>
      </c>
      <c r="P302" t="str">
        <f>VLOOKUP(O302,[2]Mapp_Chap_compta!$O:$O,1,0)</f>
        <v>29920420315</v>
      </c>
    </row>
    <row r="303" spans="1:16" x14ac:dyDescent="0.3">
      <c r="A303" s="2">
        <v>292107</v>
      </c>
      <c r="B303" s="2">
        <v>-292107</v>
      </c>
      <c r="C303" s="2" t="s">
        <v>81</v>
      </c>
      <c r="D303" s="2" t="s">
        <v>67</v>
      </c>
      <c r="E303" s="2" t="s">
        <v>68</v>
      </c>
      <c r="F303" s="2">
        <v>20315</v>
      </c>
      <c r="G303" s="2" t="s">
        <v>26</v>
      </c>
      <c r="H303" s="2" t="s">
        <v>38</v>
      </c>
      <c r="I303" s="2" t="s">
        <v>38</v>
      </c>
      <c r="J303" s="2" t="s">
        <v>19</v>
      </c>
      <c r="K303" s="2" t="s">
        <v>46</v>
      </c>
      <c r="L303" s="2" t="s">
        <v>39</v>
      </c>
      <c r="M303" s="2" t="s">
        <v>39</v>
      </c>
      <c r="O303" t="str">
        <f t="shared" si="5"/>
        <v>-29210720315</v>
      </c>
      <c r="P303" t="str">
        <f>VLOOKUP(O303,[2]Mapp_Chap_compta!$O:$O,1,0)</f>
        <v>-29210720315</v>
      </c>
    </row>
    <row r="304" spans="1:16" x14ac:dyDescent="0.3">
      <c r="A304" s="2">
        <v>292104</v>
      </c>
      <c r="B304" s="2">
        <v>-292104</v>
      </c>
      <c r="C304" s="2" t="s">
        <v>88</v>
      </c>
      <c r="D304" s="2" t="s">
        <v>67</v>
      </c>
      <c r="E304" s="2" t="s">
        <v>68</v>
      </c>
      <c r="F304" s="2">
        <v>20315</v>
      </c>
      <c r="G304" s="2" t="s">
        <v>26</v>
      </c>
      <c r="H304" s="2" t="s">
        <v>38</v>
      </c>
      <c r="I304" s="2" t="s">
        <v>38</v>
      </c>
      <c r="J304" s="2" t="s">
        <v>19</v>
      </c>
      <c r="K304" s="2" t="s">
        <v>46</v>
      </c>
      <c r="L304" s="2" t="s">
        <v>39</v>
      </c>
      <c r="M304" s="2" t="s">
        <v>39</v>
      </c>
      <c r="O304" t="str">
        <f t="shared" si="5"/>
        <v>-29210420315</v>
      </c>
      <c r="P304" t="str">
        <f>VLOOKUP(O304,[2]Mapp_Chap_compta!$O:$O,1,0)</f>
        <v>-29210420315</v>
      </c>
    </row>
    <row r="305" spans="1:16" x14ac:dyDescent="0.3">
      <c r="A305" s="2">
        <v>252114</v>
      </c>
      <c r="B305" s="2">
        <v>252114</v>
      </c>
      <c r="C305" s="2" t="s">
        <v>50</v>
      </c>
      <c r="D305" s="2" t="s">
        <v>42</v>
      </c>
      <c r="E305" s="2" t="s">
        <v>43</v>
      </c>
      <c r="F305" s="2">
        <v>20101</v>
      </c>
      <c r="G305" s="2" t="s">
        <v>16</v>
      </c>
      <c r="H305" s="2" t="s">
        <v>17</v>
      </c>
      <c r="I305" s="2" t="s">
        <v>44</v>
      </c>
      <c r="J305" s="2" t="s">
        <v>19</v>
      </c>
      <c r="K305" s="2" t="s">
        <v>40</v>
      </c>
      <c r="L305" s="2" t="s">
        <v>381</v>
      </c>
      <c r="M305" s="2" t="s">
        <v>44</v>
      </c>
      <c r="O305" t="str">
        <f t="shared" si="5"/>
        <v>25211420101</v>
      </c>
      <c r="P305" t="str">
        <f>VLOOKUP(O305,[2]Mapp_Chap_compta!$O:$O,1,0)</f>
        <v>25211420101</v>
      </c>
    </row>
    <row r="306" spans="1:16" x14ac:dyDescent="0.3">
      <c r="A306" s="2">
        <v>251150</v>
      </c>
      <c r="B306" s="2">
        <v>251150</v>
      </c>
      <c r="C306" s="2" t="s">
        <v>45</v>
      </c>
      <c r="D306" s="2" t="s">
        <v>14</v>
      </c>
      <c r="E306" s="2" t="s">
        <v>15</v>
      </c>
      <c r="F306" s="2">
        <v>20101</v>
      </c>
      <c r="G306" s="2" t="s">
        <v>16</v>
      </c>
      <c r="H306" s="2" t="s">
        <v>17</v>
      </c>
      <c r="I306" s="2" t="s">
        <v>18</v>
      </c>
      <c r="J306" s="2" t="s">
        <v>19</v>
      </c>
      <c r="K306" s="2" t="s">
        <v>40</v>
      </c>
      <c r="L306" s="2" t="s">
        <v>21</v>
      </c>
      <c r="M306" s="2" t="s">
        <v>22</v>
      </c>
      <c r="O306" t="str">
        <f t="shared" si="5"/>
        <v>25115020101</v>
      </c>
      <c r="P306" t="str">
        <f>VLOOKUP(O306,[2]Mapp_Chap_compta!$O:$O,1,0)</f>
        <v>25115020101</v>
      </c>
    </row>
    <row r="307" spans="1:16" x14ac:dyDescent="0.3">
      <c r="A307" s="2">
        <v>205130</v>
      </c>
      <c r="B307" s="2">
        <v>205130</v>
      </c>
      <c r="C307" s="2" t="s">
        <v>115</v>
      </c>
      <c r="D307" s="2" t="s">
        <v>24</v>
      </c>
      <c r="E307" s="2" t="s">
        <v>25</v>
      </c>
      <c r="F307" s="2">
        <v>10302</v>
      </c>
      <c r="G307" s="2" t="s">
        <v>26</v>
      </c>
      <c r="H307" s="2" t="s">
        <v>17</v>
      </c>
      <c r="I307" s="2" t="s">
        <v>98</v>
      </c>
      <c r="J307" s="2" t="s">
        <v>19</v>
      </c>
      <c r="K307" s="2" t="s">
        <v>40</v>
      </c>
      <c r="L307" s="2" t="s">
        <v>84</v>
      </c>
      <c r="M307" s="2" t="s">
        <v>85</v>
      </c>
      <c r="O307" t="str">
        <f t="shared" si="5"/>
        <v>20513010302</v>
      </c>
      <c r="P307" t="str">
        <f>VLOOKUP(O307,[2]Mapp_Chap_compta!$O:$O,1,0)</f>
        <v>20513010302</v>
      </c>
    </row>
    <row r="308" spans="1:16" x14ac:dyDescent="0.3">
      <c r="A308" s="2">
        <v>205111</v>
      </c>
      <c r="B308" s="2">
        <v>205111</v>
      </c>
      <c r="C308" s="2" t="s">
        <v>82</v>
      </c>
      <c r="D308" s="2" t="s">
        <v>24</v>
      </c>
      <c r="E308" s="2" t="s">
        <v>25</v>
      </c>
      <c r="F308" s="2">
        <v>10302</v>
      </c>
      <c r="G308" s="2" t="s">
        <v>26</v>
      </c>
      <c r="H308" s="2" t="s">
        <v>17</v>
      </c>
      <c r="I308" s="2" t="s">
        <v>83</v>
      </c>
      <c r="J308" s="2" t="s">
        <v>19</v>
      </c>
      <c r="K308" s="2" t="s">
        <v>40</v>
      </c>
      <c r="L308" s="2" t="s">
        <v>84</v>
      </c>
      <c r="M308" s="2" t="s">
        <v>85</v>
      </c>
      <c r="O308" t="str">
        <f t="shared" si="5"/>
        <v>20511110302</v>
      </c>
      <c r="P308" t="str">
        <f>VLOOKUP(O308,[2]Mapp_Chap_compta!$O:$O,1,0)</f>
        <v>20511110302</v>
      </c>
    </row>
    <row r="309" spans="1:16" x14ac:dyDescent="0.3">
      <c r="A309" s="2">
        <v>299228</v>
      </c>
      <c r="B309" s="2">
        <v>299228</v>
      </c>
      <c r="C309" s="2" t="s">
        <v>69</v>
      </c>
      <c r="D309" s="2" t="s">
        <v>36</v>
      </c>
      <c r="E309" s="2" t="s">
        <v>37</v>
      </c>
      <c r="F309" s="2">
        <v>20101</v>
      </c>
      <c r="G309" s="2" t="s">
        <v>26</v>
      </c>
      <c r="H309" s="2" t="s">
        <v>38</v>
      </c>
      <c r="I309" s="2" t="s">
        <v>38</v>
      </c>
      <c r="J309" s="2" t="s">
        <v>19</v>
      </c>
      <c r="K309" s="2" t="s">
        <v>40</v>
      </c>
      <c r="L309" s="2" t="s">
        <v>39</v>
      </c>
      <c r="M309" s="2" t="s">
        <v>39</v>
      </c>
      <c r="O309" t="str">
        <f t="shared" si="5"/>
        <v>29922820101</v>
      </c>
      <c r="P309" t="str">
        <f>VLOOKUP(O309,[2]Mapp_Chap_compta!$O:$O,1,0)</f>
        <v>29922820101</v>
      </c>
    </row>
    <row r="310" spans="1:16" x14ac:dyDescent="0.3">
      <c r="A310" s="2">
        <v>254300</v>
      </c>
      <c r="B310" s="2">
        <v>254300</v>
      </c>
      <c r="C310" s="2" t="s">
        <v>94</v>
      </c>
      <c r="D310" s="2" t="s">
        <v>60</v>
      </c>
      <c r="E310" s="2" t="s">
        <v>61</v>
      </c>
      <c r="F310" s="2">
        <v>20202</v>
      </c>
      <c r="G310" s="2" t="s">
        <v>16</v>
      </c>
      <c r="H310" s="2" t="s">
        <v>61</v>
      </c>
      <c r="I310" s="2" t="s">
        <v>61</v>
      </c>
      <c r="J310" s="2" t="s">
        <v>19</v>
      </c>
      <c r="K310" s="2" t="s">
        <v>20</v>
      </c>
      <c r="L310" s="2" t="s">
        <v>381</v>
      </c>
      <c r="M310" s="2" t="str">
        <f>I310</f>
        <v>Dépôts de garantie reçus</v>
      </c>
      <c r="O310" t="str">
        <f t="shared" si="5"/>
        <v>25430020202</v>
      </c>
      <c r="P310" t="str">
        <f>VLOOKUP(O310,[2]Mapp_Chap_compta!$O:$O,1,0)</f>
        <v>25430020202</v>
      </c>
    </row>
    <row r="311" spans="1:16" x14ac:dyDescent="0.3">
      <c r="A311" s="2">
        <v>202231</v>
      </c>
      <c r="B311" s="2">
        <v>-202231</v>
      </c>
      <c r="C311" s="2" t="s">
        <v>97</v>
      </c>
      <c r="D311" s="2" t="s">
        <v>24</v>
      </c>
      <c r="E311" s="2" t="s">
        <v>25</v>
      </c>
      <c r="F311" s="2">
        <v>20102</v>
      </c>
      <c r="G311" s="2" t="s">
        <v>26</v>
      </c>
      <c r="H311" s="2" t="s">
        <v>17</v>
      </c>
      <c r="I311" s="2" t="s">
        <v>98</v>
      </c>
      <c r="J311" s="2" t="s">
        <v>19</v>
      </c>
      <c r="K311" s="2" t="s">
        <v>40</v>
      </c>
      <c r="L311" s="2" t="s">
        <v>21</v>
      </c>
      <c r="M311" s="2" t="s">
        <v>99</v>
      </c>
      <c r="O311" t="str">
        <f t="shared" si="5"/>
        <v>-20223120102</v>
      </c>
      <c r="P311" t="e">
        <f>VLOOKUP(O311,[2]Mapp_Chap_compta!$O:$O,1,0)</f>
        <v>#N/A</v>
      </c>
    </row>
    <row r="312" spans="1:16" x14ac:dyDescent="0.3">
      <c r="A312" s="2">
        <v>299203</v>
      </c>
      <c r="B312" s="2">
        <v>-299203</v>
      </c>
      <c r="C312" s="2" t="s">
        <v>35</v>
      </c>
      <c r="D312" s="2" t="s">
        <v>36</v>
      </c>
      <c r="E312" s="2" t="s">
        <v>37</v>
      </c>
      <c r="F312" s="2">
        <v>20102</v>
      </c>
      <c r="G312" s="2" t="s">
        <v>26</v>
      </c>
      <c r="H312" s="2" t="s">
        <v>38</v>
      </c>
      <c r="I312" s="2" t="s">
        <v>38</v>
      </c>
      <c r="J312" s="2" t="s">
        <v>19</v>
      </c>
      <c r="K312" s="2" t="s">
        <v>40</v>
      </c>
      <c r="L312" s="2" t="s">
        <v>39</v>
      </c>
      <c r="M312" s="2" t="s">
        <v>39</v>
      </c>
      <c r="O312" t="str">
        <f t="shared" si="5"/>
        <v>-29920320102</v>
      </c>
      <c r="P312" t="str">
        <f>VLOOKUP(O312,[2]Mapp_Chap_compta!$O:$O,1,0)</f>
        <v>-29920320102</v>
      </c>
    </row>
    <row r="313" spans="1:16" x14ac:dyDescent="0.3">
      <c r="A313" s="2">
        <v>292212</v>
      </c>
      <c r="B313" s="2">
        <v>-292212</v>
      </c>
      <c r="C313" s="2" t="s">
        <v>74</v>
      </c>
      <c r="D313" s="2" t="s">
        <v>67</v>
      </c>
      <c r="E313" s="2" t="s">
        <v>68</v>
      </c>
      <c r="F313" s="2">
        <v>20101</v>
      </c>
      <c r="G313" s="2" t="s">
        <v>26</v>
      </c>
      <c r="H313" s="2" t="s">
        <v>38</v>
      </c>
      <c r="I313" s="2" t="s">
        <v>38</v>
      </c>
      <c r="J313" s="2" t="s">
        <v>19</v>
      </c>
      <c r="K313" s="2" t="s">
        <v>40</v>
      </c>
      <c r="L313" s="2" t="s">
        <v>39</v>
      </c>
      <c r="M313" s="2" t="s">
        <v>39</v>
      </c>
      <c r="O313" t="str">
        <f t="shared" si="5"/>
        <v>-29221220101</v>
      </c>
      <c r="P313" t="str">
        <f>VLOOKUP(O313,[2]Mapp_Chap_compta!$O:$O,1,0)</f>
        <v>-29221220101</v>
      </c>
    </row>
    <row r="314" spans="1:16" x14ac:dyDescent="0.3">
      <c r="A314" s="2">
        <v>251150</v>
      </c>
      <c r="B314" s="2">
        <v>251150</v>
      </c>
      <c r="C314" s="2" t="s">
        <v>45</v>
      </c>
      <c r="D314" s="2" t="s">
        <v>14</v>
      </c>
      <c r="E314" s="2" t="s">
        <v>15</v>
      </c>
      <c r="F314" s="2">
        <v>20209</v>
      </c>
      <c r="G314" s="2" t="s">
        <v>16</v>
      </c>
      <c r="H314" s="2" t="s">
        <v>17</v>
      </c>
      <c r="I314" s="2" t="s">
        <v>18</v>
      </c>
      <c r="J314" s="2" t="s">
        <v>19</v>
      </c>
      <c r="K314" s="2" t="s">
        <v>20</v>
      </c>
      <c r="L314" s="2" t="s">
        <v>21</v>
      </c>
      <c r="M314" s="2" t="s">
        <v>22</v>
      </c>
      <c r="O314" t="str">
        <f t="shared" si="5"/>
        <v>25115020209</v>
      </c>
      <c r="P314" t="str">
        <f>VLOOKUP(O314,[2]Mapp_Chap_compta!$O:$O,1,0)</f>
        <v>25115020209</v>
      </c>
    </row>
    <row r="315" spans="1:16" x14ac:dyDescent="0.3">
      <c r="A315" s="2">
        <v>252112</v>
      </c>
      <c r="B315" s="2">
        <v>252112</v>
      </c>
      <c r="C315" s="2" t="s">
        <v>56</v>
      </c>
      <c r="D315" s="2" t="s">
        <v>42</v>
      </c>
      <c r="E315" s="2" t="s">
        <v>43</v>
      </c>
      <c r="F315" s="2">
        <v>10302</v>
      </c>
      <c r="G315" s="2" t="s">
        <v>16</v>
      </c>
      <c r="H315" s="2" t="s">
        <v>17</v>
      </c>
      <c r="I315" s="2" t="s">
        <v>44</v>
      </c>
      <c r="J315" s="2" t="s">
        <v>19</v>
      </c>
      <c r="K315" s="2" t="s">
        <v>40</v>
      </c>
      <c r="L315" s="2" t="s">
        <v>381</v>
      </c>
      <c r="M315" s="2" t="s">
        <v>44</v>
      </c>
      <c r="O315" t="str">
        <f t="shared" si="5"/>
        <v>25211210302</v>
      </c>
      <c r="P315" t="str">
        <f>VLOOKUP(O315,[2]Mapp_Chap_compta!$O:$O,1,0)</f>
        <v>25211210302</v>
      </c>
    </row>
    <row r="316" spans="1:16" x14ac:dyDescent="0.3">
      <c r="A316" s="2">
        <v>252150</v>
      </c>
      <c r="B316" s="2">
        <v>252150</v>
      </c>
      <c r="C316" s="2" t="s">
        <v>145</v>
      </c>
      <c r="D316" s="2" t="s">
        <v>42</v>
      </c>
      <c r="E316" s="2" t="s">
        <v>43</v>
      </c>
      <c r="F316" s="2">
        <v>10302</v>
      </c>
      <c r="G316" s="2" t="s">
        <v>16</v>
      </c>
      <c r="H316" s="2" t="s">
        <v>17</v>
      </c>
      <c r="I316" s="2" t="s">
        <v>44</v>
      </c>
      <c r="J316" s="2" t="s">
        <v>19</v>
      </c>
      <c r="K316" s="2" t="s">
        <v>40</v>
      </c>
      <c r="L316" s="2" t="s">
        <v>381</v>
      </c>
      <c r="M316" s="2" t="s">
        <v>44</v>
      </c>
      <c r="O316" t="str">
        <f t="shared" si="5"/>
        <v>25215010302</v>
      </c>
      <c r="P316" t="str">
        <f>VLOOKUP(O316,[2]Mapp_Chap_compta!$O:$O,1,0)</f>
        <v>25215010302</v>
      </c>
    </row>
    <row r="317" spans="1:16" x14ac:dyDescent="0.3">
      <c r="A317" s="2">
        <v>292120</v>
      </c>
      <c r="B317" s="2">
        <v>292120</v>
      </c>
      <c r="C317" s="2" t="s">
        <v>96</v>
      </c>
      <c r="D317" s="2" t="s">
        <v>67</v>
      </c>
      <c r="E317" s="2" t="s">
        <v>68</v>
      </c>
      <c r="F317" s="2">
        <v>10302</v>
      </c>
      <c r="G317" s="2" t="s">
        <v>26</v>
      </c>
      <c r="H317" s="2" t="s">
        <v>38</v>
      </c>
      <c r="I317" s="2" t="s">
        <v>38</v>
      </c>
      <c r="J317" s="2" t="s">
        <v>19</v>
      </c>
      <c r="K317" s="2" t="s">
        <v>40</v>
      </c>
      <c r="L317" s="2" t="s">
        <v>39</v>
      </c>
      <c r="M317" s="2" t="s">
        <v>39</v>
      </c>
      <c r="O317" t="str">
        <f t="shared" si="5"/>
        <v>29212010302</v>
      </c>
      <c r="P317" t="str">
        <f>VLOOKUP(O317,[2]Mapp_Chap_compta!$O:$O,1,0)</f>
        <v>29212010302</v>
      </c>
    </row>
    <row r="318" spans="1:16" x14ac:dyDescent="0.3">
      <c r="A318" s="2">
        <v>254500</v>
      </c>
      <c r="B318" s="2">
        <v>254500</v>
      </c>
      <c r="C318" s="2" t="s">
        <v>63</v>
      </c>
      <c r="D318" s="2" t="s">
        <v>60</v>
      </c>
      <c r="E318" s="2" t="s">
        <v>61</v>
      </c>
      <c r="F318" s="2">
        <v>20302</v>
      </c>
      <c r="G318" s="2" t="s">
        <v>16</v>
      </c>
      <c r="H318" s="2" t="s">
        <v>61</v>
      </c>
      <c r="I318" s="2" t="s">
        <v>61</v>
      </c>
      <c r="J318" s="2" t="s">
        <v>19</v>
      </c>
      <c r="K318" s="2" t="s">
        <v>46</v>
      </c>
      <c r="L318" s="2" t="s">
        <v>381</v>
      </c>
      <c r="M318" s="2" t="str">
        <f>I318</f>
        <v>Dépôts de garantie reçus</v>
      </c>
      <c r="O318" t="str">
        <f t="shared" si="5"/>
        <v>25450020302</v>
      </c>
      <c r="P318" t="str">
        <f>VLOOKUP(O318,[2]Mapp_Chap_compta!$O:$O,1,0)</f>
        <v>25450020302</v>
      </c>
    </row>
    <row r="319" spans="1:16" x14ac:dyDescent="0.3">
      <c r="A319" s="2">
        <v>251150</v>
      </c>
      <c r="B319" s="2">
        <v>251150</v>
      </c>
      <c r="C319" s="2" t="s">
        <v>45</v>
      </c>
      <c r="D319" s="2" t="s">
        <v>14</v>
      </c>
      <c r="E319" s="2" t="s">
        <v>15</v>
      </c>
      <c r="F319" s="2">
        <v>20310</v>
      </c>
      <c r="G319" s="2" t="s">
        <v>16</v>
      </c>
      <c r="H319" s="2" t="s">
        <v>17</v>
      </c>
      <c r="I319" s="2" t="s">
        <v>18</v>
      </c>
      <c r="J319" s="2" t="s">
        <v>19</v>
      </c>
      <c r="K319" s="2" t="s">
        <v>46</v>
      </c>
      <c r="L319" s="2" t="s">
        <v>21</v>
      </c>
      <c r="M319" s="2" t="s">
        <v>22</v>
      </c>
      <c r="O319" t="str">
        <f t="shared" si="5"/>
        <v>25115020310</v>
      </c>
      <c r="P319" t="str">
        <f>VLOOKUP(O319,[2]Mapp_Chap_compta!$O:$O,1,0)</f>
        <v>25115020310</v>
      </c>
    </row>
    <row r="320" spans="1:16" x14ac:dyDescent="0.3">
      <c r="A320" s="2">
        <v>299207</v>
      </c>
      <c r="B320" s="2">
        <v>299207</v>
      </c>
      <c r="C320" s="2" t="s">
        <v>95</v>
      </c>
      <c r="D320" s="2" t="s">
        <v>36</v>
      </c>
      <c r="E320" s="2" t="s">
        <v>37</v>
      </c>
      <c r="F320" s="2">
        <v>10302</v>
      </c>
      <c r="G320" s="2" t="s">
        <v>26</v>
      </c>
      <c r="H320" s="2" t="s">
        <v>38</v>
      </c>
      <c r="I320" s="2" t="s">
        <v>38</v>
      </c>
      <c r="J320" s="2" t="s">
        <v>19</v>
      </c>
      <c r="K320" s="2" t="s">
        <v>40</v>
      </c>
      <c r="L320" s="2" t="s">
        <v>39</v>
      </c>
      <c r="M320" s="2" t="s">
        <v>39</v>
      </c>
      <c r="O320" t="str">
        <f t="shared" si="5"/>
        <v>29920710302</v>
      </c>
      <c r="P320" t="str">
        <f>VLOOKUP(O320,[2]Mapp_Chap_compta!$O:$O,1,0)</f>
        <v>29920710302</v>
      </c>
    </row>
    <row r="321" spans="1:16" x14ac:dyDescent="0.3">
      <c r="A321" s="2">
        <v>292103</v>
      </c>
      <c r="B321" s="2">
        <v>292103</v>
      </c>
      <c r="C321" s="2" t="s">
        <v>66</v>
      </c>
      <c r="D321" s="2" t="s">
        <v>67</v>
      </c>
      <c r="E321" s="2" t="s">
        <v>68</v>
      </c>
      <c r="F321" s="2">
        <v>10302</v>
      </c>
      <c r="G321" s="2" t="s">
        <v>26</v>
      </c>
      <c r="H321" s="2" t="s">
        <v>38</v>
      </c>
      <c r="I321" s="2" t="s">
        <v>38</v>
      </c>
      <c r="J321" s="2" t="s">
        <v>19</v>
      </c>
      <c r="K321" s="2" t="s">
        <v>40</v>
      </c>
      <c r="L321" s="2" t="s">
        <v>39</v>
      </c>
      <c r="M321" s="2" t="s">
        <v>39</v>
      </c>
      <c r="O321" t="str">
        <f t="shared" si="5"/>
        <v>29210310302</v>
      </c>
      <c r="P321" t="str">
        <f>VLOOKUP(O321,[2]Mapp_Chap_compta!$O:$O,1,0)</f>
        <v>29210310302</v>
      </c>
    </row>
    <row r="322" spans="1:16" x14ac:dyDescent="0.3">
      <c r="A322" s="2">
        <v>272500</v>
      </c>
      <c r="B322" s="2">
        <v>272500</v>
      </c>
      <c r="C322" s="2" t="s">
        <v>52</v>
      </c>
      <c r="D322" s="2" t="s">
        <v>53</v>
      </c>
      <c r="E322" s="2" t="s">
        <v>54</v>
      </c>
      <c r="F322" s="2">
        <v>10302</v>
      </c>
      <c r="G322" s="2" t="s">
        <v>16</v>
      </c>
      <c r="H322" s="2" t="s">
        <v>55</v>
      </c>
      <c r="I322" s="2" t="s">
        <v>55</v>
      </c>
      <c r="J322" s="2" t="s">
        <v>19</v>
      </c>
      <c r="K322" s="2" t="s">
        <v>40</v>
      </c>
      <c r="L322" s="2" t="s">
        <v>381</v>
      </c>
      <c r="M322" s="2" t="str">
        <f>I322</f>
        <v>Autres sommes dûes</v>
      </c>
      <c r="O322" t="str">
        <f t="shared" si="5"/>
        <v>27250010302</v>
      </c>
      <c r="P322" t="str">
        <f>VLOOKUP(O322,[2]Mapp_Chap_compta!$O:$O,1,0)</f>
        <v>27250010302</v>
      </c>
    </row>
    <row r="323" spans="1:16" x14ac:dyDescent="0.3">
      <c r="A323" s="2">
        <v>272500</v>
      </c>
      <c r="B323" s="2">
        <v>272500</v>
      </c>
      <c r="C323" s="2" t="s">
        <v>52</v>
      </c>
      <c r="D323" s="2" t="s">
        <v>53</v>
      </c>
      <c r="E323" s="2" t="s">
        <v>54</v>
      </c>
      <c r="F323" s="2">
        <v>20302</v>
      </c>
      <c r="G323" s="2" t="s">
        <v>16</v>
      </c>
      <c r="H323" s="2" t="s">
        <v>55</v>
      </c>
      <c r="I323" s="2" t="s">
        <v>55</v>
      </c>
      <c r="J323" s="2" t="s">
        <v>19</v>
      </c>
      <c r="K323" s="2" t="s">
        <v>46</v>
      </c>
      <c r="L323" s="2" t="s">
        <v>381</v>
      </c>
      <c r="M323" s="2" t="str">
        <f>I323</f>
        <v>Autres sommes dûes</v>
      </c>
      <c r="O323" t="str">
        <f t="shared" ref="O323:O372" si="6">B323&amp;F323</f>
        <v>27250020302</v>
      </c>
      <c r="P323" t="str">
        <f>VLOOKUP(O323,[2]Mapp_Chap_compta!$O:$O,1,0)</f>
        <v>27250020302</v>
      </c>
    </row>
    <row r="324" spans="1:16" x14ac:dyDescent="0.3">
      <c r="A324" s="2">
        <v>272520</v>
      </c>
      <c r="B324" s="2">
        <v>272520</v>
      </c>
      <c r="C324" s="2" t="s">
        <v>146</v>
      </c>
      <c r="D324" s="2" t="s">
        <v>53</v>
      </c>
      <c r="E324" s="2" t="s">
        <v>54</v>
      </c>
      <c r="F324" s="2">
        <v>20101</v>
      </c>
      <c r="G324" s="2" t="s">
        <v>16</v>
      </c>
      <c r="H324" s="2" t="s">
        <v>55</v>
      </c>
      <c r="I324" s="2" t="s">
        <v>55</v>
      </c>
      <c r="J324" s="2" t="s">
        <v>19</v>
      </c>
      <c r="K324" s="2" t="s">
        <v>40</v>
      </c>
      <c r="L324" s="2" t="s">
        <v>381</v>
      </c>
      <c r="M324" s="2" t="str">
        <f>I324</f>
        <v>Autres sommes dûes</v>
      </c>
      <c r="O324" t="str">
        <f t="shared" si="6"/>
        <v>27252020101</v>
      </c>
      <c r="P324" t="str">
        <f>VLOOKUP(O324,[2]Mapp_Chap_compta!$O:$O,1,0)</f>
        <v>27252020101</v>
      </c>
    </row>
    <row r="325" spans="1:16" x14ac:dyDescent="0.3">
      <c r="A325" s="2">
        <v>292107</v>
      </c>
      <c r="B325" s="2">
        <v>292107</v>
      </c>
      <c r="C325" s="2" t="s">
        <v>81</v>
      </c>
      <c r="D325" s="2" t="s">
        <v>67</v>
      </c>
      <c r="E325" s="2" t="s">
        <v>68</v>
      </c>
      <c r="F325" s="2">
        <v>10302</v>
      </c>
      <c r="G325" s="2" t="s">
        <v>26</v>
      </c>
      <c r="H325" s="2" t="s">
        <v>38</v>
      </c>
      <c r="I325" s="2" t="s">
        <v>38</v>
      </c>
      <c r="J325" s="2" t="s">
        <v>19</v>
      </c>
      <c r="K325" s="2" t="s">
        <v>40</v>
      </c>
      <c r="L325" s="2" t="s">
        <v>39</v>
      </c>
      <c r="M325" s="2" t="s">
        <v>39</v>
      </c>
      <c r="O325" t="str">
        <f t="shared" si="6"/>
        <v>29210710302</v>
      </c>
      <c r="P325" t="str">
        <f>VLOOKUP(O325,[2]Mapp_Chap_compta!$O:$O,1,0)</f>
        <v>29210710302</v>
      </c>
    </row>
    <row r="326" spans="1:16" x14ac:dyDescent="0.3">
      <c r="A326" s="2">
        <v>202231</v>
      </c>
      <c r="B326" s="2">
        <v>-202231</v>
      </c>
      <c r="C326" s="2" t="s">
        <v>97</v>
      </c>
      <c r="D326" s="2" t="s">
        <v>24</v>
      </c>
      <c r="E326" s="2" t="s">
        <v>25</v>
      </c>
      <c r="F326" s="2">
        <v>10302</v>
      </c>
      <c r="G326" s="2" t="s">
        <v>26</v>
      </c>
      <c r="H326" s="2" t="s">
        <v>17</v>
      </c>
      <c r="I326" s="2" t="s">
        <v>98</v>
      </c>
      <c r="J326" s="2" t="s">
        <v>19</v>
      </c>
      <c r="K326" s="2" t="s">
        <v>40</v>
      </c>
      <c r="L326" s="2" t="s">
        <v>21</v>
      </c>
      <c r="M326" s="2" t="s">
        <v>99</v>
      </c>
      <c r="O326" t="str">
        <f t="shared" si="6"/>
        <v>-20223110302</v>
      </c>
      <c r="P326" t="e">
        <f>VLOOKUP(O326,[2]Mapp_Chap_compta!$O:$O,1,0)</f>
        <v>#N/A</v>
      </c>
    </row>
    <row r="327" spans="1:16" x14ac:dyDescent="0.3">
      <c r="A327" s="2">
        <v>201130</v>
      </c>
      <c r="B327" s="2">
        <v>-201130</v>
      </c>
      <c r="C327" s="2" t="s">
        <v>147</v>
      </c>
      <c r="D327" s="2" t="s">
        <v>24</v>
      </c>
      <c r="E327" s="2" t="s">
        <v>25</v>
      </c>
      <c r="F327" s="2">
        <v>10302</v>
      </c>
      <c r="G327" s="2" t="s">
        <v>26</v>
      </c>
      <c r="H327" s="2" t="s">
        <v>17</v>
      </c>
      <c r="I327" s="2" t="s">
        <v>98</v>
      </c>
      <c r="J327" s="2" t="s">
        <v>19</v>
      </c>
      <c r="K327" s="2" t="s">
        <v>40</v>
      </c>
      <c r="L327" s="2" t="s">
        <v>21</v>
      </c>
      <c r="M327" s="2" t="s">
        <v>93</v>
      </c>
      <c r="O327" t="str">
        <f t="shared" si="6"/>
        <v>-20113010302</v>
      </c>
      <c r="P327" t="str">
        <f>VLOOKUP(O327,[2]Mapp_Chap_compta!$O:$O,1,0)</f>
        <v>-20113010302</v>
      </c>
    </row>
    <row r="328" spans="1:16" x14ac:dyDescent="0.3">
      <c r="A328" s="2">
        <v>202233</v>
      </c>
      <c r="B328" s="2">
        <v>-202233</v>
      </c>
      <c r="C328" s="2" t="s">
        <v>134</v>
      </c>
      <c r="D328" s="2" t="s">
        <v>24</v>
      </c>
      <c r="E328" s="2" t="s">
        <v>25</v>
      </c>
      <c r="F328" s="2">
        <v>10302</v>
      </c>
      <c r="G328" s="2" t="s">
        <v>26</v>
      </c>
      <c r="H328" s="2" t="s">
        <v>17</v>
      </c>
      <c r="I328" s="2" t="s">
        <v>98</v>
      </c>
      <c r="J328" s="2" t="s">
        <v>19</v>
      </c>
      <c r="K328" s="2" t="s">
        <v>40</v>
      </c>
      <c r="L328" s="2" t="s">
        <v>21</v>
      </c>
      <c r="M328" s="2" t="s">
        <v>99</v>
      </c>
      <c r="O328" t="str">
        <f t="shared" si="6"/>
        <v>-20223310302</v>
      </c>
      <c r="P328" t="str">
        <f>VLOOKUP(O328,[2]Mapp_Chap_compta!$O:$O,1,0)</f>
        <v>-20223310302</v>
      </c>
    </row>
    <row r="329" spans="1:16" x14ac:dyDescent="0.3">
      <c r="A329" s="2">
        <v>202000</v>
      </c>
      <c r="B329" s="2">
        <v>-202000</v>
      </c>
      <c r="C329" s="2" t="s">
        <v>131</v>
      </c>
      <c r="D329" s="2" t="s">
        <v>24</v>
      </c>
      <c r="E329" s="2" t="s">
        <v>25</v>
      </c>
      <c r="F329" s="2">
        <v>10302</v>
      </c>
      <c r="G329" s="2" t="s">
        <v>26</v>
      </c>
      <c r="H329" s="2" t="s">
        <v>17</v>
      </c>
      <c r="I329" s="2" t="s">
        <v>92</v>
      </c>
      <c r="J329" s="2" t="s">
        <v>19</v>
      </c>
      <c r="K329" s="2" t="s">
        <v>40</v>
      </c>
      <c r="L329" s="2" t="s">
        <v>21</v>
      </c>
      <c r="M329" s="2" t="s">
        <v>99</v>
      </c>
      <c r="O329" t="str">
        <f t="shared" si="6"/>
        <v>-20200010302</v>
      </c>
      <c r="P329" t="str">
        <f>VLOOKUP(O329,[2]Mapp_Chap_compta!$O:$O,1,0)</f>
        <v>-20200010302</v>
      </c>
    </row>
    <row r="330" spans="1:16" x14ac:dyDescent="0.3">
      <c r="A330" s="2">
        <v>204000</v>
      </c>
      <c r="B330" s="2">
        <v>-204000</v>
      </c>
      <c r="C330" s="2" t="s">
        <v>137</v>
      </c>
      <c r="D330" s="2" t="s">
        <v>24</v>
      </c>
      <c r="E330" s="2" t="s">
        <v>25</v>
      </c>
      <c r="F330" s="2">
        <v>10302</v>
      </c>
      <c r="G330" s="2" t="s">
        <v>26</v>
      </c>
      <c r="H330" s="2" t="s">
        <v>17</v>
      </c>
      <c r="I330" s="2" t="s">
        <v>27</v>
      </c>
      <c r="J330" s="2" t="s">
        <v>19</v>
      </c>
      <c r="K330" s="2" t="s">
        <v>40</v>
      </c>
      <c r="L330" s="2" t="s">
        <v>28</v>
      </c>
      <c r="M330" s="2" t="s">
        <v>29</v>
      </c>
      <c r="O330" t="str">
        <f t="shared" si="6"/>
        <v>-20400010302</v>
      </c>
      <c r="P330" t="str">
        <f>VLOOKUP(O330,[2]Mapp_Chap_compta!$O:$O,1,0)</f>
        <v>-20400010302</v>
      </c>
    </row>
    <row r="331" spans="1:16" x14ac:dyDescent="0.3">
      <c r="A331" s="2">
        <v>204400</v>
      </c>
      <c r="B331" s="2">
        <v>-204400</v>
      </c>
      <c r="C331" s="2" t="s">
        <v>136</v>
      </c>
      <c r="D331" s="2" t="s">
        <v>24</v>
      </c>
      <c r="E331" s="2" t="s">
        <v>25</v>
      </c>
      <c r="F331" s="2">
        <v>10302</v>
      </c>
      <c r="G331" s="2" t="s">
        <v>26</v>
      </c>
      <c r="H331" s="2" t="s">
        <v>17</v>
      </c>
      <c r="I331" s="2" t="s">
        <v>31</v>
      </c>
      <c r="J331" s="2" t="s">
        <v>19</v>
      </c>
      <c r="K331" s="2" t="s">
        <v>40</v>
      </c>
      <c r="L331" s="2" t="s">
        <v>28</v>
      </c>
      <c r="M331" s="2" t="s">
        <v>29</v>
      </c>
      <c r="O331" t="str">
        <f t="shared" si="6"/>
        <v>-20440010302</v>
      </c>
      <c r="P331" t="str">
        <f>VLOOKUP(O331,[2]Mapp_Chap_compta!$O:$O,1,0)</f>
        <v>-20440010302</v>
      </c>
    </row>
    <row r="332" spans="1:16" x14ac:dyDescent="0.3">
      <c r="A332" s="2">
        <v>204140</v>
      </c>
      <c r="B332" s="2">
        <v>-204140</v>
      </c>
      <c r="C332" s="2" t="s">
        <v>148</v>
      </c>
      <c r="D332" s="2" t="s">
        <v>24</v>
      </c>
      <c r="E332" s="2" t="s">
        <v>25</v>
      </c>
      <c r="F332" s="2">
        <v>10302</v>
      </c>
      <c r="G332" s="2" t="s">
        <v>26</v>
      </c>
      <c r="H332" s="2" t="s">
        <v>17</v>
      </c>
      <c r="I332" s="2" t="s">
        <v>27</v>
      </c>
      <c r="J332" s="2" t="s">
        <v>19</v>
      </c>
      <c r="K332" s="2" t="s">
        <v>40</v>
      </c>
      <c r="L332" s="2" t="s">
        <v>28</v>
      </c>
      <c r="M332" s="2" t="s">
        <v>29</v>
      </c>
      <c r="O332" t="str">
        <f t="shared" si="6"/>
        <v>-20414010302</v>
      </c>
      <c r="P332" t="str">
        <f>VLOOKUP(O332,[2]Mapp_Chap_compta!$O:$O,1,0)</f>
        <v>-20414010302</v>
      </c>
    </row>
    <row r="333" spans="1:16" x14ac:dyDescent="0.3">
      <c r="A333" s="2">
        <v>203120</v>
      </c>
      <c r="B333" s="2">
        <v>-203120</v>
      </c>
      <c r="C333" s="2" t="s">
        <v>113</v>
      </c>
      <c r="D333" s="2" t="s">
        <v>24</v>
      </c>
      <c r="E333" s="2" t="s">
        <v>25</v>
      </c>
      <c r="F333" s="2">
        <v>20302</v>
      </c>
      <c r="G333" s="2" t="s">
        <v>26</v>
      </c>
      <c r="H333" s="2" t="s">
        <v>17</v>
      </c>
      <c r="I333" s="2" t="s">
        <v>31</v>
      </c>
      <c r="J333" s="2" t="s">
        <v>19</v>
      </c>
      <c r="K333" s="2" t="s">
        <v>46</v>
      </c>
      <c r="L333" s="2" t="s">
        <v>32</v>
      </c>
      <c r="M333" s="2" t="s">
        <v>33</v>
      </c>
      <c r="O333" t="str">
        <f t="shared" si="6"/>
        <v>-20312020302</v>
      </c>
      <c r="P333" t="str">
        <f>VLOOKUP(O333,[2]Mapp_Chap_compta!$O:$O,1,0)</f>
        <v>-20312020302</v>
      </c>
    </row>
    <row r="334" spans="1:16" x14ac:dyDescent="0.3">
      <c r="A334" s="2">
        <v>203111</v>
      </c>
      <c r="B334" s="2">
        <v>-203111</v>
      </c>
      <c r="C334" s="2" t="s">
        <v>108</v>
      </c>
      <c r="D334" s="2" t="s">
        <v>24</v>
      </c>
      <c r="E334" s="2" t="s">
        <v>25</v>
      </c>
      <c r="F334" s="2">
        <v>20302</v>
      </c>
      <c r="G334" s="2" t="s">
        <v>26</v>
      </c>
      <c r="H334" s="2" t="s">
        <v>17</v>
      </c>
      <c r="I334" s="2" t="s">
        <v>31</v>
      </c>
      <c r="J334" s="2" t="s">
        <v>19</v>
      </c>
      <c r="K334" s="2" t="s">
        <v>46</v>
      </c>
      <c r="L334" s="2" t="s">
        <v>32</v>
      </c>
      <c r="M334" s="2" t="s">
        <v>33</v>
      </c>
      <c r="O334" t="str">
        <f t="shared" si="6"/>
        <v>-20311120302</v>
      </c>
      <c r="P334" t="str">
        <f>VLOOKUP(O334,[2]Mapp_Chap_compta!$O:$O,1,0)</f>
        <v>-20311120302</v>
      </c>
    </row>
    <row r="335" spans="1:16" x14ac:dyDescent="0.3">
      <c r="A335" s="2">
        <v>251140</v>
      </c>
      <c r="B335" s="2">
        <v>251140</v>
      </c>
      <c r="C335" s="2" t="s">
        <v>49</v>
      </c>
      <c r="D335" s="2" t="s">
        <v>14</v>
      </c>
      <c r="E335" s="2" t="s">
        <v>15</v>
      </c>
      <c r="F335" s="2">
        <v>20310</v>
      </c>
      <c r="G335" s="2" t="s">
        <v>16</v>
      </c>
      <c r="H335" s="2" t="s">
        <v>17</v>
      </c>
      <c r="I335" s="2" t="s">
        <v>18</v>
      </c>
      <c r="J335" s="2" t="s">
        <v>19</v>
      </c>
      <c r="K335" s="2" t="s">
        <v>46</v>
      </c>
      <c r="L335" s="2" t="s">
        <v>21</v>
      </c>
      <c r="M335" s="2" t="s">
        <v>22</v>
      </c>
      <c r="O335" t="str">
        <f t="shared" si="6"/>
        <v>25114020310</v>
      </c>
      <c r="P335" t="str">
        <f>VLOOKUP(O335,[2]Mapp_Chap_compta!$O:$O,1,0)</f>
        <v>25114020310</v>
      </c>
    </row>
    <row r="336" spans="1:16" x14ac:dyDescent="0.3">
      <c r="A336" s="2">
        <v>252114</v>
      </c>
      <c r="B336" s="2">
        <v>252114</v>
      </c>
      <c r="C336" s="2" t="s">
        <v>50</v>
      </c>
      <c r="D336" s="2" t="s">
        <v>42</v>
      </c>
      <c r="E336" s="2" t="s">
        <v>43</v>
      </c>
      <c r="F336" s="2">
        <v>20315</v>
      </c>
      <c r="G336" s="2" t="s">
        <v>16</v>
      </c>
      <c r="H336" s="2" t="s">
        <v>17</v>
      </c>
      <c r="I336" s="2" t="s">
        <v>44</v>
      </c>
      <c r="J336" s="2" t="s">
        <v>19</v>
      </c>
      <c r="K336" s="2" t="s">
        <v>46</v>
      </c>
      <c r="L336" s="2" t="s">
        <v>381</v>
      </c>
      <c r="M336" s="2" t="s">
        <v>44</v>
      </c>
      <c r="O336" t="str">
        <f t="shared" si="6"/>
        <v>25211420315</v>
      </c>
      <c r="P336" t="str">
        <f>VLOOKUP(O336,[2]Mapp_Chap_compta!$O:$O,1,0)</f>
        <v>25211420315</v>
      </c>
    </row>
    <row r="337" spans="1:16" x14ac:dyDescent="0.3">
      <c r="A337" s="2">
        <v>299221</v>
      </c>
      <c r="B337" s="2">
        <v>299221</v>
      </c>
      <c r="C337" s="2" t="s">
        <v>149</v>
      </c>
      <c r="D337" s="2" t="s">
        <v>36</v>
      </c>
      <c r="E337" s="2" t="s">
        <v>37</v>
      </c>
      <c r="F337" s="2">
        <v>20101</v>
      </c>
      <c r="G337" s="2" t="s">
        <v>26</v>
      </c>
      <c r="H337" s="2" t="s">
        <v>38</v>
      </c>
      <c r="I337" s="2" t="s">
        <v>38</v>
      </c>
      <c r="J337" s="2" t="s">
        <v>19</v>
      </c>
      <c r="K337" s="2" t="s">
        <v>40</v>
      </c>
      <c r="L337" s="2" t="s">
        <v>39</v>
      </c>
      <c r="M337" s="2" t="s">
        <v>39</v>
      </c>
      <c r="O337" t="str">
        <f t="shared" si="6"/>
        <v>29922120101</v>
      </c>
      <c r="P337" t="str">
        <f>VLOOKUP(O337,[2]Mapp_Chap_compta!$O:$O,1,0)</f>
        <v>29922120101</v>
      </c>
    </row>
    <row r="338" spans="1:16" x14ac:dyDescent="0.3">
      <c r="A338" s="2">
        <v>292107</v>
      </c>
      <c r="B338" s="2">
        <v>292107</v>
      </c>
      <c r="C338" s="2" t="s">
        <v>81</v>
      </c>
      <c r="D338" s="2" t="s">
        <v>67</v>
      </c>
      <c r="E338" s="2" t="s">
        <v>68</v>
      </c>
      <c r="F338" s="2">
        <v>20102</v>
      </c>
      <c r="G338" s="2" t="s">
        <v>26</v>
      </c>
      <c r="H338" s="2" t="s">
        <v>38</v>
      </c>
      <c r="I338" s="2" t="s">
        <v>38</v>
      </c>
      <c r="J338" s="2" t="s">
        <v>19</v>
      </c>
      <c r="K338" s="2" t="s">
        <v>40</v>
      </c>
      <c r="L338" s="2" t="s">
        <v>39</v>
      </c>
      <c r="M338" s="2" t="s">
        <v>39</v>
      </c>
      <c r="O338" t="str">
        <f t="shared" si="6"/>
        <v>29210720102</v>
      </c>
      <c r="P338" t="str">
        <f>VLOOKUP(O338,[2]Mapp_Chap_compta!$O:$O,1,0)</f>
        <v>29210720102</v>
      </c>
    </row>
    <row r="339" spans="1:16" x14ac:dyDescent="0.3">
      <c r="A339" s="2">
        <v>292107</v>
      </c>
      <c r="B339" s="2">
        <v>-292107</v>
      </c>
      <c r="C339" s="2" t="s">
        <v>81</v>
      </c>
      <c r="D339" s="2" t="s">
        <v>67</v>
      </c>
      <c r="E339" s="2" t="s">
        <v>68</v>
      </c>
      <c r="F339" s="2">
        <v>10302</v>
      </c>
      <c r="G339" s="2" t="s">
        <v>26</v>
      </c>
      <c r="H339" s="2" t="s">
        <v>38</v>
      </c>
      <c r="I339" s="2" t="s">
        <v>38</v>
      </c>
      <c r="J339" s="2" t="s">
        <v>19</v>
      </c>
      <c r="K339" s="2" t="s">
        <v>40</v>
      </c>
      <c r="L339" s="2" t="s">
        <v>39</v>
      </c>
      <c r="M339" s="2" t="s">
        <v>39</v>
      </c>
      <c r="O339" t="str">
        <f t="shared" si="6"/>
        <v>-29210710302</v>
      </c>
      <c r="P339" t="str">
        <f>VLOOKUP(O339,[2]Mapp_Chap_compta!$O:$O,1,0)</f>
        <v>-29210710302</v>
      </c>
    </row>
    <row r="340" spans="1:16" x14ac:dyDescent="0.3">
      <c r="A340" s="2">
        <v>299201</v>
      </c>
      <c r="B340" s="2">
        <v>299201</v>
      </c>
      <c r="C340" s="2" t="s">
        <v>150</v>
      </c>
      <c r="D340" s="2" t="s">
        <v>36</v>
      </c>
      <c r="E340" s="2" t="s">
        <v>37</v>
      </c>
      <c r="F340" s="2">
        <v>20315</v>
      </c>
      <c r="G340" s="2" t="s">
        <v>26</v>
      </c>
      <c r="H340" s="2" t="s">
        <v>38</v>
      </c>
      <c r="I340" s="2" t="s">
        <v>38</v>
      </c>
      <c r="J340" s="2" t="s">
        <v>19</v>
      </c>
      <c r="K340" s="2" t="s">
        <v>46</v>
      </c>
      <c r="L340" s="2" t="s">
        <v>39</v>
      </c>
      <c r="M340" s="2" t="s">
        <v>39</v>
      </c>
      <c r="O340" t="str">
        <f t="shared" si="6"/>
        <v>29920120315</v>
      </c>
      <c r="P340" t="str">
        <f>VLOOKUP(O340,[2]Mapp_Chap_compta!$O:$O,1,0)</f>
        <v>29920120315</v>
      </c>
    </row>
    <row r="341" spans="1:16" x14ac:dyDescent="0.3">
      <c r="A341" s="2">
        <v>251120</v>
      </c>
      <c r="B341" s="2">
        <v>-251120</v>
      </c>
      <c r="C341" s="2" t="s">
        <v>34</v>
      </c>
      <c r="D341" s="2" t="s">
        <v>109</v>
      </c>
      <c r="E341" s="2" t="s">
        <v>110</v>
      </c>
      <c r="F341" s="2">
        <v>20305</v>
      </c>
      <c r="G341" s="2" t="s">
        <v>26</v>
      </c>
      <c r="H341" s="2" t="s">
        <v>17</v>
      </c>
      <c r="I341" s="2" t="s">
        <v>111</v>
      </c>
      <c r="J341" s="2" t="s">
        <v>19</v>
      </c>
      <c r="K341" s="2" t="s">
        <v>46</v>
      </c>
      <c r="L341" s="2" t="s">
        <v>21</v>
      </c>
      <c r="M341" s="2" t="s">
        <v>22</v>
      </c>
      <c r="O341" t="str">
        <f t="shared" si="6"/>
        <v>-25112020305</v>
      </c>
      <c r="P341" t="str">
        <f>VLOOKUP(O341,[2]Mapp_Chap_compta!$O:$O,1,0)</f>
        <v>-25112020305</v>
      </c>
    </row>
    <row r="342" spans="1:16" x14ac:dyDescent="0.3">
      <c r="A342" s="2">
        <v>251140</v>
      </c>
      <c r="B342" s="2">
        <v>-251140</v>
      </c>
      <c r="C342" s="2" t="s">
        <v>49</v>
      </c>
      <c r="D342" s="2" t="s">
        <v>109</v>
      </c>
      <c r="E342" s="2" t="s">
        <v>110</v>
      </c>
      <c r="F342" s="2">
        <v>20309</v>
      </c>
      <c r="G342" s="2" t="s">
        <v>26</v>
      </c>
      <c r="H342" s="2" t="s">
        <v>17</v>
      </c>
      <c r="I342" s="2" t="s">
        <v>111</v>
      </c>
      <c r="J342" s="2" t="s">
        <v>19</v>
      </c>
      <c r="K342" s="2" t="s">
        <v>46</v>
      </c>
      <c r="L342" s="2" t="s">
        <v>21</v>
      </c>
      <c r="M342" s="2" t="s">
        <v>22</v>
      </c>
      <c r="O342" t="str">
        <f t="shared" si="6"/>
        <v>-25114020309</v>
      </c>
      <c r="P342" t="str">
        <f>VLOOKUP(O342,[2]Mapp_Chap_compta!$O:$O,1,0)</f>
        <v>-25114020309</v>
      </c>
    </row>
    <row r="343" spans="1:16" x14ac:dyDescent="0.3">
      <c r="A343" s="2">
        <v>251140</v>
      </c>
      <c r="B343" s="2">
        <v>-251140</v>
      </c>
      <c r="C343" s="2" t="s">
        <v>49</v>
      </c>
      <c r="D343" s="2" t="s">
        <v>109</v>
      </c>
      <c r="E343" s="2" t="s">
        <v>110</v>
      </c>
      <c r="F343" s="2">
        <v>20307</v>
      </c>
      <c r="G343" s="2" t="s">
        <v>26</v>
      </c>
      <c r="H343" s="2" t="s">
        <v>17</v>
      </c>
      <c r="I343" s="2" t="s">
        <v>111</v>
      </c>
      <c r="J343" s="2" t="s">
        <v>19</v>
      </c>
      <c r="K343" s="2" t="s">
        <v>46</v>
      </c>
      <c r="L343" s="2" t="s">
        <v>21</v>
      </c>
      <c r="M343" s="2" t="s">
        <v>22</v>
      </c>
      <c r="O343" t="str">
        <f t="shared" si="6"/>
        <v>-25114020307</v>
      </c>
      <c r="P343" t="str">
        <f>VLOOKUP(O343,[2]Mapp_Chap_compta!$O:$O,1,0)</f>
        <v>-25114020307</v>
      </c>
    </row>
    <row r="344" spans="1:16" x14ac:dyDescent="0.3">
      <c r="A344" s="2">
        <v>292101</v>
      </c>
      <c r="B344" s="2">
        <v>-292101</v>
      </c>
      <c r="C344" s="2" t="s">
        <v>128</v>
      </c>
      <c r="D344" s="2" t="s">
        <v>67</v>
      </c>
      <c r="E344" s="2" t="s">
        <v>68</v>
      </c>
      <c r="F344" s="2">
        <v>10302</v>
      </c>
      <c r="G344" s="2" t="s">
        <v>26</v>
      </c>
      <c r="H344" s="2" t="s">
        <v>38</v>
      </c>
      <c r="I344" s="2" t="s">
        <v>38</v>
      </c>
      <c r="J344" s="2" t="s">
        <v>19</v>
      </c>
      <c r="K344" s="2" t="s">
        <v>40</v>
      </c>
      <c r="L344" s="2" t="s">
        <v>39</v>
      </c>
      <c r="M344" s="2" t="s">
        <v>39</v>
      </c>
      <c r="O344" t="str">
        <f t="shared" si="6"/>
        <v>-29210110302</v>
      </c>
      <c r="P344" t="str">
        <f>VLOOKUP(O344,[2]Mapp_Chap_compta!$O:$O,1,0)</f>
        <v>-29210110302</v>
      </c>
    </row>
    <row r="345" spans="1:16" x14ac:dyDescent="0.3">
      <c r="A345" s="2">
        <v>292130</v>
      </c>
      <c r="B345" s="2">
        <v>-292130</v>
      </c>
      <c r="C345" s="2" t="s">
        <v>151</v>
      </c>
      <c r="D345" s="2" t="s">
        <v>67</v>
      </c>
      <c r="E345" s="2" t="s">
        <v>68</v>
      </c>
      <c r="F345" s="2">
        <v>20207</v>
      </c>
      <c r="G345" s="2" t="s">
        <v>26</v>
      </c>
      <c r="H345" s="2" t="s">
        <v>38</v>
      </c>
      <c r="I345" s="2" t="s">
        <v>38</v>
      </c>
      <c r="J345" s="2" t="s">
        <v>19</v>
      </c>
      <c r="K345" s="2" t="s">
        <v>20</v>
      </c>
      <c r="L345" s="2" t="s">
        <v>39</v>
      </c>
      <c r="M345" s="2" t="s">
        <v>39</v>
      </c>
      <c r="O345" t="str">
        <f t="shared" si="6"/>
        <v>-29213020207</v>
      </c>
      <c r="P345" t="str">
        <f>VLOOKUP(O345,[2]Mapp_Chap_compta!$O:$O,1,0)</f>
        <v>-29213020207</v>
      </c>
    </row>
    <row r="346" spans="1:16" x14ac:dyDescent="0.3">
      <c r="A346" s="2">
        <v>292220</v>
      </c>
      <c r="B346" s="2">
        <v>-292220</v>
      </c>
      <c r="C346" s="2" t="s">
        <v>80</v>
      </c>
      <c r="D346" s="2" t="s">
        <v>67</v>
      </c>
      <c r="E346" s="2" t="s">
        <v>68</v>
      </c>
      <c r="F346" s="2">
        <v>10302</v>
      </c>
      <c r="G346" s="2" t="s">
        <v>26</v>
      </c>
      <c r="H346" s="2" t="s">
        <v>38</v>
      </c>
      <c r="I346" s="2" t="s">
        <v>38</v>
      </c>
      <c r="J346" s="2" t="s">
        <v>19</v>
      </c>
      <c r="K346" s="2" t="s">
        <v>40</v>
      </c>
      <c r="L346" s="2" t="s">
        <v>39</v>
      </c>
      <c r="M346" s="2" t="s">
        <v>39</v>
      </c>
      <c r="O346" t="str">
        <f t="shared" si="6"/>
        <v>-29222010302</v>
      </c>
      <c r="P346" t="str">
        <f>VLOOKUP(O346,[2]Mapp_Chap_compta!$O:$O,1,0)</f>
        <v>-29222010302</v>
      </c>
    </row>
    <row r="347" spans="1:16" x14ac:dyDescent="0.3">
      <c r="A347" s="2">
        <v>202231</v>
      </c>
      <c r="B347" s="2">
        <v>-202231</v>
      </c>
      <c r="C347" s="2" t="s">
        <v>97</v>
      </c>
      <c r="D347" s="2" t="s">
        <v>24</v>
      </c>
      <c r="E347" s="2" t="s">
        <v>25</v>
      </c>
      <c r="F347" s="2">
        <v>20315</v>
      </c>
      <c r="G347" s="2" t="s">
        <v>26</v>
      </c>
      <c r="H347" s="2" t="s">
        <v>17</v>
      </c>
      <c r="I347" s="2" t="s">
        <v>98</v>
      </c>
      <c r="J347" s="2" t="s">
        <v>19</v>
      </c>
      <c r="K347" s="2" t="s">
        <v>46</v>
      </c>
      <c r="L347" s="2" t="s">
        <v>21</v>
      </c>
      <c r="M347" s="2" t="s">
        <v>99</v>
      </c>
      <c r="O347" t="str">
        <f t="shared" si="6"/>
        <v>-20223120315</v>
      </c>
      <c r="P347" t="e">
        <f>VLOOKUP(O347,[2]Mapp_Chap_compta!$O:$O,1,0)</f>
        <v>#N/A</v>
      </c>
    </row>
    <row r="348" spans="1:16" x14ac:dyDescent="0.3">
      <c r="A348" s="3">
        <v>292250</v>
      </c>
      <c r="B348" s="3">
        <v>292250</v>
      </c>
      <c r="C348" s="3" t="s">
        <v>114</v>
      </c>
      <c r="D348" s="3" t="s">
        <v>67</v>
      </c>
      <c r="E348" s="3" t="s">
        <v>68</v>
      </c>
      <c r="F348" s="3">
        <v>10302</v>
      </c>
      <c r="G348" s="3" t="s">
        <v>26</v>
      </c>
      <c r="H348" s="3" t="s">
        <v>38</v>
      </c>
      <c r="I348" s="3" t="s">
        <v>38</v>
      </c>
      <c r="J348" s="3" t="s">
        <v>19</v>
      </c>
      <c r="K348" s="3" t="s">
        <v>40</v>
      </c>
      <c r="L348" s="3" t="s">
        <v>39</v>
      </c>
      <c r="M348" s="3" t="s">
        <v>39</v>
      </c>
      <c r="O348" t="str">
        <f t="shared" si="6"/>
        <v>29225010302</v>
      </c>
      <c r="P348" t="str">
        <f>VLOOKUP(O348,[2]Mapp_Chap_compta!$O:$O,1,0)</f>
        <v>29225010302</v>
      </c>
    </row>
    <row r="349" spans="1:16" x14ac:dyDescent="0.3">
      <c r="A349" s="1">
        <v>251113</v>
      </c>
      <c r="B349" s="1">
        <v>251113</v>
      </c>
      <c r="C349" s="1" t="s">
        <v>13</v>
      </c>
      <c r="D349" s="1" t="s">
        <v>14</v>
      </c>
      <c r="E349" s="1" t="s">
        <v>15</v>
      </c>
      <c r="F349" s="1">
        <v>10201</v>
      </c>
      <c r="G349" s="1" t="s">
        <v>16</v>
      </c>
      <c r="H349" s="1" t="s">
        <v>17</v>
      </c>
      <c r="I349" s="1" t="s">
        <v>18</v>
      </c>
      <c r="J349" s="1" t="s">
        <v>19</v>
      </c>
      <c r="K349" s="1" t="s">
        <v>46</v>
      </c>
      <c r="L349" s="1" t="s">
        <v>21</v>
      </c>
      <c r="M349" s="1" t="s">
        <v>22</v>
      </c>
      <c r="O349" t="str">
        <f t="shared" si="6"/>
        <v>25111310201</v>
      </c>
      <c r="P349" t="str">
        <f>VLOOKUP(O349,[2]Mapp_Chap_compta!$O:$O,1,0)</f>
        <v>25111310201</v>
      </c>
    </row>
    <row r="350" spans="1:16" x14ac:dyDescent="0.3">
      <c r="A350" s="2">
        <v>251113</v>
      </c>
      <c r="B350" s="2">
        <v>251113</v>
      </c>
      <c r="C350" s="2" t="s">
        <v>13</v>
      </c>
      <c r="D350" s="2" t="s">
        <v>14</v>
      </c>
      <c r="E350" s="2" t="s">
        <v>15</v>
      </c>
      <c r="F350" s="2">
        <v>10202</v>
      </c>
      <c r="G350" s="2" t="s">
        <v>16</v>
      </c>
      <c r="H350" s="2" t="s">
        <v>17</v>
      </c>
      <c r="I350" s="2" t="s">
        <v>18</v>
      </c>
      <c r="J350" s="2" t="s">
        <v>19</v>
      </c>
      <c r="K350" s="1" t="s">
        <v>46</v>
      </c>
      <c r="L350" s="2" t="s">
        <v>21</v>
      </c>
      <c r="M350" s="2" t="s">
        <v>22</v>
      </c>
      <c r="O350" t="str">
        <f t="shared" si="6"/>
        <v>25111310202</v>
      </c>
      <c r="P350" t="str">
        <f>VLOOKUP(O350,[2]Mapp_Chap_compta!$O:$O,1,0)</f>
        <v>25111310202</v>
      </c>
    </row>
    <row r="351" spans="1:16" x14ac:dyDescent="0.3">
      <c r="A351" s="2">
        <v>251113</v>
      </c>
      <c r="B351" s="2">
        <v>251113</v>
      </c>
      <c r="C351" s="2" t="s">
        <v>13</v>
      </c>
      <c r="D351" s="2" t="s">
        <v>14</v>
      </c>
      <c r="E351" s="2" t="s">
        <v>15</v>
      </c>
      <c r="F351" s="2">
        <v>10103</v>
      </c>
      <c r="G351" s="2" t="s">
        <v>16</v>
      </c>
      <c r="H351" s="2" t="s">
        <v>17</v>
      </c>
      <c r="I351" s="2" t="s">
        <v>18</v>
      </c>
      <c r="J351" s="2" t="s">
        <v>19</v>
      </c>
      <c r="K351" s="1" t="s">
        <v>46</v>
      </c>
      <c r="L351" s="2" t="s">
        <v>21</v>
      </c>
      <c r="M351" s="2" t="s">
        <v>22</v>
      </c>
      <c r="O351" t="str">
        <f t="shared" si="6"/>
        <v>25111310103</v>
      </c>
      <c r="P351" t="str">
        <f>VLOOKUP(O351,[2]Mapp_Chap_compta!$O:$O,1,0)</f>
        <v>25111310103</v>
      </c>
    </row>
    <row r="352" spans="1:16" x14ac:dyDescent="0.3">
      <c r="A352" s="2">
        <v>251113</v>
      </c>
      <c r="B352" s="2">
        <v>251113</v>
      </c>
      <c r="C352" s="2" t="s">
        <v>13</v>
      </c>
      <c r="D352" s="2" t="s">
        <v>14</v>
      </c>
      <c r="E352" s="2" t="s">
        <v>15</v>
      </c>
      <c r="F352" s="2">
        <v>10101</v>
      </c>
      <c r="G352" s="2" t="s">
        <v>16</v>
      </c>
      <c r="H352" s="2" t="s">
        <v>17</v>
      </c>
      <c r="I352" s="2" t="s">
        <v>18</v>
      </c>
      <c r="J352" s="2" t="s">
        <v>19</v>
      </c>
      <c r="K352" s="1" t="s">
        <v>46</v>
      </c>
      <c r="L352" s="2" t="s">
        <v>21</v>
      </c>
      <c r="M352" s="2" t="s">
        <v>22</v>
      </c>
      <c r="O352" t="str">
        <f t="shared" si="6"/>
        <v>25111310101</v>
      </c>
      <c r="P352" t="str">
        <f>VLOOKUP(O352,[2]Mapp_Chap_compta!$O:$O,1,0)</f>
        <v>25111310101</v>
      </c>
    </row>
    <row r="353" spans="1:16" x14ac:dyDescent="0.3">
      <c r="A353" s="2">
        <v>251113</v>
      </c>
      <c r="B353" s="2">
        <v>-251113</v>
      </c>
      <c r="C353" s="2" t="s">
        <v>13</v>
      </c>
      <c r="D353" s="2" t="s">
        <v>109</v>
      </c>
      <c r="E353" s="2" t="s">
        <v>110</v>
      </c>
      <c r="F353" s="1">
        <v>10201</v>
      </c>
      <c r="G353" s="2" t="s">
        <v>26</v>
      </c>
      <c r="H353" s="2" t="s">
        <v>17</v>
      </c>
      <c r="I353" s="2" t="s">
        <v>111</v>
      </c>
      <c r="J353" s="2" t="s">
        <v>19</v>
      </c>
      <c r="K353" s="1" t="s">
        <v>46</v>
      </c>
      <c r="L353" s="2" t="s">
        <v>21</v>
      </c>
      <c r="M353" s="2" t="s">
        <v>22</v>
      </c>
      <c r="O353" t="str">
        <f t="shared" si="6"/>
        <v>-25111310201</v>
      </c>
      <c r="P353" t="str">
        <f>VLOOKUP(O353,[2]Mapp_Chap_compta!$O:$O,1,0)</f>
        <v>-25111310201</v>
      </c>
    </row>
    <row r="354" spans="1:16" x14ac:dyDescent="0.3">
      <c r="A354" s="2">
        <v>251113</v>
      </c>
      <c r="B354" s="2">
        <v>-251113</v>
      </c>
      <c r="C354" s="2" t="s">
        <v>13</v>
      </c>
      <c r="D354" s="2" t="s">
        <v>109</v>
      </c>
      <c r="E354" s="2" t="s">
        <v>110</v>
      </c>
      <c r="F354" s="2">
        <v>10202</v>
      </c>
      <c r="G354" s="2" t="s">
        <v>26</v>
      </c>
      <c r="H354" s="2" t="s">
        <v>17</v>
      </c>
      <c r="I354" s="2" t="s">
        <v>111</v>
      </c>
      <c r="J354" s="2" t="s">
        <v>19</v>
      </c>
      <c r="K354" s="1" t="s">
        <v>46</v>
      </c>
      <c r="L354" s="2" t="s">
        <v>21</v>
      </c>
      <c r="M354" s="2" t="s">
        <v>22</v>
      </c>
      <c r="O354" t="str">
        <f t="shared" si="6"/>
        <v>-25111310202</v>
      </c>
      <c r="P354" t="str">
        <f>VLOOKUP(O354,[2]Mapp_Chap_compta!$O:$O,1,0)</f>
        <v>-25111310202</v>
      </c>
    </row>
    <row r="355" spans="1:16" x14ac:dyDescent="0.3">
      <c r="A355" s="2">
        <v>251113</v>
      </c>
      <c r="B355" s="2">
        <v>-251113</v>
      </c>
      <c r="C355" s="2" t="s">
        <v>13</v>
      </c>
      <c r="D355" s="2" t="s">
        <v>109</v>
      </c>
      <c r="E355" s="2" t="s">
        <v>110</v>
      </c>
      <c r="F355" s="2">
        <v>10103</v>
      </c>
      <c r="G355" s="2" t="s">
        <v>26</v>
      </c>
      <c r="H355" s="2" t="s">
        <v>17</v>
      </c>
      <c r="I355" s="2" t="s">
        <v>111</v>
      </c>
      <c r="J355" s="2" t="s">
        <v>19</v>
      </c>
      <c r="K355" s="1" t="s">
        <v>46</v>
      </c>
      <c r="L355" s="2" t="s">
        <v>21</v>
      </c>
      <c r="M355" s="2" t="s">
        <v>22</v>
      </c>
      <c r="O355" t="str">
        <f t="shared" si="6"/>
        <v>-25111310103</v>
      </c>
      <c r="P355" t="str">
        <f>VLOOKUP(O355,[2]Mapp_Chap_compta!$O:$O,1,0)</f>
        <v>-25111310103</v>
      </c>
    </row>
    <row r="356" spans="1:16" x14ac:dyDescent="0.3">
      <c r="A356" s="2">
        <v>251113</v>
      </c>
      <c r="B356" s="2">
        <v>-251113</v>
      </c>
      <c r="C356" s="2" t="s">
        <v>13</v>
      </c>
      <c r="D356" s="2" t="s">
        <v>109</v>
      </c>
      <c r="E356" s="2" t="s">
        <v>110</v>
      </c>
      <c r="F356" s="2">
        <v>10101</v>
      </c>
      <c r="G356" s="2" t="s">
        <v>26</v>
      </c>
      <c r="H356" s="2" t="s">
        <v>17</v>
      </c>
      <c r="I356" s="2" t="s">
        <v>111</v>
      </c>
      <c r="J356" s="2" t="s">
        <v>19</v>
      </c>
      <c r="K356" s="14" t="s">
        <v>46</v>
      </c>
      <c r="L356" s="2" t="s">
        <v>21</v>
      </c>
      <c r="M356" s="2" t="s">
        <v>22</v>
      </c>
      <c r="O356" t="str">
        <f t="shared" si="6"/>
        <v>-25111310101</v>
      </c>
      <c r="P356" t="str">
        <f>VLOOKUP(O356,[2]Mapp_Chap_compta!$O:$O,1,0)</f>
        <v>-25111310101</v>
      </c>
    </row>
    <row r="357" spans="1:16" x14ac:dyDescent="0.3">
      <c r="A357" s="111">
        <v>202214</v>
      </c>
      <c r="B357" s="111">
        <v>-202214</v>
      </c>
      <c r="C357" s="111" t="s">
        <v>219</v>
      </c>
      <c r="D357" s="2" t="s">
        <v>24</v>
      </c>
      <c r="E357" s="2" t="s">
        <v>25</v>
      </c>
      <c r="F357" s="111">
        <v>20302</v>
      </c>
      <c r="G357" s="2" t="s">
        <v>26</v>
      </c>
      <c r="H357" s="2" t="s">
        <v>17</v>
      </c>
      <c r="I357" s="2" t="s">
        <v>92</v>
      </c>
      <c r="J357" s="2" t="s">
        <v>19</v>
      </c>
      <c r="K357" s="121" t="s">
        <v>46</v>
      </c>
      <c r="L357" s="2" t="s">
        <v>21</v>
      </c>
      <c r="M357" s="2" t="s">
        <v>99</v>
      </c>
      <c r="O357" t="str">
        <f t="shared" si="6"/>
        <v>-20221420302</v>
      </c>
      <c r="P357" t="str">
        <f>VLOOKUP(O357,[2]Mapp_Chap_compta!$O:$O,1,0)</f>
        <v>-20221420302</v>
      </c>
    </row>
    <row r="358" spans="1:16" x14ac:dyDescent="0.3">
      <c r="A358" s="111">
        <v>203140</v>
      </c>
      <c r="B358" s="111">
        <v>-203140</v>
      </c>
      <c r="C358" s="111" t="s">
        <v>218</v>
      </c>
      <c r="D358" s="2" t="s">
        <v>24</v>
      </c>
      <c r="E358" s="2" t="s">
        <v>25</v>
      </c>
      <c r="F358" s="111">
        <v>20302</v>
      </c>
      <c r="G358" s="2" t="s">
        <v>26</v>
      </c>
      <c r="H358" s="2" t="s">
        <v>17</v>
      </c>
      <c r="I358" s="2" t="s">
        <v>31</v>
      </c>
      <c r="J358" s="2" t="s">
        <v>19</v>
      </c>
      <c r="K358" s="121" t="s">
        <v>46</v>
      </c>
      <c r="L358" s="2" t="s">
        <v>32</v>
      </c>
      <c r="M358" s="2" t="s">
        <v>33</v>
      </c>
      <c r="O358" t="str">
        <f t="shared" si="6"/>
        <v>-20314020302</v>
      </c>
      <c r="P358" t="str">
        <f>VLOOKUP(O358,[2]Mapp_Chap_compta!$O:$O,1,0)</f>
        <v>-20314020302</v>
      </c>
    </row>
    <row r="359" spans="1:16" x14ac:dyDescent="0.3">
      <c r="A359" s="111">
        <v>202212</v>
      </c>
      <c r="B359" s="111">
        <v>-202212</v>
      </c>
      <c r="C359" s="111" t="s">
        <v>121</v>
      </c>
      <c r="D359" s="2" t="s">
        <v>24</v>
      </c>
      <c r="E359" s="2" t="s">
        <v>25</v>
      </c>
      <c r="F359" s="111">
        <v>20302</v>
      </c>
      <c r="G359" s="2" t="s">
        <v>26</v>
      </c>
      <c r="H359" s="2" t="s">
        <v>17</v>
      </c>
      <c r="I359" s="2" t="s">
        <v>92</v>
      </c>
      <c r="J359" s="2" t="s">
        <v>19</v>
      </c>
      <c r="K359" s="121" t="s">
        <v>46</v>
      </c>
      <c r="L359" s="2" t="s">
        <v>21</v>
      </c>
      <c r="M359" s="2" t="s">
        <v>99</v>
      </c>
      <c r="O359" t="str">
        <f t="shared" si="6"/>
        <v>-20221220302</v>
      </c>
      <c r="P359" t="str">
        <f>VLOOKUP(O359,[2]Mapp_Chap_compta!$O:$O,1,0)</f>
        <v>-20221220302</v>
      </c>
    </row>
    <row r="360" spans="1:16" x14ac:dyDescent="0.3">
      <c r="A360" s="4">
        <v>202214</v>
      </c>
      <c r="B360" s="4">
        <v>-202214</v>
      </c>
      <c r="C360" s="4" t="s">
        <v>219</v>
      </c>
      <c r="D360" s="2" t="s">
        <v>24</v>
      </c>
      <c r="E360" s="2" t="s">
        <v>25</v>
      </c>
      <c r="F360" s="4">
        <v>20315</v>
      </c>
      <c r="G360" s="2" t="s">
        <v>26</v>
      </c>
      <c r="H360" s="2" t="s">
        <v>17</v>
      </c>
      <c r="I360" s="2" t="s">
        <v>92</v>
      </c>
      <c r="J360" s="2" t="s">
        <v>19</v>
      </c>
      <c r="K360" s="15" t="s">
        <v>46</v>
      </c>
      <c r="L360" s="2" t="s">
        <v>21</v>
      </c>
      <c r="M360" s="2" t="s">
        <v>99</v>
      </c>
      <c r="O360" t="str">
        <f t="shared" si="6"/>
        <v>-20221420315</v>
      </c>
      <c r="P360" t="str">
        <f>VLOOKUP(O360,[2]Mapp_Chap_compta!$O:$O,1,0)</f>
        <v>-20221420315</v>
      </c>
    </row>
    <row r="361" spans="1:16" x14ac:dyDescent="0.3">
      <c r="A361" s="4">
        <v>203140</v>
      </c>
      <c r="B361" s="4">
        <v>-203140</v>
      </c>
      <c r="C361" s="4" t="s">
        <v>218</v>
      </c>
      <c r="D361" s="2" t="s">
        <v>24</v>
      </c>
      <c r="E361" s="2" t="s">
        <v>25</v>
      </c>
      <c r="F361" s="4">
        <v>20315</v>
      </c>
      <c r="G361" s="2" t="s">
        <v>26</v>
      </c>
      <c r="H361" s="2" t="s">
        <v>17</v>
      </c>
      <c r="I361" s="2" t="s">
        <v>31</v>
      </c>
      <c r="J361" s="2" t="s">
        <v>19</v>
      </c>
      <c r="K361" s="15" t="s">
        <v>46</v>
      </c>
      <c r="L361" s="2" t="s">
        <v>32</v>
      </c>
      <c r="M361" s="2" t="s">
        <v>33</v>
      </c>
      <c r="O361" t="str">
        <f t="shared" si="6"/>
        <v>-20314020315</v>
      </c>
      <c r="P361" t="str">
        <f>VLOOKUP(O361,[2]Mapp_Chap_compta!$O:$O,1,0)</f>
        <v>-20314020315</v>
      </c>
    </row>
    <row r="362" spans="1:16" x14ac:dyDescent="0.3">
      <c r="A362" s="4">
        <v>202212</v>
      </c>
      <c r="B362" s="4">
        <v>-202212</v>
      </c>
      <c r="C362" s="4" t="s">
        <v>121</v>
      </c>
      <c r="D362" s="2" t="s">
        <v>24</v>
      </c>
      <c r="E362" s="2" t="s">
        <v>25</v>
      </c>
      <c r="F362" s="4">
        <v>20315</v>
      </c>
      <c r="G362" s="2" t="s">
        <v>26</v>
      </c>
      <c r="H362" s="2" t="s">
        <v>17</v>
      </c>
      <c r="I362" s="2" t="s">
        <v>92</v>
      </c>
      <c r="J362" s="2" t="s">
        <v>19</v>
      </c>
      <c r="K362" s="15" t="s">
        <v>46</v>
      </c>
      <c r="L362" s="2" t="s">
        <v>21</v>
      </c>
      <c r="M362" s="2" t="s">
        <v>99</v>
      </c>
      <c r="O362" t="str">
        <f t="shared" si="6"/>
        <v>-20221220315</v>
      </c>
      <c r="P362" t="str">
        <f>VLOOKUP(O362,[2]Mapp_Chap_compta!$O:$O,1,0)</f>
        <v>-20221220315</v>
      </c>
    </row>
    <row r="363" spans="1:16" x14ac:dyDescent="0.3">
      <c r="A363" s="91">
        <v>251140</v>
      </c>
      <c r="B363" s="91">
        <v>251140</v>
      </c>
      <c r="C363" s="91" t="s">
        <v>49</v>
      </c>
      <c r="D363" s="91" t="s">
        <v>14</v>
      </c>
      <c r="E363" s="91" t="s">
        <v>15</v>
      </c>
      <c r="F363" s="91">
        <v>20301</v>
      </c>
      <c r="G363" s="91" t="s">
        <v>16</v>
      </c>
      <c r="H363" s="91" t="s">
        <v>17</v>
      </c>
      <c r="I363" s="91" t="s">
        <v>18</v>
      </c>
      <c r="J363" s="91" t="s">
        <v>19</v>
      </c>
      <c r="K363" s="91" t="s">
        <v>46</v>
      </c>
      <c r="L363" s="91" t="s">
        <v>21</v>
      </c>
      <c r="M363" s="91" t="s">
        <v>22</v>
      </c>
      <c r="O363" t="str">
        <f t="shared" si="6"/>
        <v>25114020301</v>
      </c>
      <c r="P363" t="str">
        <f>VLOOKUP(O363,[2]Mapp_Chap_compta!$O:$O,1,0)</f>
        <v>25114020301</v>
      </c>
    </row>
    <row r="364" spans="1:16" x14ac:dyDescent="0.3">
      <c r="A364" s="91">
        <v>251130</v>
      </c>
      <c r="B364" s="91">
        <v>251130</v>
      </c>
      <c r="C364" s="91" t="s">
        <v>51</v>
      </c>
      <c r="D364" s="91" t="s">
        <v>14</v>
      </c>
      <c r="E364" s="91" t="s">
        <v>15</v>
      </c>
      <c r="F364" s="91">
        <v>20301</v>
      </c>
      <c r="G364" s="91" t="s">
        <v>16</v>
      </c>
      <c r="H364" s="91" t="s">
        <v>17</v>
      </c>
      <c r="I364" s="91" t="s">
        <v>18</v>
      </c>
      <c r="J364" s="91" t="s">
        <v>19</v>
      </c>
      <c r="K364" s="91" t="s">
        <v>46</v>
      </c>
      <c r="L364" s="91" t="s">
        <v>21</v>
      </c>
      <c r="M364" s="91" t="s">
        <v>22</v>
      </c>
      <c r="O364" t="str">
        <f t="shared" si="6"/>
        <v>25113020301</v>
      </c>
      <c r="P364" t="str">
        <f>VLOOKUP(O364,[2]Mapp_Chap_compta!$O:$O,1,0)</f>
        <v>25113020301</v>
      </c>
    </row>
    <row r="365" spans="1:16" x14ac:dyDescent="0.3">
      <c r="A365" s="91">
        <v>251150</v>
      </c>
      <c r="B365" s="91">
        <v>251150</v>
      </c>
      <c r="C365" s="91" t="s">
        <v>45</v>
      </c>
      <c r="D365" s="91" t="s">
        <v>14</v>
      </c>
      <c r="E365" s="91" t="s">
        <v>15</v>
      </c>
      <c r="F365" s="91">
        <v>20301</v>
      </c>
      <c r="G365" s="91" t="s">
        <v>16</v>
      </c>
      <c r="H365" s="91" t="s">
        <v>17</v>
      </c>
      <c r="I365" s="91" t="s">
        <v>18</v>
      </c>
      <c r="J365" s="91" t="s">
        <v>19</v>
      </c>
      <c r="K365" s="91" t="s">
        <v>46</v>
      </c>
      <c r="L365" s="91" t="s">
        <v>21</v>
      </c>
      <c r="M365" s="91" t="s">
        <v>22</v>
      </c>
      <c r="O365" t="str">
        <f t="shared" si="6"/>
        <v>25115020301</v>
      </c>
      <c r="P365" t="str">
        <f>VLOOKUP(O365,[2]Mapp_Chap_compta!$O:$O,1,0)</f>
        <v>25115020301</v>
      </c>
    </row>
    <row r="366" spans="1:16" x14ac:dyDescent="0.3">
      <c r="A366" s="91">
        <v>252120</v>
      </c>
      <c r="B366" s="91">
        <v>252120</v>
      </c>
      <c r="C366" s="91" t="s">
        <v>41</v>
      </c>
      <c r="D366" s="91" t="s">
        <v>42</v>
      </c>
      <c r="E366" s="91" t="s">
        <v>43</v>
      </c>
      <c r="F366" s="91">
        <v>20301</v>
      </c>
      <c r="G366" s="91" t="s">
        <v>16</v>
      </c>
      <c r="H366" s="91" t="s">
        <v>17</v>
      </c>
      <c r="I366" s="91" t="s">
        <v>44</v>
      </c>
      <c r="J366" s="91" t="s">
        <v>19</v>
      </c>
      <c r="K366" s="91" t="s">
        <v>46</v>
      </c>
      <c r="L366" s="2" t="s">
        <v>381</v>
      </c>
      <c r="M366" s="91" t="s">
        <v>44</v>
      </c>
      <c r="O366" t="str">
        <f t="shared" si="6"/>
        <v>25212020301</v>
      </c>
      <c r="P366" t="str">
        <f>VLOOKUP(O366,[2]Mapp_Chap_compta!$O:$O,1,0)</f>
        <v>25212020301</v>
      </c>
    </row>
    <row r="367" spans="1:16" x14ac:dyDescent="0.3">
      <c r="A367" s="91">
        <v>299205</v>
      </c>
      <c r="B367" s="91">
        <v>299205</v>
      </c>
      <c r="C367" s="91" t="s">
        <v>75</v>
      </c>
      <c r="D367" s="91" t="s">
        <v>36</v>
      </c>
      <c r="E367" s="91" t="s">
        <v>37</v>
      </c>
      <c r="F367" s="91">
        <v>20301</v>
      </c>
      <c r="G367" s="91" t="s">
        <v>26</v>
      </c>
      <c r="H367" s="91" t="s">
        <v>38</v>
      </c>
      <c r="I367" s="91" t="s">
        <v>38</v>
      </c>
      <c r="J367" s="91" t="s">
        <v>19</v>
      </c>
      <c r="K367" s="91" t="s">
        <v>46</v>
      </c>
      <c r="L367" s="91" t="s">
        <v>39</v>
      </c>
      <c r="M367" s="91" t="s">
        <v>39</v>
      </c>
      <c r="O367" t="str">
        <f t="shared" si="6"/>
        <v>29920520301</v>
      </c>
      <c r="P367" t="str">
        <f>VLOOKUP(O367,[2]Mapp_Chap_compta!$O:$O,1,0)</f>
        <v>29920520301</v>
      </c>
    </row>
    <row r="368" spans="1:16" x14ac:dyDescent="0.3">
      <c r="A368" s="91">
        <v>251120</v>
      </c>
      <c r="B368" s="91">
        <v>251120</v>
      </c>
      <c r="C368" s="91" t="s">
        <v>34</v>
      </c>
      <c r="D368" s="91" t="s">
        <v>14</v>
      </c>
      <c r="E368" s="91" t="s">
        <v>15</v>
      </c>
      <c r="F368" s="91">
        <v>20301</v>
      </c>
      <c r="G368" s="91" t="s">
        <v>16</v>
      </c>
      <c r="H368" s="91" t="s">
        <v>17</v>
      </c>
      <c r="I368" s="91" t="s">
        <v>18</v>
      </c>
      <c r="J368" s="91" t="s">
        <v>19</v>
      </c>
      <c r="K368" s="91" t="s">
        <v>46</v>
      </c>
      <c r="L368" s="91" t="s">
        <v>21</v>
      </c>
      <c r="M368" s="91" t="s">
        <v>22</v>
      </c>
      <c r="O368" t="str">
        <f t="shared" si="6"/>
        <v>25112020301</v>
      </c>
      <c r="P368" t="str">
        <f>VLOOKUP(O368,[2]Mapp_Chap_compta!$O:$O,1,0)</f>
        <v>25112020301</v>
      </c>
    </row>
    <row r="369" spans="1:16" x14ac:dyDescent="0.3">
      <c r="A369" s="91">
        <v>254500</v>
      </c>
      <c r="B369" s="91">
        <v>254500</v>
      </c>
      <c r="C369" s="91" t="s">
        <v>63</v>
      </c>
      <c r="D369" s="91" t="s">
        <v>60</v>
      </c>
      <c r="E369" s="91" t="s">
        <v>61</v>
      </c>
      <c r="F369" s="91">
        <v>20301</v>
      </c>
      <c r="G369" s="91" t="s">
        <v>16</v>
      </c>
      <c r="H369" s="91" t="s">
        <v>61</v>
      </c>
      <c r="I369" s="91" t="s">
        <v>61</v>
      </c>
      <c r="J369" s="91" t="s">
        <v>19</v>
      </c>
      <c r="K369" s="91" t="s">
        <v>46</v>
      </c>
      <c r="L369" s="2" t="s">
        <v>381</v>
      </c>
      <c r="M369" s="91" t="s">
        <v>61</v>
      </c>
      <c r="O369" t="str">
        <f t="shared" si="6"/>
        <v>25450020301</v>
      </c>
      <c r="P369" t="str">
        <f>VLOOKUP(O369,[2]Mapp_Chap_compta!$O:$O,1,0)</f>
        <v>25450020301</v>
      </c>
    </row>
    <row r="370" spans="1:16" x14ac:dyDescent="0.3">
      <c r="A370" s="91">
        <v>272500</v>
      </c>
      <c r="B370" s="91">
        <v>272500</v>
      </c>
      <c r="C370" s="91" t="s">
        <v>52</v>
      </c>
      <c r="D370" s="91" t="s">
        <v>53</v>
      </c>
      <c r="E370" s="91" t="s">
        <v>54</v>
      </c>
      <c r="F370" s="91">
        <v>20301</v>
      </c>
      <c r="G370" s="91" t="s">
        <v>16</v>
      </c>
      <c r="H370" s="91" t="s">
        <v>55</v>
      </c>
      <c r="I370" s="91" t="s">
        <v>55</v>
      </c>
      <c r="J370" s="91" t="s">
        <v>19</v>
      </c>
      <c r="K370" s="91" t="s">
        <v>46</v>
      </c>
      <c r="L370" s="2" t="s">
        <v>381</v>
      </c>
      <c r="M370" s="91" t="s">
        <v>55</v>
      </c>
      <c r="O370" t="str">
        <f t="shared" si="6"/>
        <v>27250020301</v>
      </c>
      <c r="P370" t="str">
        <f>VLOOKUP(O370,[2]Mapp_Chap_compta!$O:$O,1,0)</f>
        <v>27250020301</v>
      </c>
    </row>
    <row r="371" spans="1:16" x14ac:dyDescent="0.3">
      <c r="A371" s="91">
        <v>299203</v>
      </c>
      <c r="B371" s="91">
        <v>299203</v>
      </c>
      <c r="C371" s="91" t="s">
        <v>35</v>
      </c>
      <c r="D371" s="91" t="s">
        <v>36</v>
      </c>
      <c r="E371" s="91" t="s">
        <v>37</v>
      </c>
      <c r="F371" s="91">
        <v>20301</v>
      </c>
      <c r="G371" s="91" t="s">
        <v>26</v>
      </c>
      <c r="H371" s="91" t="s">
        <v>38</v>
      </c>
      <c r="I371" s="91" t="s">
        <v>38</v>
      </c>
      <c r="J371" s="91" t="s">
        <v>19</v>
      </c>
      <c r="K371" s="91" t="s">
        <v>46</v>
      </c>
      <c r="L371" s="91" t="s">
        <v>39</v>
      </c>
      <c r="M371" s="91" t="s">
        <v>39</v>
      </c>
      <c r="O371" t="str">
        <f t="shared" si="6"/>
        <v>29920320301</v>
      </c>
      <c r="P371" t="str">
        <f>VLOOKUP(O371,[2]Mapp_Chap_compta!$O:$O,1,0)</f>
        <v>29920320301</v>
      </c>
    </row>
    <row r="372" spans="1:16" x14ac:dyDescent="0.3">
      <c r="A372" s="91">
        <v>292103</v>
      </c>
      <c r="B372" s="91">
        <v>292103</v>
      </c>
      <c r="C372" s="91" t="s">
        <v>66</v>
      </c>
      <c r="D372" s="91" t="s">
        <v>67</v>
      </c>
      <c r="E372" s="91" t="s">
        <v>68</v>
      </c>
      <c r="F372" s="91">
        <v>20301</v>
      </c>
      <c r="G372" s="91" t="s">
        <v>26</v>
      </c>
      <c r="H372" s="91" t="s">
        <v>38</v>
      </c>
      <c r="I372" s="91" t="s">
        <v>38</v>
      </c>
      <c r="J372" s="91" t="s">
        <v>19</v>
      </c>
      <c r="K372" s="91" t="s">
        <v>46</v>
      </c>
      <c r="L372" s="91" t="s">
        <v>39</v>
      </c>
      <c r="M372" s="91" t="s">
        <v>39</v>
      </c>
      <c r="O372" t="str">
        <f t="shared" si="6"/>
        <v>29210320301</v>
      </c>
      <c r="P372" t="str">
        <f>VLOOKUP(O372,[2]Mapp_Chap_compta!$O:$O,1,0)</f>
        <v>29210320301</v>
      </c>
    </row>
    <row r="373" spans="1:16" x14ac:dyDescent="0.3">
      <c r="A373" s="91">
        <v>251140</v>
      </c>
      <c r="B373" s="91">
        <v>-251140</v>
      </c>
      <c r="C373" s="91" t="s">
        <v>49</v>
      </c>
      <c r="D373" s="91" t="s">
        <v>109</v>
      </c>
      <c r="E373" s="91" t="s">
        <v>110</v>
      </c>
      <c r="F373" s="91">
        <v>20301</v>
      </c>
      <c r="G373" s="91" t="s">
        <v>26</v>
      </c>
      <c r="H373" s="91" t="s">
        <v>17</v>
      </c>
      <c r="I373" s="91" t="s">
        <v>111</v>
      </c>
      <c r="J373" s="91" t="s">
        <v>19</v>
      </c>
      <c r="K373" s="91" t="s">
        <v>46</v>
      </c>
      <c r="L373" s="91" t="s">
        <v>21</v>
      </c>
      <c r="M373" s="91" t="s">
        <v>22</v>
      </c>
    </row>
    <row r="374" spans="1:16" x14ac:dyDescent="0.3">
      <c r="A374" s="91">
        <v>251150</v>
      </c>
      <c r="B374" s="91">
        <v>-251150</v>
      </c>
      <c r="C374" s="91" t="s">
        <v>45</v>
      </c>
      <c r="D374" s="91" t="s">
        <v>109</v>
      </c>
      <c r="E374" s="91" t="s">
        <v>110</v>
      </c>
      <c r="F374" s="91">
        <v>20301</v>
      </c>
      <c r="G374" s="91" t="s">
        <v>26</v>
      </c>
      <c r="H374" s="91" t="s">
        <v>17</v>
      </c>
      <c r="I374" s="91" t="s">
        <v>111</v>
      </c>
      <c r="J374" s="91" t="s">
        <v>19</v>
      </c>
      <c r="K374" s="91" t="s">
        <v>46</v>
      </c>
      <c r="L374" s="91" t="s">
        <v>21</v>
      </c>
      <c r="M374" s="91" t="s">
        <v>22</v>
      </c>
    </row>
    <row r="375" spans="1:16" x14ac:dyDescent="0.3">
      <c r="A375" s="91">
        <v>251120</v>
      </c>
      <c r="B375" s="91">
        <v>-251120</v>
      </c>
      <c r="C375" s="91" t="s">
        <v>34</v>
      </c>
      <c r="D375" s="91" t="s">
        <v>109</v>
      </c>
      <c r="E375" s="91" t="s">
        <v>110</v>
      </c>
      <c r="F375" s="91">
        <v>20301</v>
      </c>
      <c r="G375" s="91" t="s">
        <v>26</v>
      </c>
      <c r="H375" s="91" t="s">
        <v>17</v>
      </c>
      <c r="I375" s="91" t="s">
        <v>111</v>
      </c>
      <c r="J375" s="91" t="s">
        <v>19</v>
      </c>
      <c r="K375" s="91" t="s">
        <v>46</v>
      </c>
      <c r="L375" s="91" t="s">
        <v>21</v>
      </c>
      <c r="M375" s="91" t="s">
        <v>22</v>
      </c>
    </row>
    <row r="376" spans="1:16" x14ac:dyDescent="0.3">
      <c r="A376" s="91">
        <v>251130</v>
      </c>
      <c r="B376" s="91">
        <v>-251130</v>
      </c>
      <c r="C376" s="91" t="s">
        <v>51</v>
      </c>
      <c r="D376" s="91" t="s">
        <v>109</v>
      </c>
      <c r="E376" s="91" t="s">
        <v>110</v>
      </c>
      <c r="F376" s="91">
        <v>20301</v>
      </c>
      <c r="G376" s="91" t="s">
        <v>26</v>
      </c>
      <c r="H376" s="91" t="s">
        <v>17</v>
      </c>
      <c r="I376" s="91" t="s">
        <v>111</v>
      </c>
      <c r="J376" s="91" t="s">
        <v>19</v>
      </c>
      <c r="K376" s="91" t="s">
        <v>46</v>
      </c>
      <c r="L376" s="91" t="s">
        <v>21</v>
      </c>
      <c r="M376" s="91" t="s">
        <v>22</v>
      </c>
    </row>
    <row r="377" spans="1:16" x14ac:dyDescent="0.3">
      <c r="A377" s="91">
        <v>292103</v>
      </c>
      <c r="B377" s="91">
        <v>-292103</v>
      </c>
      <c r="C377" s="91" t="s">
        <v>66</v>
      </c>
      <c r="D377" s="91" t="s">
        <v>67</v>
      </c>
      <c r="E377" s="91" t="s">
        <v>68</v>
      </c>
      <c r="F377" s="91">
        <v>20301</v>
      </c>
      <c r="G377" s="91" t="s">
        <v>26</v>
      </c>
      <c r="H377" s="91" t="s">
        <v>38</v>
      </c>
      <c r="I377" s="91" t="s">
        <v>38</v>
      </c>
      <c r="J377" s="91" t="s">
        <v>19</v>
      </c>
      <c r="K377" s="91" t="s">
        <v>46</v>
      </c>
      <c r="L377" s="91" t="s">
        <v>39</v>
      </c>
      <c r="M377" s="91" t="s">
        <v>39</v>
      </c>
    </row>
    <row r="378" spans="1:16" x14ac:dyDescent="0.3">
      <c r="A378" s="91">
        <v>205112</v>
      </c>
      <c r="B378" s="91">
        <v>-205112</v>
      </c>
      <c r="C378" s="91" t="s">
        <v>116</v>
      </c>
      <c r="D378" s="91" t="s">
        <v>24</v>
      </c>
      <c r="E378" s="91" t="s">
        <v>25</v>
      </c>
      <c r="F378" s="91">
        <v>20301</v>
      </c>
      <c r="G378" s="91" t="s">
        <v>26</v>
      </c>
      <c r="H378" s="91" t="s">
        <v>17</v>
      </c>
      <c r="I378" s="91" t="s">
        <v>83</v>
      </c>
      <c r="J378" s="91" t="s">
        <v>19</v>
      </c>
      <c r="K378" s="91" t="s">
        <v>46</v>
      </c>
      <c r="L378" s="91" t="s">
        <v>84</v>
      </c>
      <c r="M378" s="91" t="s">
        <v>85</v>
      </c>
    </row>
    <row r="379" spans="1:16" x14ac:dyDescent="0.3">
      <c r="A379" s="91">
        <v>203111</v>
      </c>
      <c r="B379" s="91">
        <v>-203111</v>
      </c>
      <c r="C379" s="91" t="s">
        <v>108</v>
      </c>
      <c r="D379" s="91" t="s">
        <v>24</v>
      </c>
      <c r="E379" s="91" t="s">
        <v>25</v>
      </c>
      <c r="F379" s="91">
        <v>20301</v>
      </c>
      <c r="G379" s="91" t="s">
        <v>26</v>
      </c>
      <c r="H379" s="91" t="s">
        <v>17</v>
      </c>
      <c r="I379" s="91" t="s">
        <v>31</v>
      </c>
      <c r="J379" s="91" t="s">
        <v>19</v>
      </c>
      <c r="K379" s="91" t="s">
        <v>46</v>
      </c>
      <c r="L379" s="91" t="s">
        <v>32</v>
      </c>
      <c r="M379" s="91" t="s">
        <v>33</v>
      </c>
    </row>
    <row r="380" spans="1:16" x14ac:dyDescent="0.3">
      <c r="A380" s="91">
        <v>203150</v>
      </c>
      <c r="B380" s="91">
        <v>-203150</v>
      </c>
      <c r="C380" s="91" t="s">
        <v>138</v>
      </c>
      <c r="D380" s="91" t="s">
        <v>24</v>
      </c>
      <c r="E380" s="91" t="s">
        <v>25</v>
      </c>
      <c r="F380" s="91">
        <v>20301</v>
      </c>
      <c r="G380" s="91" t="s">
        <v>26</v>
      </c>
      <c r="H380" s="91" t="s">
        <v>17</v>
      </c>
      <c r="I380" s="91" t="s">
        <v>31</v>
      </c>
      <c r="J380" s="91" t="s">
        <v>19</v>
      </c>
      <c r="K380" s="91" t="s">
        <v>46</v>
      </c>
      <c r="L380" s="91" t="s">
        <v>32</v>
      </c>
      <c r="M380" s="91" t="s">
        <v>33</v>
      </c>
    </row>
    <row r="381" spans="1:16" x14ac:dyDescent="0.3">
      <c r="A381" s="91">
        <v>299224</v>
      </c>
      <c r="B381" s="91">
        <v>299224</v>
      </c>
      <c r="C381" s="91" t="s">
        <v>72</v>
      </c>
      <c r="D381" s="91" t="s">
        <v>36</v>
      </c>
      <c r="E381" s="91" t="s">
        <v>37</v>
      </c>
      <c r="F381" s="91">
        <v>20301</v>
      </c>
      <c r="G381" s="91" t="s">
        <v>26</v>
      </c>
      <c r="H381" s="91" t="s">
        <v>38</v>
      </c>
      <c r="I381" s="91" t="s">
        <v>38</v>
      </c>
      <c r="J381" s="91" t="s">
        <v>19</v>
      </c>
      <c r="K381" s="91" t="s">
        <v>46</v>
      </c>
      <c r="L381" s="91" t="s">
        <v>39</v>
      </c>
      <c r="M381" s="91" t="s">
        <v>39</v>
      </c>
    </row>
    <row r="382" spans="1:16" x14ac:dyDescent="0.3">
      <c r="A382" s="91">
        <v>292240</v>
      </c>
      <c r="B382" s="91">
        <v>-292240</v>
      </c>
      <c r="C382" s="91" t="s">
        <v>117</v>
      </c>
      <c r="D382" s="91" t="s">
        <v>67</v>
      </c>
      <c r="E382" s="91" t="s">
        <v>68</v>
      </c>
      <c r="F382" s="91">
        <v>20301</v>
      </c>
      <c r="G382" s="91" t="s">
        <v>26</v>
      </c>
      <c r="H382" s="91" t="s">
        <v>38</v>
      </c>
      <c r="I382" s="91" t="s">
        <v>38</v>
      </c>
      <c r="J382" s="91" t="s">
        <v>19</v>
      </c>
      <c r="K382" s="91" t="s">
        <v>46</v>
      </c>
      <c r="L382" s="91" t="s">
        <v>39</v>
      </c>
      <c r="M382" s="91" t="s">
        <v>39</v>
      </c>
    </row>
    <row r="383" spans="1:16" x14ac:dyDescent="0.3">
      <c r="A383" s="91">
        <v>292104</v>
      </c>
      <c r="B383" s="91">
        <v>292104</v>
      </c>
      <c r="C383" s="91" t="s">
        <v>88</v>
      </c>
      <c r="D383" s="91" t="s">
        <v>67</v>
      </c>
      <c r="E383" s="91" t="s">
        <v>68</v>
      </c>
      <c r="F383" s="91">
        <v>20301</v>
      </c>
      <c r="G383" s="91" t="s">
        <v>26</v>
      </c>
      <c r="H383" s="91" t="s">
        <v>38</v>
      </c>
      <c r="I383" s="91" t="s">
        <v>38</v>
      </c>
      <c r="J383" s="91" t="s">
        <v>19</v>
      </c>
      <c r="K383" s="91" t="s">
        <v>46</v>
      </c>
      <c r="L383" s="91" t="s">
        <v>39</v>
      </c>
      <c r="M383" s="91" t="s">
        <v>39</v>
      </c>
    </row>
    <row r="384" spans="1:16" x14ac:dyDescent="0.3">
      <c r="A384" s="91">
        <v>299204</v>
      </c>
      <c r="B384" s="91">
        <v>299204</v>
      </c>
      <c r="C384" s="91" t="s">
        <v>144</v>
      </c>
      <c r="D384" s="91" t="s">
        <v>36</v>
      </c>
      <c r="E384" s="91" t="s">
        <v>37</v>
      </c>
      <c r="F384" s="91">
        <v>20301</v>
      </c>
      <c r="G384" s="91" t="s">
        <v>26</v>
      </c>
      <c r="H384" s="91" t="s">
        <v>38</v>
      </c>
      <c r="I384" s="91" t="s">
        <v>38</v>
      </c>
      <c r="J384" s="91" t="s">
        <v>19</v>
      </c>
      <c r="K384" s="91" t="s">
        <v>46</v>
      </c>
      <c r="L384" s="91" t="s">
        <v>39</v>
      </c>
      <c r="M384" s="91" t="s">
        <v>39</v>
      </c>
    </row>
    <row r="385" spans="1:13" x14ac:dyDescent="0.3">
      <c r="A385" s="91">
        <v>292107</v>
      </c>
      <c r="B385" s="91">
        <v>-292107</v>
      </c>
      <c r="C385" s="91" t="s">
        <v>81</v>
      </c>
      <c r="D385" s="91" t="s">
        <v>67</v>
      </c>
      <c r="E385" s="91" t="s">
        <v>68</v>
      </c>
      <c r="F385" s="91">
        <v>20301</v>
      </c>
      <c r="G385" s="91" t="s">
        <v>26</v>
      </c>
      <c r="H385" s="91" t="s">
        <v>38</v>
      </c>
      <c r="I385" s="91" t="s">
        <v>38</v>
      </c>
      <c r="J385" s="91" t="s">
        <v>19</v>
      </c>
      <c r="K385" s="91" t="s">
        <v>46</v>
      </c>
      <c r="L385" s="91" t="s">
        <v>39</v>
      </c>
      <c r="M385" s="91" t="s">
        <v>39</v>
      </c>
    </row>
    <row r="386" spans="1:13" x14ac:dyDescent="0.3">
      <c r="A386" s="91">
        <v>292104</v>
      </c>
      <c r="B386" s="91">
        <v>-292104</v>
      </c>
      <c r="C386" s="91" t="s">
        <v>88</v>
      </c>
      <c r="D386" s="91" t="s">
        <v>67</v>
      </c>
      <c r="E386" s="91" t="s">
        <v>68</v>
      </c>
      <c r="F386" s="91">
        <v>20301</v>
      </c>
      <c r="G386" s="91" t="s">
        <v>26</v>
      </c>
      <c r="H386" s="91" t="s">
        <v>38</v>
      </c>
      <c r="I386" s="91" t="s">
        <v>38</v>
      </c>
      <c r="J386" s="91" t="s">
        <v>19</v>
      </c>
      <c r="K386" s="91" t="s">
        <v>46</v>
      </c>
      <c r="L386" s="91" t="s">
        <v>39</v>
      </c>
      <c r="M386" s="91" t="s">
        <v>39</v>
      </c>
    </row>
    <row r="387" spans="1:13" x14ac:dyDescent="0.3">
      <c r="A387" s="91">
        <v>252114</v>
      </c>
      <c r="B387" s="91">
        <v>252114</v>
      </c>
      <c r="C387" s="91" t="s">
        <v>50</v>
      </c>
      <c r="D387" s="91" t="s">
        <v>42</v>
      </c>
      <c r="E387" s="91" t="s">
        <v>43</v>
      </c>
      <c r="F387" s="91">
        <v>20301</v>
      </c>
      <c r="G387" s="91" t="s">
        <v>16</v>
      </c>
      <c r="H387" s="91" t="s">
        <v>17</v>
      </c>
      <c r="I387" s="91" t="s">
        <v>44</v>
      </c>
      <c r="J387" s="91" t="s">
        <v>19</v>
      </c>
      <c r="K387" s="91" t="s">
        <v>46</v>
      </c>
      <c r="L387" s="2" t="s">
        <v>381</v>
      </c>
      <c r="M387" s="91" t="s">
        <v>44</v>
      </c>
    </row>
    <row r="388" spans="1:13" x14ac:dyDescent="0.3">
      <c r="A388" s="91">
        <v>299201</v>
      </c>
      <c r="B388" s="91">
        <v>299201</v>
      </c>
      <c r="C388" s="91" t="s">
        <v>150</v>
      </c>
      <c r="D388" s="91" t="s">
        <v>36</v>
      </c>
      <c r="E388" s="91" t="s">
        <v>37</v>
      </c>
      <c r="F388" s="91">
        <v>20301</v>
      </c>
      <c r="G388" s="91" t="s">
        <v>26</v>
      </c>
      <c r="H388" s="91" t="s">
        <v>38</v>
      </c>
      <c r="I388" s="91" t="s">
        <v>38</v>
      </c>
      <c r="J388" s="91" t="s">
        <v>19</v>
      </c>
      <c r="K388" s="91" t="s">
        <v>46</v>
      </c>
      <c r="L388" s="91" t="s">
        <v>39</v>
      </c>
      <c r="M388" s="91" t="s">
        <v>39</v>
      </c>
    </row>
    <row r="389" spans="1:13" x14ac:dyDescent="0.3">
      <c r="A389" s="91">
        <v>202231</v>
      </c>
      <c r="B389" s="91">
        <v>-202231</v>
      </c>
      <c r="C389" s="91" t="s">
        <v>97</v>
      </c>
      <c r="D389" s="91" t="s">
        <v>24</v>
      </c>
      <c r="E389" s="91" t="s">
        <v>25</v>
      </c>
      <c r="F389" s="91">
        <v>20301</v>
      </c>
      <c r="G389" s="91" t="s">
        <v>26</v>
      </c>
      <c r="H389" s="91" t="s">
        <v>17</v>
      </c>
      <c r="I389" s="91" t="s">
        <v>98</v>
      </c>
      <c r="J389" s="91" t="s">
        <v>19</v>
      </c>
      <c r="K389" s="91" t="s">
        <v>46</v>
      </c>
      <c r="L389" s="91" t="s">
        <v>21</v>
      </c>
      <c r="M389" s="91" t="s">
        <v>99</v>
      </c>
    </row>
    <row r="390" spans="1:13" x14ac:dyDescent="0.3">
      <c r="A390" s="116">
        <v>202214</v>
      </c>
      <c r="B390" s="116">
        <v>-202214</v>
      </c>
      <c r="C390" s="116" t="s">
        <v>219</v>
      </c>
      <c r="D390" s="91" t="s">
        <v>24</v>
      </c>
      <c r="E390" s="91" t="s">
        <v>25</v>
      </c>
      <c r="F390" s="116">
        <v>20301</v>
      </c>
      <c r="G390" s="91" t="s">
        <v>26</v>
      </c>
      <c r="H390" s="91" t="s">
        <v>17</v>
      </c>
      <c r="I390" s="91" t="s">
        <v>92</v>
      </c>
      <c r="J390" s="91" t="s">
        <v>19</v>
      </c>
      <c r="K390" s="121" t="s">
        <v>46</v>
      </c>
      <c r="L390" s="91" t="s">
        <v>21</v>
      </c>
      <c r="M390" s="91" t="s">
        <v>99</v>
      </c>
    </row>
    <row r="391" spans="1:13" x14ac:dyDescent="0.3">
      <c r="A391" s="116">
        <v>203140</v>
      </c>
      <c r="B391" s="116">
        <v>-203140</v>
      </c>
      <c r="C391" s="116" t="s">
        <v>218</v>
      </c>
      <c r="D391" s="91" t="s">
        <v>24</v>
      </c>
      <c r="E391" s="91" t="s">
        <v>25</v>
      </c>
      <c r="F391" s="116">
        <v>20301</v>
      </c>
      <c r="G391" s="91" t="s">
        <v>26</v>
      </c>
      <c r="H391" s="91" t="s">
        <v>17</v>
      </c>
      <c r="I391" s="91" t="s">
        <v>31</v>
      </c>
      <c r="J391" s="91" t="s">
        <v>19</v>
      </c>
      <c r="K391" s="121" t="s">
        <v>46</v>
      </c>
      <c r="L391" s="91" t="s">
        <v>32</v>
      </c>
      <c r="M391" s="91" t="s">
        <v>33</v>
      </c>
    </row>
    <row r="392" spans="1:13" x14ac:dyDescent="0.3">
      <c r="A392" s="116">
        <v>202212</v>
      </c>
      <c r="B392" s="116">
        <v>-202212</v>
      </c>
      <c r="C392" s="116" t="s">
        <v>121</v>
      </c>
      <c r="D392" s="91" t="s">
        <v>24</v>
      </c>
      <c r="E392" s="91" t="s">
        <v>25</v>
      </c>
      <c r="F392" s="116">
        <v>20301</v>
      </c>
      <c r="G392" s="91" t="s">
        <v>26</v>
      </c>
      <c r="H392" s="91" t="s">
        <v>17</v>
      </c>
      <c r="I392" s="91" t="s">
        <v>92</v>
      </c>
      <c r="J392" s="91" t="s">
        <v>19</v>
      </c>
      <c r="K392" s="121" t="s">
        <v>46</v>
      </c>
      <c r="L392" s="91" t="s">
        <v>21</v>
      </c>
      <c r="M392" s="91" t="s">
        <v>99</v>
      </c>
    </row>
    <row r="393" spans="1:13" x14ac:dyDescent="0.3">
      <c r="A393" s="4">
        <v>203120</v>
      </c>
      <c r="B393" s="4">
        <v>-203120</v>
      </c>
      <c r="C393" s="91" t="s">
        <v>382</v>
      </c>
      <c r="D393" s="111"/>
      <c r="E393" s="111"/>
      <c r="F393" s="4">
        <v>20301</v>
      </c>
      <c r="G393" s="111" t="s">
        <v>26</v>
      </c>
      <c r="H393" s="111" t="s">
        <v>17</v>
      </c>
      <c r="I393" s="91" t="s">
        <v>31</v>
      </c>
      <c r="J393" s="91" t="s">
        <v>19</v>
      </c>
      <c r="K393" s="15" t="s">
        <v>46</v>
      </c>
      <c r="L393" s="91" t="s">
        <v>32</v>
      </c>
      <c r="M393" s="91" t="s">
        <v>33</v>
      </c>
    </row>
    <row r="394" spans="1:13" x14ac:dyDescent="0.3">
      <c r="A394" s="73">
        <v>203120</v>
      </c>
      <c r="B394" s="73">
        <v>-203120</v>
      </c>
      <c r="C394" s="92" t="s">
        <v>113</v>
      </c>
      <c r="D394" s="115"/>
      <c r="E394" s="93" t="s">
        <v>25</v>
      </c>
      <c r="F394" s="73">
        <v>10302</v>
      </c>
      <c r="G394" s="93" t="s">
        <v>26</v>
      </c>
      <c r="H394" s="93" t="s">
        <v>17</v>
      </c>
      <c r="I394" s="93" t="s">
        <v>31</v>
      </c>
      <c r="J394" s="93" t="s">
        <v>19</v>
      </c>
      <c r="K394" s="93" t="s">
        <v>46</v>
      </c>
      <c r="L394" s="115" t="s">
        <v>32</v>
      </c>
      <c r="M394" s="115" t="s">
        <v>383</v>
      </c>
    </row>
    <row r="395" spans="1:13" x14ac:dyDescent="0.3">
      <c r="A395" s="2">
        <v>204111</v>
      </c>
      <c r="B395" s="2">
        <v>-204111</v>
      </c>
      <c r="C395" s="2" t="s">
        <v>23</v>
      </c>
      <c r="D395" s="2" t="s">
        <v>24</v>
      </c>
      <c r="E395" s="2" t="s">
        <v>25</v>
      </c>
      <c r="F395" s="4">
        <v>20102</v>
      </c>
      <c r="G395" s="2" t="s">
        <v>26</v>
      </c>
      <c r="H395" s="2" t="s">
        <v>17</v>
      </c>
      <c r="I395" s="2" t="s">
        <v>27</v>
      </c>
      <c r="J395" s="2" t="s">
        <v>19</v>
      </c>
      <c r="K395" s="2" t="s">
        <v>40</v>
      </c>
      <c r="L395" s="2" t="s">
        <v>28</v>
      </c>
      <c r="M395" s="2" t="s">
        <v>29</v>
      </c>
    </row>
    <row r="396" spans="1:13" x14ac:dyDescent="0.3">
      <c r="A396" s="2">
        <v>204111</v>
      </c>
      <c r="B396" s="2">
        <v>-204111</v>
      </c>
      <c r="C396" s="2" t="s">
        <v>23</v>
      </c>
      <c r="D396" s="2" t="s">
        <v>24</v>
      </c>
      <c r="E396" s="2" t="s">
        <v>25</v>
      </c>
      <c r="F396" s="4">
        <v>10302</v>
      </c>
      <c r="G396" s="2" t="s">
        <v>26</v>
      </c>
      <c r="H396" s="2" t="s">
        <v>17</v>
      </c>
      <c r="I396" s="2" t="s">
        <v>27</v>
      </c>
      <c r="J396" s="2" t="s">
        <v>19</v>
      </c>
      <c r="K396" s="2" t="s">
        <v>187</v>
      </c>
      <c r="L396" s="2" t="s">
        <v>28</v>
      </c>
      <c r="M396" s="2" t="s">
        <v>29</v>
      </c>
    </row>
    <row r="397" spans="1:13" x14ac:dyDescent="0.3">
      <c r="A397" s="73">
        <v>203120</v>
      </c>
      <c r="B397" s="73">
        <v>-203120</v>
      </c>
      <c r="C397" s="92" t="s">
        <v>113</v>
      </c>
      <c r="D397" s="92"/>
      <c r="E397" s="93" t="s">
        <v>25</v>
      </c>
      <c r="F397" s="73">
        <v>30101</v>
      </c>
      <c r="G397" s="93" t="s">
        <v>26</v>
      </c>
      <c r="H397" s="93" t="s">
        <v>17</v>
      </c>
      <c r="I397" s="93" t="s">
        <v>31</v>
      </c>
      <c r="J397" s="93" t="s">
        <v>19</v>
      </c>
      <c r="K397" s="93" t="s">
        <v>46</v>
      </c>
      <c r="L397" s="92" t="s">
        <v>32</v>
      </c>
      <c r="M397" s="92" t="s">
        <v>383</v>
      </c>
    </row>
    <row r="398" spans="1:13" x14ac:dyDescent="0.3">
      <c r="A398" s="74">
        <v>203120</v>
      </c>
      <c r="B398" s="74">
        <v>-203120</v>
      </c>
      <c r="C398" s="115" t="s">
        <v>113</v>
      </c>
      <c r="D398" s="115"/>
      <c r="E398" s="93" t="s">
        <v>25</v>
      </c>
      <c r="F398" s="73">
        <v>20207</v>
      </c>
      <c r="G398" s="93" t="s">
        <v>26</v>
      </c>
      <c r="H398" s="93" t="s">
        <v>17</v>
      </c>
      <c r="I398" s="93" t="s">
        <v>31</v>
      </c>
      <c r="J398" s="93" t="s">
        <v>19</v>
      </c>
      <c r="K398" s="93" t="s">
        <v>46</v>
      </c>
      <c r="L398" s="115" t="s">
        <v>32</v>
      </c>
      <c r="M398" s="115" t="s">
        <v>383</v>
      </c>
    </row>
    <row r="399" spans="1:13" x14ac:dyDescent="0.3">
      <c r="A399" s="2">
        <v>203000</v>
      </c>
      <c r="B399" s="2">
        <v>-203000</v>
      </c>
      <c r="C399" s="2" t="s">
        <v>122</v>
      </c>
      <c r="D399" s="2" t="s">
        <v>24</v>
      </c>
      <c r="E399" s="2" t="s">
        <v>25</v>
      </c>
      <c r="F399" s="2">
        <v>20315</v>
      </c>
      <c r="G399" s="2" t="s">
        <v>26</v>
      </c>
      <c r="H399" s="2" t="s">
        <v>17</v>
      </c>
      <c r="I399" s="2" t="s">
        <v>31</v>
      </c>
      <c r="J399" s="2" t="s">
        <v>19</v>
      </c>
      <c r="K399" s="2" t="s">
        <v>46</v>
      </c>
      <c r="L399" s="2" t="s">
        <v>32</v>
      </c>
      <c r="M399" s="2" t="s">
        <v>33</v>
      </c>
    </row>
    <row r="400" spans="1:13" x14ac:dyDescent="0.3">
      <c r="A400" s="2">
        <v>201131</v>
      </c>
      <c r="B400" s="2">
        <v>-201131</v>
      </c>
      <c r="C400" s="2" t="s">
        <v>118</v>
      </c>
      <c r="D400" s="2" t="s">
        <v>24</v>
      </c>
      <c r="E400" s="2" t="s">
        <v>25</v>
      </c>
      <c r="F400" s="2">
        <v>20301</v>
      </c>
      <c r="G400" s="2" t="s">
        <v>26</v>
      </c>
      <c r="H400" s="2" t="s">
        <v>17</v>
      </c>
      <c r="I400" s="2" t="s">
        <v>98</v>
      </c>
      <c r="J400" s="2" t="s">
        <v>19</v>
      </c>
      <c r="K400" s="2" t="s">
        <v>46</v>
      </c>
      <c r="L400" s="2" t="s">
        <v>21</v>
      </c>
      <c r="M400" s="2" t="s">
        <v>93</v>
      </c>
    </row>
    <row r="401" spans="1:13" x14ac:dyDescent="0.3">
      <c r="A401" s="94">
        <v>202212</v>
      </c>
      <c r="B401" s="94">
        <v>-202212</v>
      </c>
      <c r="C401" s="94" t="s">
        <v>121</v>
      </c>
      <c r="D401" s="95" t="s">
        <v>24</v>
      </c>
      <c r="E401" s="95" t="s">
        <v>25</v>
      </c>
      <c r="F401" s="94">
        <v>10302</v>
      </c>
      <c r="G401" s="95" t="s">
        <v>26</v>
      </c>
      <c r="H401" s="95" t="s">
        <v>17</v>
      </c>
      <c r="I401" s="95" t="s">
        <v>92</v>
      </c>
      <c r="J401" s="95" t="s">
        <v>19</v>
      </c>
      <c r="K401" s="120" t="s">
        <v>187</v>
      </c>
      <c r="L401" s="95" t="s">
        <v>21</v>
      </c>
      <c r="M401" s="95" t="s">
        <v>99</v>
      </c>
    </row>
    <row r="402" spans="1:13" x14ac:dyDescent="0.3">
      <c r="A402" s="95">
        <v>203120</v>
      </c>
      <c r="B402" s="95">
        <v>-203120</v>
      </c>
      <c r="C402" s="95" t="s">
        <v>113</v>
      </c>
      <c r="D402" s="95" t="s">
        <v>24</v>
      </c>
      <c r="E402" s="95" t="s">
        <v>25</v>
      </c>
      <c r="F402" s="95">
        <v>20209</v>
      </c>
      <c r="G402" s="95" t="s">
        <v>26</v>
      </c>
      <c r="H402" s="95" t="s">
        <v>17</v>
      </c>
      <c r="I402" s="95" t="s">
        <v>31</v>
      </c>
      <c r="J402" s="95" t="s">
        <v>19</v>
      </c>
      <c r="K402" s="95" t="s">
        <v>46</v>
      </c>
      <c r="L402" s="95" t="s">
        <v>32</v>
      </c>
      <c r="M402" s="95" t="s">
        <v>33</v>
      </c>
    </row>
    <row r="403" spans="1:13" x14ac:dyDescent="0.3">
      <c r="A403" s="118">
        <v>202215</v>
      </c>
      <c r="B403" s="118">
        <v>-202215</v>
      </c>
      <c r="C403" s="119" t="s">
        <v>300</v>
      </c>
      <c r="D403" s="95" t="s">
        <v>24</v>
      </c>
      <c r="E403" s="95" t="s">
        <v>25</v>
      </c>
      <c r="F403" s="109">
        <v>20315</v>
      </c>
      <c r="G403" s="95" t="s">
        <v>26</v>
      </c>
      <c r="H403" s="95" t="s">
        <v>17</v>
      </c>
      <c r="I403" s="95" t="s">
        <v>92</v>
      </c>
      <c r="J403" s="95" t="s">
        <v>19</v>
      </c>
      <c r="K403" s="120" t="s">
        <v>40</v>
      </c>
      <c r="L403" s="95" t="s">
        <v>21</v>
      </c>
      <c r="M403" s="95" t="s">
        <v>99</v>
      </c>
    </row>
    <row r="404" spans="1:13" x14ac:dyDescent="0.3">
      <c r="A404" s="94">
        <v>204000</v>
      </c>
      <c r="B404" s="94">
        <v>-204000</v>
      </c>
      <c r="C404" s="95" t="s">
        <v>137</v>
      </c>
      <c r="D404" s="95" t="s">
        <v>24</v>
      </c>
      <c r="E404" s="95" t="s">
        <v>25</v>
      </c>
      <c r="F404" s="94">
        <v>20102</v>
      </c>
      <c r="G404" s="95" t="s">
        <v>26</v>
      </c>
      <c r="H404" s="95" t="s">
        <v>17</v>
      </c>
      <c r="I404" s="95" t="s">
        <v>27</v>
      </c>
      <c r="J404" s="95" t="s">
        <v>19</v>
      </c>
      <c r="K404" s="95" t="s">
        <v>187</v>
      </c>
      <c r="L404" s="95" t="s">
        <v>28</v>
      </c>
      <c r="M404" s="95" t="s">
        <v>29</v>
      </c>
    </row>
    <row r="405" spans="1:13" x14ac:dyDescent="0.3">
      <c r="A405" s="118">
        <v>209301</v>
      </c>
      <c r="B405" s="118">
        <v>-209301</v>
      </c>
      <c r="C405" s="109" t="s">
        <v>301</v>
      </c>
      <c r="D405" s="95" t="s">
        <v>104</v>
      </c>
      <c r="E405" s="95" t="s">
        <v>105</v>
      </c>
      <c r="F405" s="109">
        <v>10302</v>
      </c>
      <c r="G405" s="95" t="s">
        <v>26</v>
      </c>
      <c r="H405" s="95" t="s">
        <v>17</v>
      </c>
      <c r="I405" s="95" t="s">
        <v>105</v>
      </c>
      <c r="J405" s="95" t="s">
        <v>19</v>
      </c>
      <c r="K405" s="95" t="s">
        <v>187</v>
      </c>
      <c r="L405" s="95" t="s">
        <v>106</v>
      </c>
      <c r="M405" s="95" t="s">
        <v>99</v>
      </c>
    </row>
    <row r="406" spans="1:13" x14ac:dyDescent="0.3">
      <c r="A406" s="94">
        <v>203111</v>
      </c>
      <c r="B406" s="95">
        <v>-203111</v>
      </c>
      <c r="C406" s="95" t="s">
        <v>108</v>
      </c>
      <c r="D406" s="95" t="s">
        <v>24</v>
      </c>
      <c r="E406" s="95" t="s">
        <v>25</v>
      </c>
      <c r="F406" s="96">
        <v>10201</v>
      </c>
      <c r="G406" s="95" t="s">
        <v>26</v>
      </c>
      <c r="H406" s="95" t="s">
        <v>17</v>
      </c>
      <c r="I406" s="95" t="s">
        <v>31</v>
      </c>
      <c r="J406" s="95" t="s">
        <v>19</v>
      </c>
      <c r="K406" s="95" t="s">
        <v>40</v>
      </c>
      <c r="L406" s="95" t="s">
        <v>32</v>
      </c>
      <c r="M406" s="95" t="s">
        <v>33</v>
      </c>
    </row>
    <row r="407" spans="1:13" x14ac:dyDescent="0.3">
      <c r="A407" s="94">
        <v>203111</v>
      </c>
      <c r="B407" s="95">
        <v>-203111</v>
      </c>
      <c r="C407" s="95" t="s">
        <v>108</v>
      </c>
      <c r="D407" s="95" t="s">
        <v>24</v>
      </c>
      <c r="E407" s="95" t="s">
        <v>25</v>
      </c>
      <c r="F407" s="96">
        <v>10202</v>
      </c>
      <c r="G407" s="95" t="s">
        <v>26</v>
      </c>
      <c r="H407" s="95" t="s">
        <v>17</v>
      </c>
      <c r="I407" s="95" t="s">
        <v>31</v>
      </c>
      <c r="J407" s="95" t="s">
        <v>19</v>
      </c>
      <c r="K407" s="95" t="s">
        <v>40</v>
      </c>
      <c r="L407" s="95" t="s">
        <v>32</v>
      </c>
      <c r="M407" s="95" t="s">
        <v>33</v>
      </c>
    </row>
    <row r="408" spans="1:13" x14ac:dyDescent="0.3">
      <c r="A408" s="2">
        <v>202231</v>
      </c>
      <c r="B408" s="2">
        <v>-202231</v>
      </c>
      <c r="C408" s="2" t="s">
        <v>97</v>
      </c>
      <c r="D408" s="2" t="s">
        <v>24</v>
      </c>
      <c r="E408" s="2" t="s">
        <v>25</v>
      </c>
      <c r="F408" s="2">
        <v>20301</v>
      </c>
      <c r="G408" s="2" t="s">
        <v>26</v>
      </c>
      <c r="H408" s="2" t="s">
        <v>17</v>
      </c>
      <c r="I408" s="2" t="s">
        <v>98</v>
      </c>
      <c r="J408" s="2" t="s">
        <v>19</v>
      </c>
      <c r="K408" s="2" t="s">
        <v>46</v>
      </c>
      <c r="L408" s="2" t="s">
        <v>21</v>
      </c>
      <c r="M408" s="2" t="s">
        <v>99</v>
      </c>
    </row>
    <row r="409" spans="1:13" x14ac:dyDescent="0.3">
      <c r="A409" s="46">
        <v>202215</v>
      </c>
      <c r="B409" s="46">
        <v>-202215</v>
      </c>
      <c r="C409" s="47" t="s">
        <v>300</v>
      </c>
      <c r="D409" s="2" t="s">
        <v>24</v>
      </c>
      <c r="E409" s="2" t="s">
        <v>25</v>
      </c>
      <c r="F409" s="4">
        <v>20102</v>
      </c>
      <c r="G409" s="2" t="s">
        <v>26</v>
      </c>
      <c r="H409" s="2" t="s">
        <v>17</v>
      </c>
      <c r="I409" s="2" t="s">
        <v>92</v>
      </c>
      <c r="J409" s="2" t="s">
        <v>19</v>
      </c>
      <c r="K409" s="121" t="s">
        <v>40</v>
      </c>
      <c r="L409" s="2" t="s">
        <v>21</v>
      </c>
      <c r="M409" s="2" t="s">
        <v>99</v>
      </c>
    </row>
    <row r="411" spans="1:13" x14ac:dyDescent="0.3">
      <c r="A411" s="45">
        <v>202219</v>
      </c>
      <c r="B411" s="111">
        <f t="shared" ref="B411:B422" si="7">-A411</f>
        <v>-202219</v>
      </c>
      <c r="C411" s="111" t="s">
        <v>384</v>
      </c>
      <c r="D411" s="111"/>
      <c r="E411" s="111"/>
      <c r="F411" s="4">
        <v>20102</v>
      </c>
      <c r="G411" s="111" t="s">
        <v>26</v>
      </c>
      <c r="H411" s="111"/>
      <c r="I411" s="111"/>
      <c r="J411" s="2" t="s">
        <v>19</v>
      </c>
      <c r="K411" s="2" t="s">
        <v>46</v>
      </c>
      <c r="L411" s="111"/>
      <c r="M411" s="111"/>
    </row>
    <row r="412" spans="1:13" x14ac:dyDescent="0.3">
      <c r="A412" s="45">
        <v>251150</v>
      </c>
      <c r="B412" s="111">
        <f t="shared" si="7"/>
        <v>-251150</v>
      </c>
      <c r="C412" s="91" t="s">
        <v>45</v>
      </c>
      <c r="D412" s="91" t="s">
        <v>109</v>
      </c>
      <c r="E412" s="91" t="s">
        <v>110</v>
      </c>
      <c r="F412" s="4" t="s">
        <v>385</v>
      </c>
      <c r="G412" s="91" t="s">
        <v>26</v>
      </c>
      <c r="H412" s="91" t="s">
        <v>17</v>
      </c>
      <c r="I412" s="91" t="s">
        <v>111</v>
      </c>
      <c r="J412" s="91" t="s">
        <v>19</v>
      </c>
      <c r="K412" s="91" t="s">
        <v>46</v>
      </c>
      <c r="L412" s="91" t="s">
        <v>21</v>
      </c>
      <c r="M412" s="91" t="s">
        <v>22</v>
      </c>
    </row>
    <row r="413" spans="1:13" x14ac:dyDescent="0.3">
      <c r="A413" s="117">
        <v>209300</v>
      </c>
      <c r="B413" s="111">
        <f t="shared" si="7"/>
        <v>-209300</v>
      </c>
      <c r="C413" s="2" t="s">
        <v>103</v>
      </c>
      <c r="D413" s="111"/>
      <c r="E413" s="2" t="s">
        <v>105</v>
      </c>
      <c r="F413" s="111" t="s">
        <v>385</v>
      </c>
      <c r="G413" s="2" t="s">
        <v>26</v>
      </c>
      <c r="H413" s="2" t="s">
        <v>17</v>
      </c>
      <c r="I413" s="2" t="s">
        <v>105</v>
      </c>
      <c r="J413" s="2" t="s">
        <v>19</v>
      </c>
      <c r="K413" s="111" t="s">
        <v>40</v>
      </c>
      <c r="L413" s="111"/>
      <c r="M413" s="2" t="s">
        <v>99</v>
      </c>
    </row>
    <row r="414" spans="1:13" x14ac:dyDescent="0.3">
      <c r="A414" s="45">
        <v>202216</v>
      </c>
      <c r="B414" s="4">
        <f t="shared" si="7"/>
        <v>-202216</v>
      </c>
      <c r="C414" s="2" t="s">
        <v>103</v>
      </c>
      <c r="D414" s="111"/>
      <c r="E414" s="111"/>
      <c r="F414" s="4" t="s">
        <v>386</v>
      </c>
      <c r="G414" s="111"/>
      <c r="H414" s="111"/>
      <c r="I414" s="111"/>
      <c r="J414" s="111"/>
      <c r="K414" s="4" t="s">
        <v>40</v>
      </c>
      <c r="L414" s="111"/>
      <c r="M414" s="111"/>
    </row>
    <row r="415" spans="1:13" x14ac:dyDescent="0.3">
      <c r="A415" s="45">
        <v>209101</v>
      </c>
      <c r="B415" s="4">
        <f t="shared" si="7"/>
        <v>-209101</v>
      </c>
      <c r="C415" s="2" t="s">
        <v>103</v>
      </c>
      <c r="F415" s="4" t="s">
        <v>385</v>
      </c>
      <c r="G415" s="2" t="s">
        <v>26</v>
      </c>
      <c r="H415" s="2" t="s">
        <v>17</v>
      </c>
      <c r="J415" s="2" t="s">
        <v>19</v>
      </c>
      <c r="K415" s="2" t="s">
        <v>40</v>
      </c>
      <c r="L415" s="2" t="s">
        <v>106</v>
      </c>
      <c r="M415" s="2" t="s">
        <v>99</v>
      </c>
    </row>
    <row r="416" spans="1:13" x14ac:dyDescent="0.3">
      <c r="A416" s="45">
        <v>202231</v>
      </c>
      <c r="B416" s="4">
        <f t="shared" si="7"/>
        <v>-202231</v>
      </c>
      <c r="C416" s="2" t="s">
        <v>97</v>
      </c>
      <c r="D416" s="2" t="s">
        <v>24</v>
      </c>
      <c r="E416" s="2" t="s">
        <v>25</v>
      </c>
      <c r="F416" s="4" t="s">
        <v>386</v>
      </c>
      <c r="G416" s="2" t="s">
        <v>26</v>
      </c>
      <c r="H416" s="2" t="s">
        <v>17</v>
      </c>
      <c r="I416" s="2" t="s">
        <v>98</v>
      </c>
      <c r="J416" s="2" t="s">
        <v>19</v>
      </c>
      <c r="K416" s="2" t="s">
        <v>46</v>
      </c>
      <c r="L416" s="2" t="s">
        <v>21</v>
      </c>
      <c r="M416" s="2" t="s">
        <v>99</v>
      </c>
    </row>
    <row r="417" spans="1:13" x14ac:dyDescent="0.3">
      <c r="A417" s="45">
        <v>209300</v>
      </c>
      <c r="B417" s="4">
        <f t="shared" si="7"/>
        <v>-209300</v>
      </c>
      <c r="C417" s="2" t="s">
        <v>103</v>
      </c>
      <c r="D417" s="111"/>
      <c r="E417" s="2" t="s">
        <v>105</v>
      </c>
      <c r="F417" s="4" t="s">
        <v>387</v>
      </c>
      <c r="G417" s="2" t="s">
        <v>26</v>
      </c>
      <c r="H417" s="2" t="s">
        <v>17</v>
      </c>
      <c r="I417" s="2" t="s">
        <v>105</v>
      </c>
      <c r="J417" s="2" t="s">
        <v>19</v>
      </c>
      <c r="K417" s="111" t="s">
        <v>40</v>
      </c>
      <c r="L417" s="111"/>
      <c r="M417" s="2" t="s">
        <v>99</v>
      </c>
    </row>
    <row r="418" spans="1:13" x14ac:dyDescent="0.3">
      <c r="A418" s="45">
        <v>201131</v>
      </c>
      <c r="B418" s="4">
        <f t="shared" si="7"/>
        <v>-201131</v>
      </c>
      <c r="C418" s="2" t="s">
        <v>118</v>
      </c>
      <c r="D418" s="97" t="s">
        <v>24</v>
      </c>
      <c r="E418" s="2" t="s">
        <v>25</v>
      </c>
      <c r="F418" s="4" t="s">
        <v>385</v>
      </c>
      <c r="G418" s="2" t="s">
        <v>26</v>
      </c>
      <c r="H418" s="2" t="s">
        <v>17</v>
      </c>
      <c r="I418" s="2" t="s">
        <v>98</v>
      </c>
      <c r="J418" s="2" t="s">
        <v>19</v>
      </c>
      <c r="K418" s="4" t="s">
        <v>40</v>
      </c>
      <c r="L418" s="97" t="s">
        <v>21</v>
      </c>
      <c r="M418" s="2" t="s">
        <v>93</v>
      </c>
    </row>
    <row r="419" spans="1:13" x14ac:dyDescent="0.3">
      <c r="A419" s="45">
        <v>209000</v>
      </c>
      <c r="B419" s="4">
        <f t="shared" si="7"/>
        <v>-209000</v>
      </c>
      <c r="C419" s="98" t="s">
        <v>388</v>
      </c>
      <c r="D419" s="98"/>
      <c r="E419" s="98"/>
      <c r="F419" s="4" t="s">
        <v>385</v>
      </c>
      <c r="G419" s="2" t="s">
        <v>26</v>
      </c>
      <c r="H419" s="2" t="s">
        <v>17</v>
      </c>
      <c r="I419" s="98"/>
      <c r="J419" s="2" t="s">
        <v>19</v>
      </c>
      <c r="K419" s="4" t="s">
        <v>40</v>
      </c>
      <c r="L419" s="2" t="s">
        <v>21</v>
      </c>
      <c r="M419" s="98"/>
    </row>
    <row r="420" spans="1:13" x14ac:dyDescent="0.3">
      <c r="A420" s="45">
        <v>209101</v>
      </c>
      <c r="B420" s="4">
        <f t="shared" si="7"/>
        <v>-209101</v>
      </c>
      <c r="C420" s="111" t="s">
        <v>389</v>
      </c>
      <c r="F420" s="4" t="s">
        <v>390</v>
      </c>
      <c r="G420" s="2" t="s">
        <v>26</v>
      </c>
      <c r="H420" s="2" t="s">
        <v>17</v>
      </c>
      <c r="J420" s="2" t="s">
        <v>19</v>
      </c>
      <c r="K420" s="105" t="s">
        <v>40</v>
      </c>
      <c r="L420" s="2" t="s">
        <v>106</v>
      </c>
      <c r="M420" s="105" t="s">
        <v>99</v>
      </c>
    </row>
    <row r="421" spans="1:13" x14ac:dyDescent="0.3">
      <c r="A421" s="45">
        <v>205111</v>
      </c>
      <c r="B421" s="4">
        <f t="shared" si="7"/>
        <v>-205111</v>
      </c>
      <c r="C421" s="105" t="s">
        <v>82</v>
      </c>
      <c r="D421" s="105" t="s">
        <v>24</v>
      </c>
      <c r="E421" s="105" t="s">
        <v>25</v>
      </c>
      <c r="F421" s="4" t="s">
        <v>386</v>
      </c>
      <c r="G421" s="2" t="s">
        <v>26</v>
      </c>
      <c r="H421" s="2" t="s">
        <v>17</v>
      </c>
      <c r="I421" s="105" t="s">
        <v>83</v>
      </c>
      <c r="J421" s="2" t="s">
        <v>19</v>
      </c>
      <c r="K421" s="2" t="s">
        <v>20</v>
      </c>
      <c r="L421" s="105" t="s">
        <v>84</v>
      </c>
      <c r="M421" s="2" t="s">
        <v>85</v>
      </c>
    </row>
    <row r="422" spans="1:13" x14ac:dyDescent="0.3">
      <c r="A422" s="45">
        <v>155100</v>
      </c>
      <c r="B422" s="4">
        <f t="shared" si="7"/>
        <v>-155100</v>
      </c>
      <c r="C422" s="98" t="s">
        <v>391</v>
      </c>
      <c r="D422" s="98"/>
      <c r="E422" s="98"/>
      <c r="F422" s="4">
        <v>20203</v>
      </c>
      <c r="G422" s="95" t="s">
        <v>26</v>
      </c>
      <c r="H422" s="95" t="s">
        <v>17</v>
      </c>
      <c r="I422" s="98"/>
      <c r="J422" s="95" t="s">
        <v>19</v>
      </c>
      <c r="K422" s="2" t="s">
        <v>46</v>
      </c>
      <c r="L422" s="98"/>
      <c r="M422" s="98"/>
    </row>
    <row r="423" spans="1:13" x14ac:dyDescent="0.3">
      <c r="A423" s="45">
        <v>292221</v>
      </c>
      <c r="B423" s="45">
        <v>-292221</v>
      </c>
      <c r="C423" s="2" t="s">
        <v>73</v>
      </c>
      <c r="E423" s="111"/>
      <c r="F423" s="4">
        <v>20102</v>
      </c>
      <c r="G423" s="111" t="s">
        <v>26</v>
      </c>
      <c r="H423" s="2"/>
      <c r="I423" s="2"/>
      <c r="J423" s="2" t="s">
        <v>19</v>
      </c>
      <c r="K423" s="2" t="s">
        <v>40</v>
      </c>
      <c r="L423" s="2" t="s">
        <v>21</v>
      </c>
      <c r="M423" s="2" t="s">
        <v>99</v>
      </c>
    </row>
    <row r="424" spans="1:13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</row>
    <row r="425" spans="1:13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</row>
    <row r="426" spans="1:13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</row>
    <row r="427" spans="1:13" x14ac:dyDescent="0.3">
      <c r="A427"/>
      <c r="B427"/>
      <c r="C427"/>
      <c r="D427" s="23"/>
      <c r="E427" s="23"/>
      <c r="F427"/>
      <c r="G427" s="23"/>
      <c r="H427" s="23"/>
      <c r="I427" s="23"/>
      <c r="J427" s="23"/>
      <c r="K427" s="23"/>
      <c r="L427" s="23"/>
      <c r="M427" s="23"/>
    </row>
    <row r="428" spans="1:13" x14ac:dyDescent="0.3">
      <c r="A428" s="95">
        <v>203120</v>
      </c>
      <c r="B428" s="95">
        <v>-203120</v>
      </c>
      <c r="C428" s="95" t="s">
        <v>113</v>
      </c>
      <c r="D428" s="95" t="s">
        <v>24</v>
      </c>
      <c r="E428" s="95" t="s">
        <v>25</v>
      </c>
      <c r="F428" s="95">
        <v>20315</v>
      </c>
      <c r="G428" s="95" t="s">
        <v>26</v>
      </c>
      <c r="H428" s="95" t="s">
        <v>17</v>
      </c>
      <c r="I428" s="95" t="s">
        <v>31</v>
      </c>
      <c r="J428" s="95" t="s">
        <v>19</v>
      </c>
      <c r="K428" s="95" t="s">
        <v>46</v>
      </c>
      <c r="L428" s="95" t="s">
        <v>32</v>
      </c>
      <c r="M428" s="95" t="s">
        <v>33</v>
      </c>
    </row>
    <row r="429" spans="1:13" x14ac:dyDescent="0.3">
      <c r="A429" s="45">
        <v>209101</v>
      </c>
      <c r="B429" s="4">
        <f>-A429</f>
        <v>-209101</v>
      </c>
      <c r="C429" s="15" t="s">
        <v>389</v>
      </c>
      <c r="E429" s="2" t="s">
        <v>105</v>
      </c>
      <c r="F429" s="15" t="s">
        <v>386</v>
      </c>
      <c r="G429" s="2" t="s">
        <v>26</v>
      </c>
      <c r="H429" s="2" t="s">
        <v>17</v>
      </c>
      <c r="I429" s="2" t="s">
        <v>105</v>
      </c>
      <c r="J429" s="2" t="s">
        <v>19</v>
      </c>
      <c r="K429" s="97" t="s">
        <v>40</v>
      </c>
      <c r="L429" s="2" t="s">
        <v>106</v>
      </c>
      <c r="M429" s="97" t="s">
        <v>99</v>
      </c>
    </row>
    <row r="430" spans="1:13" x14ac:dyDescent="0.3">
      <c r="A430" s="94">
        <v>202212</v>
      </c>
      <c r="B430" s="94">
        <v>-202212</v>
      </c>
      <c r="C430" s="94" t="s">
        <v>121</v>
      </c>
      <c r="D430" s="95" t="s">
        <v>24</v>
      </c>
      <c r="E430" s="95" t="s">
        <v>25</v>
      </c>
      <c r="F430" s="94">
        <v>10202</v>
      </c>
      <c r="G430" s="95" t="s">
        <v>26</v>
      </c>
      <c r="H430" s="95" t="s">
        <v>17</v>
      </c>
      <c r="I430" s="95" t="s">
        <v>92</v>
      </c>
      <c r="J430" s="95" t="s">
        <v>19</v>
      </c>
      <c r="K430" s="120" t="s">
        <v>187</v>
      </c>
      <c r="L430" s="95" t="s">
        <v>21</v>
      </c>
      <c r="M430" s="95" t="s">
        <v>99</v>
      </c>
    </row>
    <row r="431" spans="1:13" x14ac:dyDescent="0.3">
      <c r="A431" s="2">
        <v>202218</v>
      </c>
      <c r="B431" s="2">
        <v>-202218</v>
      </c>
      <c r="C431" s="2" t="s">
        <v>112</v>
      </c>
      <c r="D431" s="2" t="s">
        <v>24</v>
      </c>
      <c r="E431" s="2" t="s">
        <v>25</v>
      </c>
      <c r="F431" s="2">
        <v>10202</v>
      </c>
      <c r="G431" s="2" t="s">
        <v>26</v>
      </c>
      <c r="H431" s="2" t="s">
        <v>17</v>
      </c>
      <c r="I431" s="2" t="s">
        <v>92</v>
      </c>
      <c r="J431" s="2" t="s">
        <v>19</v>
      </c>
      <c r="K431" s="2" t="s">
        <v>40</v>
      </c>
      <c r="L431" s="2" t="s">
        <v>21</v>
      </c>
      <c r="M431" s="2" t="s">
        <v>99</v>
      </c>
    </row>
    <row r="432" spans="1:13" x14ac:dyDescent="0.3">
      <c r="A432" s="2">
        <v>202233</v>
      </c>
      <c r="B432" s="2">
        <v>-202233</v>
      </c>
      <c r="C432" s="2" t="s">
        <v>134</v>
      </c>
      <c r="D432" s="2" t="s">
        <v>24</v>
      </c>
      <c r="E432" s="2" t="s">
        <v>25</v>
      </c>
      <c r="F432" s="2">
        <v>20102</v>
      </c>
      <c r="G432" s="2" t="s">
        <v>26</v>
      </c>
      <c r="H432" s="2" t="s">
        <v>17</v>
      </c>
      <c r="I432" s="2" t="s">
        <v>98</v>
      </c>
      <c r="J432" s="2" t="s">
        <v>19</v>
      </c>
      <c r="K432" s="2" t="s">
        <v>40</v>
      </c>
      <c r="L432" s="2" t="s">
        <v>21</v>
      </c>
      <c r="M432" s="2" t="s">
        <v>99</v>
      </c>
    </row>
    <row r="433" spans="1:13" x14ac:dyDescent="0.3">
      <c r="A433" s="2">
        <v>202110</v>
      </c>
      <c r="B433" s="2">
        <v>-202110</v>
      </c>
      <c r="C433" s="2" t="s">
        <v>129</v>
      </c>
      <c r="D433" s="2" t="s">
        <v>24</v>
      </c>
      <c r="E433" s="2" t="s">
        <v>25</v>
      </c>
      <c r="F433" s="2">
        <v>20101</v>
      </c>
      <c r="G433" s="2" t="s">
        <v>26</v>
      </c>
      <c r="H433" s="2" t="s">
        <v>17</v>
      </c>
      <c r="I433" s="2" t="s">
        <v>130</v>
      </c>
      <c r="J433" s="2" t="s">
        <v>19</v>
      </c>
      <c r="K433" s="2" t="s">
        <v>20</v>
      </c>
      <c r="L433" s="2" t="s">
        <v>21</v>
      </c>
      <c r="M433" s="2" t="s">
        <v>99</v>
      </c>
    </row>
    <row r="434" spans="1:13" x14ac:dyDescent="0.3">
      <c r="A434" s="8">
        <v>201215</v>
      </c>
      <c r="B434" s="4">
        <v>-201215</v>
      </c>
      <c r="C434" s="4" t="s">
        <v>392</v>
      </c>
      <c r="D434" s="2" t="s">
        <v>24</v>
      </c>
      <c r="E434" s="2" t="s">
        <v>25</v>
      </c>
      <c r="F434" s="4">
        <v>10202</v>
      </c>
      <c r="G434" s="2" t="s">
        <v>26</v>
      </c>
      <c r="H434" s="2" t="s">
        <v>17</v>
      </c>
      <c r="I434" s="2" t="s">
        <v>92</v>
      </c>
      <c r="J434" s="2" t="s">
        <v>19</v>
      </c>
      <c r="K434" s="2" t="s">
        <v>40</v>
      </c>
      <c r="L434" s="2" t="s">
        <v>21</v>
      </c>
      <c r="M434" s="2" t="s">
        <v>93</v>
      </c>
    </row>
  </sheetData>
  <autoFilter ref="A2:P423" xr:uid="{00000000-0001-0000-00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52B5-59D3-4C42-90D4-033F6B4F10A6}">
  <sheetPr codeName="Feuil5"/>
  <dimension ref="A1:F30"/>
  <sheetViews>
    <sheetView showGridLines="0" workbookViewId="0">
      <selection activeCell="B17" sqref="B17"/>
    </sheetView>
  </sheetViews>
  <sheetFormatPr baseColWidth="10" defaultRowHeight="14.4" x14ac:dyDescent="0.3"/>
  <cols>
    <col min="2" max="2" width="27.77734375" bestFit="1" customWidth="1"/>
    <col min="4" max="4" width="35.21875" bestFit="1" customWidth="1"/>
    <col min="5" max="5" width="43.21875" customWidth="1"/>
    <col min="6" max="6" width="18.77734375" bestFit="1" customWidth="1"/>
  </cols>
  <sheetData>
    <row r="1" spans="1:6" x14ac:dyDescent="0.3">
      <c r="A1" s="22" t="s">
        <v>152</v>
      </c>
      <c r="B1" s="22" t="s">
        <v>153</v>
      </c>
      <c r="C1" s="22" t="s">
        <v>169</v>
      </c>
      <c r="D1" s="22" t="s">
        <v>231</v>
      </c>
      <c r="E1" s="22" t="s">
        <v>232</v>
      </c>
    </row>
    <row r="2" spans="1:6" x14ac:dyDescent="0.3">
      <c r="A2" s="10" t="s">
        <v>203</v>
      </c>
      <c r="B2" s="24" t="s">
        <v>273</v>
      </c>
      <c r="C2" s="23" t="s">
        <v>20</v>
      </c>
      <c r="D2" s="23" t="s">
        <v>233</v>
      </c>
      <c r="E2" s="23" t="s">
        <v>252</v>
      </c>
      <c r="F2" t="e">
        <f>VLOOKUP(A2,Mapp_Mche_CCL!A:F,6,FALSE)</f>
        <v>#N/A</v>
      </c>
    </row>
    <row r="3" spans="1:6" x14ac:dyDescent="0.3">
      <c r="A3" s="10" t="s">
        <v>160</v>
      </c>
      <c r="B3" s="10" t="s">
        <v>194</v>
      </c>
      <c r="C3" s="23" t="s">
        <v>20</v>
      </c>
      <c r="D3" s="23" t="s">
        <v>234</v>
      </c>
      <c r="E3" s="23" t="s">
        <v>253</v>
      </c>
      <c r="F3" t="str">
        <f>VLOOKUP(A3,Mapp_Mche_CCL!A:F,6,FALSE)</f>
        <v>MIMI DIABY</v>
      </c>
    </row>
    <row r="4" spans="1:6" x14ac:dyDescent="0.3">
      <c r="A4" s="10" t="s">
        <v>154</v>
      </c>
      <c r="B4" s="10" t="s">
        <v>188</v>
      </c>
      <c r="C4" s="23" t="s">
        <v>20</v>
      </c>
      <c r="D4" s="23" t="s">
        <v>235</v>
      </c>
      <c r="E4" s="23" t="s">
        <v>254</v>
      </c>
      <c r="F4" t="e">
        <f>VLOOKUP(A4,Mapp_Mche_CCL!A:F,6,FALSE)</f>
        <v>#N/A</v>
      </c>
    </row>
    <row r="5" spans="1:6" x14ac:dyDescent="0.3">
      <c r="A5" s="10" t="s">
        <v>163</v>
      </c>
      <c r="B5" s="10" t="s">
        <v>197</v>
      </c>
      <c r="C5" s="23" t="s">
        <v>20</v>
      </c>
      <c r="D5" s="23" t="s">
        <v>236</v>
      </c>
      <c r="E5" s="23"/>
      <c r="F5" t="str">
        <f>VLOOKUP(A5,Mapp_Mche_CCL!A:F,6,FALSE)</f>
        <v>MIMI DIABY</v>
      </c>
    </row>
    <row r="6" spans="1:6" x14ac:dyDescent="0.3">
      <c r="A6" s="10" t="s">
        <v>155</v>
      </c>
      <c r="B6" s="10" t="s">
        <v>189</v>
      </c>
      <c r="C6" s="23" t="s">
        <v>20</v>
      </c>
      <c r="D6" s="23" t="s">
        <v>237</v>
      </c>
      <c r="E6" s="23" t="s">
        <v>256</v>
      </c>
      <c r="F6" t="e">
        <f>VLOOKUP(A6,Mapp_Mche_CCL!A:F,6,FALSE)</f>
        <v>#N/A</v>
      </c>
    </row>
    <row r="7" spans="1:6" x14ac:dyDescent="0.3">
      <c r="A7" s="10" t="s">
        <v>158</v>
      </c>
      <c r="B7" s="10" t="s">
        <v>192</v>
      </c>
      <c r="C7" s="23" t="s">
        <v>20</v>
      </c>
      <c r="D7" s="23" t="s">
        <v>238</v>
      </c>
      <c r="E7" s="23" t="s">
        <v>257</v>
      </c>
      <c r="F7" t="e">
        <f>VLOOKUP(A7,Mapp_Mche_CCL!A:F,6,FALSE)</f>
        <v>#N/A</v>
      </c>
    </row>
    <row r="8" spans="1:6" x14ac:dyDescent="0.3">
      <c r="A8" s="10" t="s">
        <v>176</v>
      </c>
      <c r="B8" s="10" t="s">
        <v>177</v>
      </c>
      <c r="C8" s="23" t="s">
        <v>20</v>
      </c>
      <c r="D8" s="23"/>
      <c r="E8" s="23"/>
      <c r="F8" t="s">
        <v>273</v>
      </c>
    </row>
    <row r="9" spans="1:6" x14ac:dyDescent="0.3">
      <c r="A9" s="24" t="s">
        <v>209</v>
      </c>
      <c r="B9" s="24" t="s">
        <v>214</v>
      </c>
      <c r="C9" s="23" t="s">
        <v>20</v>
      </c>
      <c r="D9" s="23" t="s">
        <v>239</v>
      </c>
      <c r="E9" s="23" t="s">
        <v>258</v>
      </c>
      <c r="F9" t="str">
        <f>VLOOKUP(A9,Mapp_Mche_CCL!A:F,6,FALSE)</f>
        <v>MIMI DIABY</v>
      </c>
    </row>
    <row r="10" spans="1:6" x14ac:dyDescent="0.3">
      <c r="A10" s="25" t="s">
        <v>162</v>
      </c>
      <c r="B10" s="25" t="s">
        <v>196</v>
      </c>
      <c r="C10" s="26" t="s">
        <v>20</v>
      </c>
      <c r="D10" s="23" t="s">
        <v>255</v>
      </c>
      <c r="E10" s="23" t="s">
        <v>259</v>
      </c>
      <c r="F10" t="s">
        <v>201</v>
      </c>
    </row>
    <row r="11" spans="1:6" x14ac:dyDescent="0.3">
      <c r="A11" s="25" t="s">
        <v>156</v>
      </c>
      <c r="B11" s="25" t="s">
        <v>190</v>
      </c>
      <c r="C11" s="26" t="s">
        <v>20</v>
      </c>
      <c r="D11" s="23"/>
      <c r="E11" s="23" t="s">
        <v>260</v>
      </c>
      <c r="F11" t="e">
        <f>VLOOKUP(A11,Mapp_Mche_CCL!A:F,6,FALSE)</f>
        <v>#N/A</v>
      </c>
    </row>
    <row r="12" spans="1:6" x14ac:dyDescent="0.3">
      <c r="A12" s="23" t="s">
        <v>229</v>
      </c>
      <c r="B12" s="23" t="s">
        <v>230</v>
      </c>
      <c r="C12" s="23" t="s">
        <v>20</v>
      </c>
      <c r="D12" s="23" t="s">
        <v>272</v>
      </c>
      <c r="E12" s="23" t="s">
        <v>260</v>
      </c>
      <c r="F12" t="str">
        <f>VLOOKUP(A12,Mapp_Mche_CCL!A:F,6,FALSE)</f>
        <v>ALASSANE SAMBA LY</v>
      </c>
    </row>
    <row r="13" spans="1:6" x14ac:dyDescent="0.3">
      <c r="A13" s="10" t="s">
        <v>165</v>
      </c>
      <c r="B13" s="10" t="s">
        <v>199</v>
      </c>
      <c r="C13" s="23" t="s">
        <v>170</v>
      </c>
      <c r="D13" s="23" t="s">
        <v>240</v>
      </c>
      <c r="E13" s="23" t="s">
        <v>261</v>
      </c>
      <c r="F13" t="e">
        <f>VLOOKUP(A13,Mapp_Mche_CCL!A:F,6,FALSE)</f>
        <v>#N/A</v>
      </c>
    </row>
    <row r="14" spans="1:6" x14ac:dyDescent="0.3">
      <c r="A14" s="10" t="s">
        <v>159</v>
      </c>
      <c r="B14" s="10" t="s">
        <v>193</v>
      </c>
      <c r="C14" s="23" t="s">
        <v>170</v>
      </c>
      <c r="D14" s="23" t="s">
        <v>241</v>
      </c>
      <c r="E14" s="23"/>
      <c r="F14" t="str">
        <f>VLOOKUP(A14,Mapp_Mche_CCL!A:F,6,FALSE)</f>
        <v>DIEDHIOU Henriette DIALLO</v>
      </c>
    </row>
    <row r="15" spans="1:6" x14ac:dyDescent="0.3">
      <c r="A15" s="10" t="s">
        <v>207</v>
      </c>
      <c r="B15" s="10" t="s">
        <v>274</v>
      </c>
      <c r="C15" s="23" t="s">
        <v>170</v>
      </c>
      <c r="D15" s="23" t="s">
        <v>242</v>
      </c>
      <c r="E15" s="23" t="s">
        <v>262</v>
      </c>
      <c r="F15" t="str">
        <f>VLOOKUP(A15,Mapp_Mche_CCL!A:F,6,FALSE)</f>
        <v>DIEDHIOU Henriette DIALLO</v>
      </c>
    </row>
    <row r="16" spans="1:6" x14ac:dyDescent="0.3">
      <c r="A16" s="10" t="s">
        <v>302</v>
      </c>
      <c r="B16" s="27" t="s">
        <v>168</v>
      </c>
      <c r="C16" s="23" t="s">
        <v>170</v>
      </c>
      <c r="D16" s="23" t="s">
        <v>243</v>
      </c>
      <c r="E16" s="23" t="s">
        <v>296</v>
      </c>
      <c r="F16" t="s">
        <v>294</v>
      </c>
    </row>
    <row r="17" spans="1:6" x14ac:dyDescent="0.3">
      <c r="A17" s="10" t="s">
        <v>205</v>
      </c>
      <c r="B17" s="28" t="s">
        <v>276</v>
      </c>
      <c r="C17" s="23" t="s">
        <v>171</v>
      </c>
      <c r="D17" s="23" t="s">
        <v>271</v>
      </c>
      <c r="E17" s="23"/>
      <c r="F17" t="e">
        <f>VLOOKUP(A17,Mapp_Mche_CCL!A:F,6,FALSE)</f>
        <v>#N/A</v>
      </c>
    </row>
    <row r="18" spans="1:6" x14ac:dyDescent="0.3">
      <c r="A18" s="18" t="s">
        <v>212</v>
      </c>
      <c r="B18" s="18" t="s">
        <v>277</v>
      </c>
      <c r="C18" s="23" t="s">
        <v>171</v>
      </c>
      <c r="D18" s="23"/>
      <c r="E18" s="23"/>
      <c r="F18" t="s">
        <v>189</v>
      </c>
    </row>
    <row r="19" spans="1:6" x14ac:dyDescent="0.3">
      <c r="A19" s="10" t="s">
        <v>167</v>
      </c>
      <c r="B19" s="10" t="s">
        <v>201</v>
      </c>
      <c r="C19" s="23" t="s">
        <v>40</v>
      </c>
      <c r="D19" s="23" t="s">
        <v>244</v>
      </c>
      <c r="E19" s="23" t="s">
        <v>263</v>
      </c>
      <c r="F19" t="str">
        <f>VLOOKUP(A19,Mapp_Mche_CCL!A:F,6,FALSE)</f>
        <v>ABDOULAYE BA</v>
      </c>
    </row>
    <row r="20" spans="1:6" x14ac:dyDescent="0.3">
      <c r="A20" s="10" t="s">
        <v>164</v>
      </c>
      <c r="B20" s="10" t="s">
        <v>198</v>
      </c>
      <c r="C20" s="23" t="s">
        <v>40</v>
      </c>
      <c r="D20" s="23" t="s">
        <v>245</v>
      </c>
      <c r="E20" s="23" t="s">
        <v>264</v>
      </c>
      <c r="F20" t="s">
        <v>295</v>
      </c>
    </row>
    <row r="21" spans="1:6" x14ac:dyDescent="0.3">
      <c r="A21" s="10" t="s">
        <v>157</v>
      </c>
      <c r="B21" s="10" t="s">
        <v>191</v>
      </c>
      <c r="C21" s="23" t="s">
        <v>40</v>
      </c>
      <c r="D21" s="23" t="s">
        <v>246</v>
      </c>
      <c r="E21" s="29" t="s">
        <v>268</v>
      </c>
      <c r="F21" t="str">
        <f>VLOOKUP(A21,Mapp_Mche_CCL!A:F,6,FALSE)</f>
        <v>ABDOULAYE BA</v>
      </c>
    </row>
    <row r="22" spans="1:6" x14ac:dyDescent="0.3">
      <c r="A22" s="10" t="s">
        <v>166</v>
      </c>
      <c r="B22" s="10" t="s">
        <v>200</v>
      </c>
      <c r="C22" s="23" t="s">
        <v>40</v>
      </c>
      <c r="D22" s="23" t="s">
        <v>247</v>
      </c>
      <c r="E22" s="30" t="s">
        <v>269</v>
      </c>
      <c r="F22" t="str">
        <f>VLOOKUP(A22,Mapp_Mche_CCL!A:F,6,FALSE)</f>
        <v>ABDOULAYE BA</v>
      </c>
    </row>
    <row r="23" spans="1:6" x14ac:dyDescent="0.3">
      <c r="A23" s="24" t="s">
        <v>211</v>
      </c>
      <c r="B23" s="24" t="s">
        <v>213</v>
      </c>
      <c r="C23" s="23" t="s">
        <v>40</v>
      </c>
      <c r="D23" s="23" t="s">
        <v>248</v>
      </c>
      <c r="E23" s="23" t="s">
        <v>265</v>
      </c>
      <c r="F23" t="str">
        <f>VLOOKUP(A23,Mapp_Mche_CCL!A:F,6,FALSE)</f>
        <v>ABDOULAYE BA</v>
      </c>
    </row>
    <row r="24" spans="1:6" x14ac:dyDescent="0.3">
      <c r="A24" s="31" t="s">
        <v>215</v>
      </c>
      <c r="B24" s="31" t="s">
        <v>216</v>
      </c>
      <c r="C24" s="23" t="s">
        <v>40</v>
      </c>
      <c r="D24" s="23" t="s">
        <v>249</v>
      </c>
      <c r="E24" s="23" t="s">
        <v>263</v>
      </c>
      <c r="F24" t="e">
        <f>VLOOKUP(A24,Mapp_Mche_CCL!A:F,6,FALSE)</f>
        <v>#N/A</v>
      </c>
    </row>
    <row r="25" spans="1:6" x14ac:dyDescent="0.3">
      <c r="A25" s="24" t="s">
        <v>220</v>
      </c>
      <c r="B25" s="32" t="s">
        <v>278</v>
      </c>
      <c r="C25" s="23" t="s">
        <v>40</v>
      </c>
      <c r="D25" s="23" t="s">
        <v>250</v>
      </c>
      <c r="E25" s="23" t="s">
        <v>266</v>
      </c>
      <c r="F25" t="str">
        <f>VLOOKUP(A25,Mapp_Mche_CCL!A:F,6,FALSE)</f>
        <v>ABDOULAYE BA</v>
      </c>
    </row>
    <row r="26" spans="1:6" x14ac:dyDescent="0.3">
      <c r="A26" s="10" t="s">
        <v>225</v>
      </c>
      <c r="B26" s="27" t="s">
        <v>228</v>
      </c>
      <c r="C26" s="23" t="s">
        <v>40</v>
      </c>
      <c r="D26" s="23" t="s">
        <v>251</v>
      </c>
      <c r="E26" s="23" t="s">
        <v>267</v>
      </c>
      <c r="F26" t="str">
        <f>VLOOKUP(A26,Mapp_Mche_CCL!A:F,6,FALSE)</f>
        <v>ABDOULAYE BA</v>
      </c>
    </row>
    <row r="27" spans="1:6" x14ac:dyDescent="0.3">
      <c r="A27" s="25" t="s">
        <v>161</v>
      </c>
      <c r="B27" s="25" t="s">
        <v>195</v>
      </c>
      <c r="C27" s="26" t="s">
        <v>40</v>
      </c>
      <c r="D27" s="23"/>
      <c r="E27" s="23"/>
      <c r="F27" t="s">
        <v>295</v>
      </c>
    </row>
    <row r="28" spans="1:6" x14ac:dyDescent="0.3">
      <c r="A28" s="10" t="s">
        <v>223</v>
      </c>
      <c r="B28" s="23" t="s">
        <v>224</v>
      </c>
      <c r="C28" s="23" t="s">
        <v>40</v>
      </c>
      <c r="D28" s="23" t="s">
        <v>270</v>
      </c>
      <c r="E28" s="44" t="s">
        <v>268</v>
      </c>
      <c r="F28" t="str">
        <f>VLOOKUP(A28,Mapp_Mche_CCL!A:F,6,FALSE)</f>
        <v>ABDOULAYE BA</v>
      </c>
    </row>
    <row r="29" spans="1:6" x14ac:dyDescent="0.3">
      <c r="A29" t="s">
        <v>303</v>
      </c>
      <c r="B29" t="s">
        <v>304</v>
      </c>
      <c r="C29" s="29" t="s">
        <v>40</v>
      </c>
      <c r="F29" t="s">
        <v>295</v>
      </c>
    </row>
    <row r="30" spans="1:6" x14ac:dyDescent="0.3">
      <c r="A30" t="s">
        <v>305</v>
      </c>
      <c r="B30" t="s">
        <v>306</v>
      </c>
      <c r="C30" s="29" t="s">
        <v>40</v>
      </c>
      <c r="F30" t="s">
        <v>295</v>
      </c>
    </row>
  </sheetData>
  <autoFilter ref="A1:F30" xr:uid="{8F4652B5-59D3-4C42-90D4-033F6B4F10A6}">
    <sortState xmlns:xlrd2="http://schemas.microsoft.com/office/spreadsheetml/2017/richdata2" ref="A2:F28">
      <sortCondition ref="C1:C28"/>
    </sortState>
  </autoFilter>
  <hyperlinks>
    <hyperlink ref="E28" r:id="rId1" xr:uid="{4014E6EE-84AA-420D-BEF1-DDAF9EB38B1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C394-DB86-479D-8F07-CAF792E660EA}">
  <sheetPr codeName="Feuil3"/>
  <dimension ref="A1:I26"/>
  <sheetViews>
    <sheetView zoomScale="136" zoomScaleNormal="136" workbookViewId="0">
      <selection activeCell="G3" sqref="G3"/>
    </sheetView>
  </sheetViews>
  <sheetFormatPr baseColWidth="10" defaultRowHeight="14.4" x14ac:dyDescent="0.3"/>
  <cols>
    <col min="1" max="1" width="10.21875" bestFit="1" customWidth="1"/>
    <col min="2" max="2" width="25.77734375" bestFit="1" customWidth="1"/>
    <col min="3" max="3" width="34.21875" bestFit="1" customWidth="1"/>
    <col min="4" max="4" width="34.21875" customWidth="1"/>
    <col min="5" max="5" width="42.77734375" bestFit="1" customWidth="1"/>
    <col min="6" max="6" width="9.77734375" bestFit="1" customWidth="1"/>
    <col min="7" max="7" width="72.21875" bestFit="1" customWidth="1"/>
    <col min="8" max="8" width="25.5546875" customWidth="1"/>
    <col min="9" max="9" width="35.77734375" customWidth="1"/>
  </cols>
  <sheetData>
    <row r="1" spans="1:9" x14ac:dyDescent="0.3">
      <c r="A1" s="58" t="s">
        <v>307</v>
      </c>
      <c r="B1" s="59" t="s">
        <v>308</v>
      </c>
      <c r="C1" s="59" t="s">
        <v>231</v>
      </c>
      <c r="D1" s="59" t="s">
        <v>330</v>
      </c>
      <c r="E1" s="59" t="s">
        <v>232</v>
      </c>
      <c r="F1" s="59" t="s">
        <v>169</v>
      </c>
      <c r="G1" s="68" t="s">
        <v>375</v>
      </c>
      <c r="H1" s="68" t="s">
        <v>376</v>
      </c>
      <c r="I1" s="68" t="s">
        <v>377</v>
      </c>
    </row>
    <row r="2" spans="1:9" x14ac:dyDescent="0.3">
      <c r="A2" s="60" t="s">
        <v>223</v>
      </c>
      <c r="B2" s="57" t="s">
        <v>278</v>
      </c>
      <c r="C2" s="64" t="s">
        <v>250</v>
      </c>
      <c r="D2" s="62" t="s">
        <v>358</v>
      </c>
      <c r="E2" s="61" t="s">
        <v>367</v>
      </c>
      <c r="F2" s="63" t="s">
        <v>20</v>
      </c>
      <c r="G2" s="69" t="str">
        <f>_xlfn.CONCAT(C2,";",E2)</f>
        <v>adja-fatou.cisse@socgen.com;seydina-issa-laye.deme@socgen.com</v>
      </c>
      <c r="H2" t="str">
        <f xml:space="preserve"> VLOOKUP(A2,Mapp_Mche_CCL!A:F,6,FALSE)</f>
        <v>ABDOULAYE BA</v>
      </c>
      <c r="I2" s="76" t="s">
        <v>233</v>
      </c>
    </row>
    <row r="3" spans="1:9" x14ac:dyDescent="0.3">
      <c r="A3" s="60" t="s">
        <v>159</v>
      </c>
      <c r="B3" s="57" t="s">
        <v>344</v>
      </c>
      <c r="C3" s="64" t="s">
        <v>370</v>
      </c>
      <c r="D3" s="57" t="s">
        <v>351</v>
      </c>
      <c r="E3" s="64" t="s">
        <v>311</v>
      </c>
      <c r="F3" s="57" t="s">
        <v>20</v>
      </c>
      <c r="G3" s="69" t="str">
        <f t="shared" ref="G3:G26" si="0">_xlfn.CONCAT(C3,";",E3)</f>
        <v>aissatou-guiro.cisse@socgen.com;cheikh-ahmadou-bamba.diop@socgen.com</v>
      </c>
      <c r="H3" t="str">
        <f xml:space="preserve"> VLOOKUP(A3,Mapp_Mche_CCL!A:F,6,FALSE)</f>
        <v>DIEDHIOU Henriette DIALLO</v>
      </c>
      <c r="I3" s="76" t="s">
        <v>236</v>
      </c>
    </row>
    <row r="4" spans="1:9" x14ac:dyDescent="0.3">
      <c r="A4" s="60" t="s">
        <v>166</v>
      </c>
      <c r="B4" s="57" t="s">
        <v>276</v>
      </c>
      <c r="C4" s="64" t="s">
        <v>271</v>
      </c>
      <c r="D4" s="57" t="s">
        <v>350</v>
      </c>
      <c r="E4" s="61" t="s">
        <v>254</v>
      </c>
      <c r="F4" s="57" t="s">
        <v>20</v>
      </c>
      <c r="G4" s="69" t="str">
        <f t="shared" si="0"/>
        <v>Alioune-Badara.Sakho@socgen.com;brice-bertrand.boda@socgen.com</v>
      </c>
      <c r="H4" t="str">
        <f xml:space="preserve"> VLOOKUP(A4,Mapp_Mche_CCL!A:F,6,FALSE)</f>
        <v>ABDOULAYE BA</v>
      </c>
      <c r="I4" s="76" t="s">
        <v>233</v>
      </c>
    </row>
    <row r="5" spans="1:9" hidden="1" x14ac:dyDescent="0.3">
      <c r="A5" s="60" t="s">
        <v>163</v>
      </c>
      <c r="B5" s="57" t="s">
        <v>197</v>
      </c>
      <c r="C5" s="64" t="s">
        <v>236</v>
      </c>
      <c r="D5" s="57" t="s">
        <v>351</v>
      </c>
      <c r="E5" s="64" t="s">
        <v>311</v>
      </c>
      <c r="F5" s="57" t="s">
        <v>20</v>
      </c>
      <c r="G5" s="69" t="str">
        <f t="shared" si="0"/>
        <v>mimi.diaby@socgen.com;cheikh-ahmadou-bamba.diop@socgen.com</v>
      </c>
      <c r="H5" t="str">
        <f xml:space="preserve"> VLOOKUP(A5,Mapp_Mche_CCL!A:F,6,FALSE)</f>
        <v>MIMI DIABY</v>
      </c>
      <c r="I5" s="76" t="s">
        <v>236</v>
      </c>
    </row>
    <row r="6" spans="1:9" x14ac:dyDescent="0.3">
      <c r="A6" s="60" t="s">
        <v>164</v>
      </c>
      <c r="B6" s="57" t="s">
        <v>274</v>
      </c>
      <c r="C6" s="64" t="s">
        <v>242</v>
      </c>
      <c r="D6" s="57" t="s">
        <v>352</v>
      </c>
      <c r="E6" s="61" t="s">
        <v>312</v>
      </c>
      <c r="F6" s="57" t="s">
        <v>20</v>
      </c>
      <c r="G6" s="69" t="str">
        <f t="shared" si="0"/>
        <v>Augustin-Kory.Diouf@socgen.com;maxwell-aubin.essiane-nyangono@socgen.com</v>
      </c>
      <c r="H6" t="str">
        <f xml:space="preserve"> VLOOKUP(A6,Mapp_Mche_CCL!A:F,6,FALSE)</f>
        <v>ALASSANE SAMBA LY</v>
      </c>
      <c r="I6" s="76" t="s">
        <v>380</v>
      </c>
    </row>
    <row r="7" spans="1:9" x14ac:dyDescent="0.3">
      <c r="A7" s="65" t="s">
        <v>292</v>
      </c>
      <c r="B7" s="57" t="s">
        <v>228</v>
      </c>
      <c r="C7" s="61" t="s">
        <v>251</v>
      </c>
      <c r="D7" s="57" t="s">
        <v>348</v>
      </c>
      <c r="E7" s="64" t="s">
        <v>258</v>
      </c>
      <c r="F7" s="57" t="s">
        <v>20</v>
      </c>
      <c r="G7" s="69" t="str">
        <f t="shared" si="0"/>
        <v>cheikh-talibouya.ndiaye@socgen.com;ousmane.assani@socgen.com</v>
      </c>
      <c r="H7" t="str">
        <f xml:space="preserve"> VLOOKUP(A7,Mapp_Mche_CCL!A:F,6,FALSE)</f>
        <v>ALASSANE SAMBA LY</v>
      </c>
      <c r="I7" s="76" t="s">
        <v>236</v>
      </c>
    </row>
    <row r="8" spans="1:9" x14ac:dyDescent="0.3">
      <c r="A8" s="60" t="s">
        <v>157</v>
      </c>
      <c r="B8" s="57" t="s">
        <v>275</v>
      </c>
      <c r="C8" s="61" t="s">
        <v>243</v>
      </c>
      <c r="D8" s="57" t="s">
        <v>365</v>
      </c>
      <c r="E8" s="56" t="s">
        <v>369</v>
      </c>
      <c r="F8" s="57" t="s">
        <v>20</v>
      </c>
      <c r="G8" s="69" t="str">
        <f>_xlfn.CONCAT(C8,";",E21)</f>
        <v>fatima.chaoui@socgen.com;moubarak-djibrine.faradj@socgen.com</v>
      </c>
      <c r="H8" t="str">
        <f xml:space="preserve"> VLOOKUP(A8,Mapp_Mche_CCL!A:F,6,FALSE)</f>
        <v>ABDOULAYE BA</v>
      </c>
      <c r="I8" s="76" t="s">
        <v>380</v>
      </c>
    </row>
    <row r="9" spans="1:9" x14ac:dyDescent="0.3">
      <c r="A9" s="60" t="s">
        <v>160</v>
      </c>
      <c r="B9" s="57" t="s">
        <v>342</v>
      </c>
      <c r="C9" s="61" t="s">
        <v>366</v>
      </c>
      <c r="D9" s="66"/>
      <c r="E9" s="63"/>
      <c r="F9" s="66" t="s">
        <v>20</v>
      </c>
      <c r="G9" s="69" t="str">
        <f t="shared" si="0"/>
        <v>fatimata-zara.haidara@socgen.com;</v>
      </c>
      <c r="H9" t="str">
        <f xml:space="preserve"> VLOOKUP(A9,Mapp_Mche_CCL!A:F,6,FALSE)</f>
        <v>MIMI DIABY</v>
      </c>
      <c r="I9" s="76" t="s">
        <v>233</v>
      </c>
    </row>
    <row r="10" spans="1:9" x14ac:dyDescent="0.3">
      <c r="A10" s="60" t="s">
        <v>211</v>
      </c>
      <c r="B10" s="57" t="s">
        <v>198</v>
      </c>
      <c r="C10" s="61" t="s">
        <v>245</v>
      </c>
      <c r="D10" s="57" t="s">
        <v>349</v>
      </c>
      <c r="E10" s="61" t="s">
        <v>319</v>
      </c>
      <c r="F10" s="57" t="s">
        <v>20</v>
      </c>
      <c r="G10" s="69" t="str">
        <f t="shared" si="0"/>
        <v>fatou.ndao@socgen.com;nelly-vincianne.koffi@socgen.com</v>
      </c>
      <c r="H10" t="str">
        <f xml:space="preserve"> VLOOKUP(A10,Mapp_Mche_CCL!A:F,6,FALSE)</f>
        <v>ABDOULAYE BA</v>
      </c>
      <c r="I10" s="76" t="s">
        <v>233</v>
      </c>
    </row>
    <row r="11" spans="1:9" x14ac:dyDescent="0.3">
      <c r="A11" s="60" t="s">
        <v>207</v>
      </c>
      <c r="B11" s="57" t="s">
        <v>287</v>
      </c>
      <c r="C11" s="61" t="s">
        <v>313</v>
      </c>
      <c r="D11" s="57" t="s">
        <v>364</v>
      </c>
      <c r="E11" s="61" t="s">
        <v>321</v>
      </c>
      <c r="F11" s="57" t="s">
        <v>20</v>
      </c>
      <c r="G11" s="69" t="str">
        <f t="shared" si="0"/>
        <v>guelkaguemia.koriguim@socgen.com;isalyne-keren.mboua@socgen.com</v>
      </c>
      <c r="H11" t="str">
        <f xml:space="preserve"> VLOOKUP(A11,Mapp_Mche_CCL!A:F,6,FALSE)</f>
        <v>DIEDHIOU Henriette DIALLO</v>
      </c>
      <c r="I11" s="76" t="s">
        <v>380</v>
      </c>
    </row>
    <row r="12" spans="1:9" x14ac:dyDescent="0.3">
      <c r="A12" s="65" t="s">
        <v>289</v>
      </c>
      <c r="B12" s="57" t="s">
        <v>288</v>
      </c>
      <c r="C12" s="61" t="s">
        <v>320</v>
      </c>
      <c r="D12" s="57" t="s">
        <v>347</v>
      </c>
      <c r="E12" s="61" t="s">
        <v>371</v>
      </c>
      <c r="F12" s="57" t="s">
        <v>187</v>
      </c>
      <c r="G12" s="69" t="str">
        <f>_xlfn.CONCAT(C12,";",C22)</f>
        <v>haby.thioub@socgen.com;oulimata.ndiaye@socgen.com</v>
      </c>
      <c r="H12" t="str">
        <f xml:space="preserve"> VLOOKUP(A12,Mapp_Mche_CCL!A:F,6,FALSE)</f>
        <v>ABDOULAYE BA</v>
      </c>
      <c r="I12" s="76" t="s">
        <v>379</v>
      </c>
    </row>
    <row r="13" spans="1:9" x14ac:dyDescent="0.3">
      <c r="A13" s="65" t="s">
        <v>284</v>
      </c>
      <c r="B13" s="57" t="s">
        <v>194</v>
      </c>
      <c r="C13" s="64" t="s">
        <v>234</v>
      </c>
      <c r="D13" s="57" t="s">
        <v>359</v>
      </c>
      <c r="E13" s="61" t="s">
        <v>317</v>
      </c>
      <c r="F13" s="57" t="s">
        <v>187</v>
      </c>
      <c r="G13" s="69" t="str">
        <f t="shared" si="0"/>
        <v>harouna.yaradou@socgen.com;aka-eugene-junior-ehui.nda@socgen.com</v>
      </c>
      <c r="H13" t="str">
        <f xml:space="preserve"> VLOOKUP(A13,Mapp_Mche_CCL!A:F,6,FALSE)</f>
        <v>FAYE BENJAMIN</v>
      </c>
      <c r="I13" s="76" t="s">
        <v>379</v>
      </c>
    </row>
    <row r="14" spans="1:9" x14ac:dyDescent="0.3">
      <c r="A14" s="65" t="s">
        <v>279</v>
      </c>
      <c r="B14" s="57" t="s">
        <v>290</v>
      </c>
      <c r="C14" s="64" t="s">
        <v>315</v>
      </c>
      <c r="D14" s="57"/>
      <c r="E14" s="64"/>
      <c r="F14" s="57" t="s">
        <v>187</v>
      </c>
      <c r="G14" s="69" t="str">
        <f t="shared" si="0"/>
        <v>khadidiatou.mbengue@socgen.com;</v>
      </c>
      <c r="H14" t="str">
        <f xml:space="preserve"> VLOOKUP(A14,Mapp_Mche_CCL!A:F,6,FALSE)</f>
        <v>GAISSIRI NDIAYE KANE</v>
      </c>
      <c r="I14" s="76" t="s">
        <v>379</v>
      </c>
    </row>
    <row r="15" spans="1:9" x14ac:dyDescent="0.3">
      <c r="A15" s="60" t="s">
        <v>361</v>
      </c>
      <c r="B15" s="57" t="s">
        <v>291</v>
      </c>
      <c r="C15" s="61" t="s">
        <v>310</v>
      </c>
      <c r="D15" s="57" t="s">
        <v>360</v>
      </c>
      <c r="E15" s="61" t="s">
        <v>296</v>
      </c>
      <c r="F15" s="57" t="s">
        <v>187</v>
      </c>
      <c r="G15" s="69" t="str">
        <f t="shared" si="0"/>
        <v>khady-ndiaye.ba@socgen.com;konde-fadel.madjome@socgen.com</v>
      </c>
      <c r="H15" t="str">
        <f xml:space="preserve"> VLOOKUP(A15,Mapp_Mche_CCL!A:F,6,FALSE)</f>
        <v>ABDOULAYE BA</v>
      </c>
      <c r="I15" s="76" t="s">
        <v>379</v>
      </c>
    </row>
    <row r="16" spans="1:9" x14ac:dyDescent="0.3">
      <c r="A16" s="60" t="s">
        <v>205</v>
      </c>
      <c r="B16" s="57" t="s">
        <v>224</v>
      </c>
      <c r="C16" s="64" t="s">
        <v>270</v>
      </c>
      <c r="D16" s="57" t="s">
        <v>357</v>
      </c>
      <c r="E16" s="64" t="s">
        <v>318</v>
      </c>
      <c r="F16" s="57" t="s">
        <v>171</v>
      </c>
      <c r="G16" s="69" t="str">
        <f t="shared" si="0"/>
        <v>Louis-Francois.Sagna@socgen.com;christelle.combey@socgen.com</v>
      </c>
      <c r="H16" t="e">
        <f xml:space="preserve"> VLOOKUP(A16,Mapp_Mche_CCL!A:F,6,FALSE)</f>
        <v>#N/A</v>
      </c>
      <c r="I16" s="76" t="s">
        <v>240</v>
      </c>
    </row>
    <row r="17" spans="1:9" x14ac:dyDescent="0.3">
      <c r="A17" s="60" t="s">
        <v>341</v>
      </c>
      <c r="B17" s="57" t="s">
        <v>191</v>
      </c>
      <c r="C17" s="64" t="s">
        <v>246</v>
      </c>
      <c r="D17" s="57" t="s">
        <v>357</v>
      </c>
      <c r="E17" s="64" t="s">
        <v>318</v>
      </c>
      <c r="F17" s="57" t="s">
        <v>171</v>
      </c>
      <c r="G17" s="69" t="str">
        <f t="shared" si="0"/>
        <v>Mamadou.Diagne@socgen.com;christelle.combey@socgen.com</v>
      </c>
      <c r="H17" t="str">
        <f xml:space="preserve"> VLOOKUP(A17,Mapp_Mche_CCL!A:F,6,FALSE)</f>
        <v>ALASSANE SAMBA LY</v>
      </c>
      <c r="I17" s="76" t="s">
        <v>240</v>
      </c>
    </row>
    <row r="18" spans="1:9" x14ac:dyDescent="0.3">
      <c r="A18" s="60" t="s">
        <v>343</v>
      </c>
      <c r="B18" s="57" t="s">
        <v>373</v>
      </c>
      <c r="C18" s="64" t="s">
        <v>374</v>
      </c>
      <c r="D18" s="57" t="s">
        <v>355</v>
      </c>
      <c r="E18" s="64" t="s">
        <v>267</v>
      </c>
      <c r="F18" s="57" t="s">
        <v>40</v>
      </c>
      <c r="G18" s="69" t="str">
        <f t="shared" si="0"/>
        <v>mame-ngone.gaye@socgen.com;mahecor.faye@socgen.com</v>
      </c>
      <c r="H18" t="str">
        <f xml:space="preserve"> VLOOKUP(A18,Mapp_Mche_CCL!A:F,6,FALSE)</f>
        <v>DIEDHIOU Henriette DIALLO</v>
      </c>
      <c r="I18" s="76" t="s">
        <v>378</v>
      </c>
    </row>
    <row r="19" spans="1:9" x14ac:dyDescent="0.3">
      <c r="A19" s="60" t="s">
        <v>372</v>
      </c>
      <c r="B19" s="57" t="s">
        <v>213</v>
      </c>
      <c r="C19" s="64" t="s">
        <v>248</v>
      </c>
      <c r="D19" s="57" t="s">
        <v>356</v>
      </c>
      <c r="E19" s="64" t="s">
        <v>268</v>
      </c>
      <c r="F19" s="57" t="s">
        <v>40</v>
      </c>
      <c r="G19" s="69" t="str">
        <f t="shared" si="0"/>
        <v>marieme.fall@socgen.com;mamadou-ndiaye.gueye@socgen.com</v>
      </c>
      <c r="H19" t="str">
        <f xml:space="preserve"> VLOOKUP(A19,Mapp_Mche_CCL!A:F,6,FALSE)</f>
        <v>MIMI DIABY</v>
      </c>
      <c r="I19" s="76" t="s">
        <v>378</v>
      </c>
    </row>
    <row r="20" spans="1:9" x14ac:dyDescent="0.3">
      <c r="A20" s="60" t="s">
        <v>209</v>
      </c>
      <c r="B20" s="57" t="s">
        <v>214</v>
      </c>
      <c r="C20" s="64" t="s">
        <v>239</v>
      </c>
      <c r="D20" s="66"/>
      <c r="E20" s="63"/>
      <c r="F20" s="66" t="s">
        <v>40</v>
      </c>
      <c r="G20" s="69" t="str">
        <f t="shared" si="0"/>
        <v>mohamed-n.ndiaye@socgen.com;</v>
      </c>
      <c r="H20" t="str">
        <f xml:space="preserve"> VLOOKUP(A20,Mapp_Mche_CCL!A:F,6,FALSE)</f>
        <v>MIMI DIABY</v>
      </c>
      <c r="I20" s="76" t="s">
        <v>378</v>
      </c>
    </row>
    <row r="21" spans="1:9" x14ac:dyDescent="0.3">
      <c r="A21" s="60" t="s">
        <v>331</v>
      </c>
      <c r="B21" s="57" t="s">
        <v>200</v>
      </c>
      <c r="C21" s="61" t="s">
        <v>247</v>
      </c>
      <c r="D21" s="66" t="s">
        <v>353</v>
      </c>
      <c r="E21" s="61" t="s">
        <v>314</v>
      </c>
      <c r="F21" s="66" t="s">
        <v>40</v>
      </c>
      <c r="G21" s="69" t="str">
        <f>_xlfn.CONCAT(C21,";",E21)</f>
        <v>oulimata.boye@socgen.com;moubarak-djibrine.faradj@socgen.com</v>
      </c>
      <c r="H21" t="str">
        <f xml:space="preserve"> VLOOKUP(A21,Mapp_Mche_CCL!A:F,6,FALSE)</f>
        <v>FAYE BENJAMIN</v>
      </c>
      <c r="I21" s="76" t="s">
        <v>378</v>
      </c>
    </row>
    <row r="22" spans="1:9" x14ac:dyDescent="0.3">
      <c r="A22" s="60" t="s">
        <v>226</v>
      </c>
      <c r="B22" s="57" t="s">
        <v>332</v>
      </c>
      <c r="C22" s="61" t="s">
        <v>368</v>
      </c>
      <c r="D22" s="57" t="s">
        <v>354</v>
      </c>
      <c r="E22" s="61" t="s">
        <v>266</v>
      </c>
      <c r="F22" s="57" t="s">
        <v>40</v>
      </c>
      <c r="G22" s="69" t="str">
        <f>_xlfn.CONCAT(C22,";",E22)</f>
        <v>oulimata.ndiaye@socgen.com;maguette-n2.gueye@socgen.com</v>
      </c>
      <c r="H22" t="str">
        <f xml:space="preserve"> VLOOKUP(A22,Mapp_Mche_CCL!A:F,6,FALSE)</f>
        <v>DIEDHIOU Henriette DIALLO</v>
      </c>
      <c r="I22" s="76" t="s">
        <v>378</v>
      </c>
    </row>
    <row r="23" spans="1:9" x14ac:dyDescent="0.3">
      <c r="A23" s="60" t="s">
        <v>220</v>
      </c>
      <c r="B23" s="57" t="s">
        <v>193</v>
      </c>
      <c r="C23" s="61" t="s">
        <v>241</v>
      </c>
      <c r="D23" s="57" t="s">
        <v>354</v>
      </c>
      <c r="E23" s="64" t="s">
        <v>266</v>
      </c>
      <c r="F23" s="57" t="s">
        <v>40</v>
      </c>
      <c r="G23" s="69" t="str">
        <f t="shared" si="0"/>
        <v>Pierre.Ndaw@socgen.com;maguette-n2.gueye@socgen.com</v>
      </c>
      <c r="H23" t="str">
        <f xml:space="preserve"> VLOOKUP(A23,Mapp_Mche_CCL!A:F,6,FALSE)</f>
        <v>ABDOULAYE BA</v>
      </c>
      <c r="I23" s="76" t="s">
        <v>378</v>
      </c>
    </row>
    <row r="24" spans="1:9" x14ac:dyDescent="0.3">
      <c r="A24" s="60" t="s">
        <v>225</v>
      </c>
      <c r="B24" s="57" t="s">
        <v>286</v>
      </c>
      <c r="C24" s="64" t="s">
        <v>322</v>
      </c>
      <c r="D24" s="57" t="s">
        <v>355</v>
      </c>
      <c r="E24" s="61" t="s">
        <v>267</v>
      </c>
      <c r="F24" s="57" t="s">
        <v>40</v>
      </c>
      <c r="G24" s="69" t="str">
        <f t="shared" si="0"/>
        <v>saliou-mbacke.ba@socgen.com;mahecor.faye@socgen.com</v>
      </c>
      <c r="H24" t="str">
        <f xml:space="preserve"> VLOOKUP(A24,Mapp_Mche_CCL!A:F,6,FALSE)</f>
        <v>ABDOULAYE BA</v>
      </c>
      <c r="I24" s="76" t="s">
        <v>378</v>
      </c>
    </row>
    <row r="25" spans="1:9" x14ac:dyDescent="0.3">
      <c r="A25" s="67" t="s">
        <v>285</v>
      </c>
      <c r="B25" s="57" t="s">
        <v>362</v>
      </c>
      <c r="C25" s="64" t="s">
        <v>316</v>
      </c>
      <c r="D25" s="57"/>
      <c r="E25" s="64" t="s">
        <v>268</v>
      </c>
      <c r="F25" s="57" t="s">
        <v>40</v>
      </c>
      <c r="G25" s="69" t="str">
        <f t="shared" si="0"/>
        <v>yaye-fatou.a.gaye@socgen.com;mamadou-ndiaye.gueye@socgen.com</v>
      </c>
      <c r="H25" t="str">
        <f xml:space="preserve"> VLOOKUP(A25,Mapp_Mche_CCL!A:F,6,FALSE)</f>
        <v>FAYE BENJAMIN</v>
      </c>
      <c r="I25" s="76" t="s">
        <v>378</v>
      </c>
    </row>
    <row r="26" spans="1:9" x14ac:dyDescent="0.3">
      <c r="A26" s="60" t="s">
        <v>229</v>
      </c>
      <c r="B26" s="57" t="s">
        <v>230</v>
      </c>
      <c r="C26" s="61" t="s">
        <v>272</v>
      </c>
      <c r="D26" s="60" t="s">
        <v>363</v>
      </c>
      <c r="E26" s="64" t="s">
        <v>309</v>
      </c>
      <c r="F26" s="60" t="s">
        <v>20</v>
      </c>
      <c r="G26" s="69" t="str">
        <f t="shared" si="0"/>
        <v>zhenbang.bao@socgen.com;leticia.wothor@socgen.com</v>
      </c>
      <c r="H26" t="str">
        <f xml:space="preserve"> VLOOKUP(A26,Mapp_Mche_CCL!A:F,6,FALSE)</f>
        <v>ALASSANE SAMBA LY</v>
      </c>
      <c r="I26" s="76" t="s">
        <v>236</v>
      </c>
    </row>
  </sheetData>
  <autoFilter ref="A1:I26" xr:uid="{56D8C394-DB86-479D-8F07-CAF792E660EA}"/>
  <sortState xmlns:xlrd2="http://schemas.microsoft.com/office/spreadsheetml/2017/richdata2" ref="B2:C27">
    <sortCondition ref="B1:B27"/>
  </sortState>
  <hyperlinks>
    <hyperlink ref="C13" r:id="rId1" xr:uid="{4A5ADB05-BB5F-43EF-AE42-1E7AC38D14B3}"/>
    <hyperlink ref="C15" r:id="rId2" xr:uid="{257C5A30-9EE3-4E30-9CF7-8B64EA994BB9}"/>
    <hyperlink ref="E4" r:id="rId3" xr:uid="{1D4664D1-53A5-4409-8B3D-2AE4A210C178}"/>
    <hyperlink ref="C5" r:id="rId4" xr:uid="{EF0E146E-925C-4271-8BBB-89C0079C6837}"/>
    <hyperlink ref="E5" r:id="rId5" xr:uid="{C33EE569-E224-4C65-93FF-2C6FA4882CF8}"/>
    <hyperlink ref="E6" r:id="rId6" xr:uid="{BF4C2306-D72D-44B6-80AE-17666ECEE380}"/>
    <hyperlink ref="C20" r:id="rId7" xr:uid="{98A3B5FF-4BCF-43E1-B37E-06177A8988DB}"/>
    <hyperlink ref="E7" r:id="rId8" xr:uid="{2D8367A9-6D32-4368-BD34-0B0C9DC0F585}"/>
    <hyperlink ref="C11" r:id="rId9" xr:uid="{FC2F9135-924A-4A36-8649-20E5C4B80C01}"/>
    <hyperlink ref="E21" r:id="rId10" xr:uid="{46EA7E46-2662-4A55-8506-7954B9511BC6}"/>
    <hyperlink ref="C14" r:id="rId11" xr:uid="{E2783BAC-6B26-4174-AC15-945ABD0DA27C}"/>
    <hyperlink ref="E18" r:id="rId12" xr:uid="{135BDBBD-EEC7-4FDE-AA92-0A32A8BBDE41}"/>
    <hyperlink ref="C26" r:id="rId13" xr:uid="{7FBCC849-537F-4878-B60D-92E16F14E537}"/>
    <hyperlink ref="C25" r:id="rId14" xr:uid="{FA094367-8C2F-44FC-8075-DDD9E52546AB}"/>
    <hyperlink ref="C23" r:id="rId15" xr:uid="{AED4BB0D-92BD-4206-BC3F-BC679B1A0D30}"/>
    <hyperlink ref="E13" r:id="rId16" xr:uid="{FAEBEDA2-92C6-42E0-B700-5234CAEAB691}"/>
    <hyperlink ref="C6" r:id="rId17" xr:uid="{82130F8A-4182-40A7-9003-FB6C11A8099C}"/>
    <hyperlink ref="C8" r:id="rId18" xr:uid="{2D7ECB20-FAC9-4178-AD44-5232D8A01F7F}"/>
    <hyperlink ref="E15" r:id="rId19" xr:uid="{2D580F28-D6A0-4EEE-92C9-1A4124B98B1C}"/>
    <hyperlink ref="C4" r:id="rId20" xr:uid="{C11CF348-5B37-4F16-A5EA-1BABAD6F5F7D}"/>
    <hyperlink ref="E16" r:id="rId21" xr:uid="{D9E5F022-9FDC-40AE-B5D9-2CCB9456B14A}"/>
    <hyperlink ref="C10" r:id="rId22" xr:uid="{D1E1569B-519A-4F59-8A07-BFAB36A79E4D}"/>
    <hyperlink ref="E10" r:id="rId23" xr:uid="{5CA83CFE-7056-4AD8-9B8F-8621BF7BD1ED}"/>
    <hyperlink ref="C17" r:id="rId24" xr:uid="{0D981B66-F5BE-426D-84EA-249B60016841}"/>
    <hyperlink ref="E19" r:id="rId25" xr:uid="{08687586-9A4A-4E42-9B4C-430A37722975}"/>
    <hyperlink ref="C21" r:id="rId26" xr:uid="{F3DBD6A3-7F69-4FCE-9CAA-36C6DCB79ABE}"/>
    <hyperlink ref="C19" r:id="rId27" xr:uid="{631851AB-5B93-41C6-A567-2F2838D42C10}"/>
    <hyperlink ref="E22" r:id="rId28" xr:uid="{DB4E3A8C-1D8E-4F01-AFB9-BE2350DEC17B}"/>
    <hyperlink ref="C2" r:id="rId29" xr:uid="{E8B06DDD-C10F-4DD4-966E-886669E07F10}"/>
    <hyperlink ref="E23" r:id="rId30" xr:uid="{D931C7D7-4836-44C8-A842-FD118E12EB5F}"/>
    <hyperlink ref="C7" r:id="rId31" xr:uid="{8DA09138-83FA-492E-A3E1-3ACB806BA8FC}"/>
    <hyperlink ref="E24" r:id="rId32" xr:uid="{5BCA1594-CBF1-42A5-9D2F-2ED0162C2336}"/>
    <hyperlink ref="C16" r:id="rId33" xr:uid="{B4B63953-C4FC-4A30-ADFB-5E5BFDD0F504}"/>
    <hyperlink ref="E25" r:id="rId34" xr:uid="{29F11407-0A24-49C0-91BC-0EE596E14E5D}"/>
    <hyperlink ref="C12" r:id="rId35" xr:uid="{AE421996-58DF-4FDD-A54D-062BBA1BE843}"/>
    <hyperlink ref="E11" r:id="rId36" xr:uid="{18F7D047-8DDA-4B5E-93C7-733EC385EC74}"/>
    <hyperlink ref="C24" r:id="rId37" display="mailto:saliou-mbacke.ba@socgen.com" xr:uid="{64E02F2B-1B7E-4098-AC9D-55F7DC576B74}"/>
    <hyperlink ref="E17" r:id="rId38" display="mailto:christelle.combey@socgen.com" xr:uid="{320F1110-A753-49DA-BECB-CB9C3BE4249D}"/>
    <hyperlink ref="C9" r:id="rId39" xr:uid="{1395341D-3998-4E42-92D5-DC68EF03F6F9}"/>
    <hyperlink ref="E2" r:id="rId40" xr:uid="{1F57142A-C908-4D63-8FAB-E118A7B382B5}"/>
    <hyperlink ref="E8" r:id="rId41" xr:uid="{57C4C16A-8CB7-42D6-8209-76446FD13EEE}"/>
    <hyperlink ref="C3" r:id="rId42" xr:uid="{012AAFAC-A80F-458A-A1B2-2BB06E0B9284}"/>
    <hyperlink ref="C18" r:id="rId43" xr:uid="{16254CF8-F8C9-4958-B34E-129D13F2760D}"/>
    <hyperlink ref="E26" r:id="rId44" xr:uid="{E8B3B11B-B481-46E7-8DCD-9B8A9D649B71}"/>
    <hyperlink ref="I2" r:id="rId45" xr:uid="{29D58C90-469B-4F95-A2C7-22AE63A18C1B}"/>
    <hyperlink ref="I4" r:id="rId46" xr:uid="{A83F6ADE-CDFE-4142-91A3-24CDA7D7C8A4}"/>
    <hyperlink ref="I9:I10" r:id="rId47" display="alassane-samba.ly@socgen.com" xr:uid="{B5DE018B-5316-4E14-9490-F374E5CD3BA3}"/>
    <hyperlink ref="I3" r:id="rId48" xr:uid="{8AC035E7-95D4-4C07-AC52-681BDC58FFAD}"/>
    <hyperlink ref="I5" r:id="rId49" xr:uid="{88BF3317-81E4-4785-98D4-F5D291D79226}"/>
    <hyperlink ref="I7" r:id="rId50" xr:uid="{5377DF6C-67BA-4838-A694-0A2D7650C800}"/>
    <hyperlink ref="E3" r:id="rId51" xr:uid="{A616949D-E92E-4CE6-B600-18EBF47F2A21}"/>
  </hyperlinks>
  <pageMargins left="0.7" right="0.7" top="0.75" bottom="0.75" header="0.3" footer="0.3"/>
  <pageSetup paperSize="9" orientation="portrait" r:id="rId5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3F8A-FA2E-4316-9ED3-BA6EDF5F2444}">
  <sheetPr codeName="Feuil6"/>
  <dimension ref="A1:V33"/>
  <sheetViews>
    <sheetView workbookViewId="0">
      <selection activeCell="A6" sqref="A6:G6"/>
    </sheetView>
  </sheetViews>
  <sheetFormatPr baseColWidth="10" defaultColWidth="11.5546875" defaultRowHeight="14.4" x14ac:dyDescent="0.3"/>
  <cols>
    <col min="2" max="2" width="30.77734375" bestFit="1" customWidth="1"/>
    <col min="4" max="4" width="16.21875" bestFit="1" customWidth="1"/>
    <col min="5" max="5" width="33.21875" customWidth="1"/>
    <col min="6" max="6" width="20.5546875" customWidth="1"/>
    <col min="7" max="7" width="26.21875" bestFit="1" customWidth="1"/>
    <col min="9" max="9" width="102.21875" bestFit="1" customWidth="1"/>
    <col min="10" max="10" width="11.5546875" customWidth="1"/>
  </cols>
  <sheetData>
    <row r="1" spans="1:22" x14ac:dyDescent="0.3">
      <c r="A1" s="5" t="s">
        <v>152</v>
      </c>
      <c r="B1" s="5" t="s">
        <v>153</v>
      </c>
      <c r="C1" s="5" t="s">
        <v>169</v>
      </c>
      <c r="D1" s="7" t="s">
        <v>172</v>
      </c>
      <c r="E1" s="7" t="s">
        <v>178</v>
      </c>
      <c r="F1" s="7" t="s">
        <v>293</v>
      </c>
      <c r="G1" s="22" t="s">
        <v>324</v>
      </c>
    </row>
    <row r="2" spans="1:22" x14ac:dyDescent="0.3">
      <c r="A2" s="38" t="s">
        <v>167</v>
      </c>
      <c r="B2" s="38" t="s">
        <v>201</v>
      </c>
      <c r="C2" s="36" t="s">
        <v>40</v>
      </c>
      <c r="D2" s="36" t="s">
        <v>174</v>
      </c>
      <c r="E2" s="36" t="s">
        <v>336</v>
      </c>
      <c r="F2" s="29" t="s">
        <v>295</v>
      </c>
      <c r="G2" s="45" t="s">
        <v>326</v>
      </c>
      <c r="I2" s="16" t="str">
        <f>I4&amp;";"&amp;I5&amp;";"&amp;I6&amp;";"&amp;I7</f>
        <v>452;647;369;D16;709;650;511;246;D17;660;707;A25;648;558;282;871;796;696;409;385;414;423;H24;657;531;367;556;J00</v>
      </c>
    </row>
    <row r="3" spans="1:22" x14ac:dyDescent="0.3">
      <c r="A3" s="39" t="s">
        <v>211</v>
      </c>
      <c r="B3" s="39" t="s">
        <v>213</v>
      </c>
      <c r="C3" s="36" t="s">
        <v>40</v>
      </c>
      <c r="D3" s="36" t="s">
        <v>174</v>
      </c>
      <c r="E3" s="36" t="s">
        <v>334</v>
      </c>
      <c r="F3" s="29" t="s">
        <v>295</v>
      </c>
      <c r="G3" s="45" t="s">
        <v>326</v>
      </c>
    </row>
    <row r="4" spans="1:22" x14ac:dyDescent="0.3">
      <c r="A4" s="38" t="s">
        <v>166</v>
      </c>
      <c r="B4" s="38" t="s">
        <v>200</v>
      </c>
      <c r="C4" s="36" t="s">
        <v>40</v>
      </c>
      <c r="D4" s="36" t="s">
        <v>174</v>
      </c>
      <c r="E4" s="36" t="s">
        <v>337</v>
      </c>
      <c r="F4" s="29" t="s">
        <v>295</v>
      </c>
      <c r="G4" s="45" t="s">
        <v>326</v>
      </c>
      <c r="H4" t="s">
        <v>20</v>
      </c>
      <c r="I4" t="str">
        <f>J4&amp;";"&amp;K4&amp;";"&amp;L4&amp;";"&amp;M4&amp;";"&amp;N4&amp;";"&amp;O4&amp;";"&amp;P4&amp;";"&amp;Q4&amp;";"&amp;R4&amp;";"&amp;S4&amp;";"&amp;T4&amp;";"&amp;U4&amp;";"&amp;V4</f>
        <v>452;647;369;D16;709;650;511;246;D17;660;707;A25;648</v>
      </c>
      <c r="J4" t="str" cm="1">
        <f t="array" ref="J4:V4">_xlfn.TOROW(A2:A14)</f>
        <v>452</v>
      </c>
      <c r="K4" t="str">
        <v>647</v>
      </c>
      <c r="L4" t="str">
        <v>369</v>
      </c>
      <c r="M4" t="str">
        <v>D16</v>
      </c>
      <c r="N4" t="str">
        <v>709</v>
      </c>
      <c r="O4" t="str">
        <v>650</v>
      </c>
      <c r="P4" t="str">
        <v>511</v>
      </c>
      <c r="Q4" t="str">
        <v>246</v>
      </c>
      <c r="R4" t="str">
        <v>D17</v>
      </c>
      <c r="S4" t="str">
        <v>660</v>
      </c>
      <c r="T4" t="str">
        <v>707</v>
      </c>
      <c r="U4" t="str">
        <v>A25</v>
      </c>
      <c r="V4" t="str">
        <v>648</v>
      </c>
    </row>
    <row r="5" spans="1:22" x14ac:dyDescent="0.3">
      <c r="A5" s="39" t="s">
        <v>220</v>
      </c>
      <c r="B5" s="38" t="s">
        <v>278</v>
      </c>
      <c r="C5" s="36" t="s">
        <v>40</v>
      </c>
      <c r="D5" s="36" t="s">
        <v>173</v>
      </c>
      <c r="E5" s="36" t="s">
        <v>217</v>
      </c>
      <c r="F5" s="29" t="s">
        <v>295</v>
      </c>
      <c r="G5" s="45" t="s">
        <v>328</v>
      </c>
      <c r="H5" t="s">
        <v>187</v>
      </c>
      <c r="I5" t="str">
        <f>J5&amp;";"&amp;K5&amp;";"&amp;L5&amp;";"&amp;M5</f>
        <v>558;282;871;796</v>
      </c>
      <c r="J5" t="str" cm="1">
        <f t="array" ref="J5:M5">_xlfn.TOROW(A15:A18)</f>
        <v>558</v>
      </c>
      <c r="K5" t="str">
        <v>282</v>
      </c>
      <c r="L5" t="str">
        <v>871</v>
      </c>
      <c r="M5" t="str">
        <v>796</v>
      </c>
    </row>
    <row r="6" spans="1:22" x14ac:dyDescent="0.3">
      <c r="A6" s="41" t="s">
        <v>215</v>
      </c>
      <c r="B6" s="41" t="s">
        <v>216</v>
      </c>
      <c r="C6" s="36" t="s">
        <v>40</v>
      </c>
      <c r="D6" s="36" t="s">
        <v>173</v>
      </c>
      <c r="E6" s="36" t="s">
        <v>217</v>
      </c>
      <c r="F6" s="29" t="s">
        <v>295</v>
      </c>
      <c r="G6" s="45" t="s">
        <v>328</v>
      </c>
      <c r="H6" t="s">
        <v>40</v>
      </c>
      <c r="I6" t="str">
        <f>J6&amp;";"&amp;K6&amp;";"&amp;L6&amp;";"&amp;M6&amp;";"&amp;N6&amp;";"&amp;O6&amp;";"&amp;P6&amp;";"&amp;Q6&amp;";"&amp;R6</f>
        <v>696;409;385;414;423;H24;657;531;367</v>
      </c>
      <c r="J6" t="str" cm="1">
        <f t="array" ref="J6:R6">_xlfn.TOROW(A21:A29)</f>
        <v>696</v>
      </c>
      <c r="K6" t="str">
        <v>409</v>
      </c>
      <c r="L6" t="str">
        <v>385</v>
      </c>
      <c r="M6" t="str">
        <v>414</v>
      </c>
      <c r="N6" t="str">
        <v>423</v>
      </c>
      <c r="O6" t="str">
        <v>H24</v>
      </c>
      <c r="P6" t="str">
        <v>657</v>
      </c>
      <c r="Q6" t="str">
        <v>531</v>
      </c>
      <c r="R6" t="str">
        <v>367</v>
      </c>
    </row>
    <row r="7" spans="1:22" x14ac:dyDescent="0.3">
      <c r="A7" s="39" t="s">
        <v>289</v>
      </c>
      <c r="B7" s="38" t="s">
        <v>290</v>
      </c>
      <c r="C7" s="36" t="s">
        <v>40</v>
      </c>
      <c r="E7" s="36" t="s">
        <v>339</v>
      </c>
      <c r="F7" s="29" t="s">
        <v>273</v>
      </c>
      <c r="G7" s="45" t="s">
        <v>327</v>
      </c>
      <c r="H7" t="s">
        <v>222</v>
      </c>
      <c r="I7" t="str">
        <f>J7&amp;";"&amp;K7</f>
        <v>556;J00</v>
      </c>
      <c r="J7" t="str" cm="1">
        <f t="array" ref="J7:K7">_xlfn.TOROW(A19:A20)</f>
        <v>556</v>
      </c>
      <c r="K7" t="str">
        <v>J00</v>
      </c>
    </row>
    <row r="8" spans="1:22" x14ac:dyDescent="0.3">
      <c r="A8" s="38" t="s">
        <v>157</v>
      </c>
      <c r="B8" s="38" t="s">
        <v>191</v>
      </c>
      <c r="C8" s="36" t="s">
        <v>40</v>
      </c>
      <c r="D8" s="36" t="s">
        <v>173</v>
      </c>
      <c r="E8" s="36" t="s">
        <v>335</v>
      </c>
      <c r="F8" s="29" t="s">
        <v>273</v>
      </c>
      <c r="G8" s="45" t="s">
        <v>326</v>
      </c>
    </row>
    <row r="9" spans="1:22" x14ac:dyDescent="0.3">
      <c r="A9" s="38" t="s">
        <v>223</v>
      </c>
      <c r="B9" s="35" t="s">
        <v>224</v>
      </c>
      <c r="C9" s="36" t="s">
        <v>40</v>
      </c>
      <c r="D9" s="36" t="s">
        <v>173</v>
      </c>
      <c r="E9" s="36" t="s">
        <v>338</v>
      </c>
      <c r="F9" s="29" t="s">
        <v>295</v>
      </c>
      <c r="G9" s="45" t="s">
        <v>328</v>
      </c>
    </row>
    <row r="10" spans="1:22" x14ac:dyDescent="0.3">
      <c r="A10" s="38" t="s">
        <v>225</v>
      </c>
      <c r="B10" s="38" t="s">
        <v>228</v>
      </c>
      <c r="C10" s="36" t="s">
        <v>40</v>
      </c>
      <c r="D10" s="36"/>
      <c r="E10" s="36" t="s">
        <v>179</v>
      </c>
      <c r="F10" s="29" t="s">
        <v>295</v>
      </c>
      <c r="G10" s="45" t="s">
        <v>327</v>
      </c>
    </row>
    <row r="11" spans="1:22" x14ac:dyDescent="0.3">
      <c r="A11" s="38" t="s">
        <v>279</v>
      </c>
      <c r="B11" s="38" t="s">
        <v>286</v>
      </c>
      <c r="C11" s="36" t="s">
        <v>171</v>
      </c>
      <c r="D11" s="36"/>
      <c r="E11" s="36" t="s">
        <v>333</v>
      </c>
      <c r="F11" s="29" t="s">
        <v>295</v>
      </c>
      <c r="G11" s="45" t="s">
        <v>328</v>
      </c>
    </row>
    <row r="12" spans="1:22" x14ac:dyDescent="0.3">
      <c r="A12" s="38" t="s">
        <v>205</v>
      </c>
      <c r="B12" s="42" t="s">
        <v>276</v>
      </c>
      <c r="C12" s="36" t="s">
        <v>171</v>
      </c>
      <c r="D12" s="36" t="s">
        <v>174</v>
      </c>
      <c r="E12" s="36" t="s">
        <v>40</v>
      </c>
      <c r="F12" s="29" t="s">
        <v>295</v>
      </c>
      <c r="G12" s="45" t="s">
        <v>328</v>
      </c>
    </row>
    <row r="13" spans="1:22" x14ac:dyDescent="0.3">
      <c r="A13" s="40" t="s">
        <v>226</v>
      </c>
      <c r="B13" s="40" t="s">
        <v>275</v>
      </c>
      <c r="C13" s="36" t="s">
        <v>170</v>
      </c>
      <c r="D13" s="36"/>
      <c r="E13" s="36" t="s">
        <v>184</v>
      </c>
      <c r="F13" s="29" t="s">
        <v>294</v>
      </c>
      <c r="G13" s="45" t="s">
        <v>326</v>
      </c>
      <c r="I13" t="s">
        <v>329</v>
      </c>
    </row>
    <row r="14" spans="1:22" x14ac:dyDescent="0.3">
      <c r="A14" s="38" t="s">
        <v>207</v>
      </c>
      <c r="B14" s="38" t="s">
        <v>274</v>
      </c>
      <c r="C14" s="36" t="s">
        <v>170</v>
      </c>
      <c r="D14" s="36" t="s">
        <v>174</v>
      </c>
      <c r="E14" s="36" t="s">
        <v>184</v>
      </c>
      <c r="F14" s="29" t="s">
        <v>294</v>
      </c>
      <c r="G14" s="29" t="s">
        <v>325</v>
      </c>
      <c r="I14" t="s">
        <v>323</v>
      </c>
    </row>
    <row r="15" spans="1:22" x14ac:dyDescent="0.3">
      <c r="A15" s="38" t="s">
        <v>165</v>
      </c>
      <c r="B15" s="38" t="s">
        <v>199</v>
      </c>
      <c r="C15" s="36" t="s">
        <v>170</v>
      </c>
      <c r="D15" s="36" t="s">
        <v>174</v>
      </c>
      <c r="E15" s="36" t="s">
        <v>184</v>
      </c>
      <c r="F15" s="29" t="s">
        <v>294</v>
      </c>
      <c r="G15" s="29" t="s">
        <v>325</v>
      </c>
    </row>
    <row r="16" spans="1:22" x14ac:dyDescent="0.3">
      <c r="A16" s="38" t="s">
        <v>159</v>
      </c>
      <c r="B16" s="38" t="s">
        <v>193</v>
      </c>
      <c r="C16" s="36" t="s">
        <v>170</v>
      </c>
      <c r="D16" s="36" t="s">
        <v>174</v>
      </c>
      <c r="E16" s="36" t="s">
        <v>184</v>
      </c>
      <c r="F16" s="29" t="s">
        <v>294</v>
      </c>
      <c r="G16" s="45" t="s">
        <v>327</v>
      </c>
    </row>
    <row r="17" spans="1:7" x14ac:dyDescent="0.3">
      <c r="A17" s="38" t="s">
        <v>163</v>
      </c>
      <c r="B17" s="38" t="s">
        <v>197</v>
      </c>
      <c r="C17" s="36" t="s">
        <v>20</v>
      </c>
      <c r="D17" s="36" t="s">
        <v>173</v>
      </c>
      <c r="E17" s="36" t="s">
        <v>299</v>
      </c>
      <c r="F17" t="s">
        <v>197</v>
      </c>
      <c r="G17" t="s">
        <v>325</v>
      </c>
    </row>
    <row r="18" spans="1:7" x14ac:dyDescent="0.3">
      <c r="A18" s="39" t="s">
        <v>209</v>
      </c>
      <c r="B18" s="39" t="s">
        <v>214</v>
      </c>
      <c r="C18" s="36" t="s">
        <v>20</v>
      </c>
      <c r="D18" s="36" t="s">
        <v>174</v>
      </c>
      <c r="E18" s="36" t="s">
        <v>299</v>
      </c>
      <c r="F18" t="s">
        <v>197</v>
      </c>
      <c r="G18" t="s">
        <v>325</v>
      </c>
    </row>
    <row r="19" spans="1:7" x14ac:dyDescent="0.3">
      <c r="A19" s="38" t="s">
        <v>160</v>
      </c>
      <c r="B19" s="38" t="s">
        <v>194</v>
      </c>
      <c r="C19" s="36" t="s">
        <v>20</v>
      </c>
      <c r="D19" s="36" t="s">
        <v>174</v>
      </c>
      <c r="E19" s="36" t="s">
        <v>299</v>
      </c>
      <c r="F19" s="29" t="s">
        <v>197</v>
      </c>
      <c r="G19" s="45" t="s">
        <v>327</v>
      </c>
    </row>
    <row r="20" spans="1:7" x14ac:dyDescent="0.3">
      <c r="A20" s="35" t="s">
        <v>229</v>
      </c>
      <c r="B20" s="35" t="s">
        <v>230</v>
      </c>
      <c r="C20" s="36" t="s">
        <v>20</v>
      </c>
      <c r="D20" s="36"/>
      <c r="E20" s="36" t="s">
        <v>297</v>
      </c>
      <c r="F20" t="s">
        <v>273</v>
      </c>
      <c r="G20" s="45" t="s">
        <v>326</v>
      </c>
    </row>
    <row r="21" spans="1:7" x14ac:dyDescent="0.3">
      <c r="A21" s="38" t="s">
        <v>203</v>
      </c>
      <c r="B21" s="38" t="s">
        <v>273</v>
      </c>
      <c r="C21" s="36" t="s">
        <v>20</v>
      </c>
      <c r="D21" s="36" t="s">
        <v>174</v>
      </c>
      <c r="E21" s="36" t="s">
        <v>297</v>
      </c>
      <c r="F21" s="29" t="s">
        <v>273</v>
      </c>
      <c r="G21" s="45" t="s">
        <v>327</v>
      </c>
    </row>
    <row r="22" spans="1:7" x14ac:dyDescent="0.3">
      <c r="A22" s="38" t="s">
        <v>154</v>
      </c>
      <c r="B22" s="49" t="s">
        <v>188</v>
      </c>
      <c r="C22" s="36" t="s">
        <v>20</v>
      </c>
      <c r="D22" s="36" t="s">
        <v>173</v>
      </c>
      <c r="E22" s="36" t="s">
        <v>297</v>
      </c>
      <c r="F22" s="29" t="s">
        <v>273</v>
      </c>
      <c r="G22" s="29" t="s">
        <v>325</v>
      </c>
    </row>
    <row r="23" spans="1:7" x14ac:dyDescent="0.3">
      <c r="A23" s="20" t="s">
        <v>156</v>
      </c>
      <c r="B23" s="20" t="s">
        <v>190</v>
      </c>
      <c r="C23" s="21" t="s">
        <v>20</v>
      </c>
      <c r="D23" s="21" t="s">
        <v>175</v>
      </c>
      <c r="E23" s="36" t="s">
        <v>297</v>
      </c>
      <c r="F23" s="29" t="s">
        <v>273</v>
      </c>
      <c r="G23" s="45" t="s">
        <v>326</v>
      </c>
    </row>
    <row r="24" spans="1:7" x14ac:dyDescent="0.3">
      <c r="A24" s="38" t="s">
        <v>164</v>
      </c>
      <c r="B24" s="52" t="s">
        <v>198</v>
      </c>
      <c r="C24" s="36" t="s">
        <v>20</v>
      </c>
      <c r="D24" s="36" t="s">
        <v>175</v>
      </c>
      <c r="E24" s="36" t="s">
        <v>297</v>
      </c>
      <c r="F24" s="29" t="s">
        <v>273</v>
      </c>
      <c r="G24" s="45" t="s">
        <v>326</v>
      </c>
    </row>
    <row r="25" spans="1:7" x14ac:dyDescent="0.3">
      <c r="A25" s="39" t="s">
        <v>292</v>
      </c>
      <c r="B25" s="48" t="s">
        <v>291</v>
      </c>
      <c r="C25" s="29" t="s">
        <v>20</v>
      </c>
      <c r="E25" s="36" t="s">
        <v>297</v>
      </c>
      <c r="F25" s="29" t="s">
        <v>273</v>
      </c>
      <c r="G25" s="29" t="s">
        <v>325</v>
      </c>
    </row>
    <row r="26" spans="1:7" x14ac:dyDescent="0.3">
      <c r="A26" s="37" t="s">
        <v>285</v>
      </c>
      <c r="B26" s="37" t="s">
        <v>288</v>
      </c>
      <c r="C26" s="36" t="s">
        <v>20</v>
      </c>
      <c r="D26" s="36"/>
      <c r="E26" s="36" t="s">
        <v>298</v>
      </c>
      <c r="F26" t="s">
        <v>201</v>
      </c>
      <c r="G26" s="45" t="s">
        <v>328</v>
      </c>
    </row>
    <row r="27" spans="1:7" x14ac:dyDescent="0.3">
      <c r="A27" s="43" t="s">
        <v>284</v>
      </c>
      <c r="B27" s="38" t="s">
        <v>287</v>
      </c>
      <c r="C27" s="36" t="s">
        <v>20</v>
      </c>
      <c r="D27" s="36"/>
      <c r="E27" s="36" t="s">
        <v>298</v>
      </c>
      <c r="F27" s="29" t="s">
        <v>201</v>
      </c>
      <c r="G27" s="29" t="s">
        <v>325</v>
      </c>
    </row>
    <row r="28" spans="1:7" x14ac:dyDescent="0.3">
      <c r="A28" s="38" t="s">
        <v>158</v>
      </c>
      <c r="B28" s="52" t="s">
        <v>192</v>
      </c>
      <c r="C28" s="36" t="s">
        <v>20</v>
      </c>
      <c r="D28" s="36" t="s">
        <v>175</v>
      </c>
      <c r="E28" s="36" t="s">
        <v>298</v>
      </c>
      <c r="F28" s="29" t="s">
        <v>201</v>
      </c>
      <c r="G28" s="45" t="s">
        <v>328</v>
      </c>
    </row>
    <row r="29" spans="1:7" x14ac:dyDescent="0.3">
      <c r="A29" s="51" t="s">
        <v>155</v>
      </c>
      <c r="B29" s="49" t="s">
        <v>189</v>
      </c>
      <c r="C29" s="36" t="s">
        <v>20</v>
      </c>
      <c r="D29" s="36" t="s">
        <v>174</v>
      </c>
      <c r="E29" s="36" t="s">
        <v>298</v>
      </c>
      <c r="F29" s="29" t="s">
        <v>201</v>
      </c>
      <c r="G29" s="45" t="s">
        <v>327</v>
      </c>
    </row>
    <row r="30" spans="1:7" x14ac:dyDescent="0.3">
      <c r="A30" s="50" t="s">
        <v>331</v>
      </c>
      <c r="B30" s="50" t="s">
        <v>332</v>
      </c>
      <c r="C30" s="36" t="s">
        <v>20</v>
      </c>
      <c r="D30" s="36" t="s">
        <v>174</v>
      </c>
      <c r="E30" s="36" t="s">
        <v>298</v>
      </c>
      <c r="F30" s="29" t="s">
        <v>201</v>
      </c>
      <c r="G30" s="45" t="s">
        <v>327</v>
      </c>
    </row>
    <row r="33" spans="1:2" x14ac:dyDescent="0.3">
      <c r="A33" s="50" t="s">
        <v>341</v>
      </c>
      <c r="B33" s="50" t="s">
        <v>342</v>
      </c>
    </row>
  </sheetData>
  <autoFilter ref="A1:G29" xr:uid="{F1D6868A-2C9C-453D-9001-A4B01CB5F141}">
    <sortState xmlns:xlrd2="http://schemas.microsoft.com/office/spreadsheetml/2017/richdata2" ref="A2:G30">
      <sortCondition descending="1" ref="C1:C2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Mapp_Chap_compta</vt:lpstr>
      <vt:lpstr>Mapp_Mche_CCL 2</vt:lpstr>
      <vt:lpstr>Mapp_Mche_CCL</vt:lpstr>
      <vt:lpstr>Binomes CCL &amp; ACE</vt:lpstr>
      <vt:lpstr>Mapp_Chap_compta (2)</vt:lpstr>
      <vt:lpstr>Binomes CCL ACE</vt:lpstr>
      <vt:lpstr>Binomes CCL ACE NEW</vt:lpstr>
      <vt:lpstr>Mapp_Mche_CCL (2)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SAWADOGO Ouatinsi Edith</dc:creator>
  <cp:lastModifiedBy>CHOKKI Komla Martin          SGSN</cp:lastModifiedBy>
  <dcterms:created xsi:type="dcterms:W3CDTF">2021-03-25T12:13:11Z</dcterms:created>
  <dcterms:modified xsi:type="dcterms:W3CDTF">2024-06-04T17:22:53Z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4d663-56d6-41e4-848e-9ae4b16948c5_Enabled">
    <vt:lpwstr>true</vt:lpwstr>
  </property>
  <property fmtid="{D5CDD505-2E9C-101B-9397-08002B2CF9AE}" pid="3" name="MSIP_Label_3ef4d663-56d6-41e4-848e-9ae4b16948c5_SetDate">
    <vt:lpwstr>2023-10-17T17:14:56Z</vt:lpwstr>
  </property>
  <property fmtid="{D5CDD505-2E9C-101B-9397-08002B2CF9AE}" pid="4" name="MSIP_Label_3ef4d663-56d6-41e4-848e-9ae4b16948c5_Method">
    <vt:lpwstr>Privileged</vt:lpwstr>
  </property>
  <property fmtid="{D5CDD505-2E9C-101B-9397-08002B2CF9AE}" pid="5" name="MSIP_Label_3ef4d663-56d6-41e4-848e-9ae4b16948c5_Name">
    <vt:lpwstr>3ef4d663-56d6-41e4-848e-9ae4b16948c5</vt:lpwstr>
  </property>
  <property fmtid="{D5CDD505-2E9C-101B-9397-08002B2CF9AE}" pid="6" name="MSIP_Label_3ef4d663-56d6-41e4-848e-9ae4b16948c5_SiteId">
    <vt:lpwstr>a491f8c5-c721-4e53-b604-6f27e7e4565d</vt:lpwstr>
  </property>
  <property fmtid="{D5CDD505-2E9C-101B-9397-08002B2CF9AE}" pid="7" name="MSIP_Label_3ef4d663-56d6-41e4-848e-9ae4b16948c5_ActionId">
    <vt:lpwstr>7f6ceef7-7190-48c1-a9c0-122ff6754cae</vt:lpwstr>
  </property>
  <property fmtid="{D5CDD505-2E9C-101B-9397-08002B2CF9AE}" pid="8" name="MSIP_Label_3ef4d663-56d6-41e4-848e-9ae4b16948c5_ContentBits">
    <vt:lpwstr>0</vt:lpwstr>
  </property>
</Properties>
</file>