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tiago Gabian" sheetId="1" r:id="rId4"/>
    <sheet state="visible" name="Diego Isunza" sheetId="2" r:id="rId5"/>
    <sheet state="visible" name="Agustín Abreu" sheetId="3" r:id="rId6"/>
    <sheet state="visible" name="Diego Jimenez" sheetId="4" r:id="rId7"/>
    <sheet state="visible" name="Yusdivia Molina" sheetId="5" r:id="rId8"/>
  </sheets>
  <definedNames/>
  <calcPr/>
</workbook>
</file>

<file path=xl/sharedStrings.xml><?xml version="1.0" encoding="utf-8"?>
<sst xmlns="http://schemas.openxmlformats.org/spreadsheetml/2006/main" count="280" uniqueCount="81">
  <si>
    <t>Script C16 PSP Time Recording Log</t>
  </si>
  <si>
    <t>Nombre:</t>
  </si>
  <si>
    <t>Santiago Gabian</t>
  </si>
  <si>
    <t>Fecha:</t>
  </si>
  <si>
    <t>2 semanas bloque 2</t>
  </si>
  <si>
    <t>24 horas de clase</t>
  </si>
  <si>
    <t>Proyecto:</t>
  </si>
  <si>
    <t>Komorebi Conncet</t>
  </si>
  <si>
    <t>Programa:</t>
  </si>
  <si>
    <t>Komorebi Connect</t>
  </si>
  <si>
    <t>2 semanas</t>
  </si>
  <si>
    <t>Líder:</t>
  </si>
  <si>
    <t>Yusdivia Molina</t>
  </si>
  <si>
    <t>Lenguaje:</t>
  </si>
  <si>
    <t>Java, HTML, CSS, JS, JSX</t>
  </si>
  <si>
    <t>2880 minutos</t>
  </si>
  <si>
    <t>Fecha</t>
  </si>
  <si>
    <t>Hora de inicio</t>
  </si>
  <si>
    <t>Hora de terminación</t>
  </si>
  <si>
    <t>Tiempo de interrupción</t>
  </si>
  <si>
    <t>Tiempo real</t>
  </si>
  <si>
    <t>Fase</t>
  </si>
  <si>
    <t>Comentarios</t>
  </si>
  <si>
    <t>Conclusiones:</t>
  </si>
  <si>
    <t>Análisis</t>
  </si>
  <si>
    <t>Notificaciones de discord</t>
  </si>
  <si>
    <t>Santiago tuvo un tiempo de interrupción regular con 373 minutos, contando con interrupciones como lo son ir al baño, distracciones, notificaciones. Se contaba con 2880 minutos y el tiempo real fue de 2362. Juntando el tiempo real + el de interrupción nos da 2,735 minutos. Por lo que si se cumplió sus avances con un tiempo de sobra bajo.</t>
  </si>
  <si>
    <t xml:space="preserve">Documentación </t>
  </si>
  <si>
    <t>Se puso a pensar en otra cosa</t>
  </si>
  <si>
    <t xml:space="preserve">Programación </t>
  </si>
  <si>
    <t>Salidas al baño y notificaciones</t>
  </si>
  <si>
    <t>Compilación</t>
  </si>
  <si>
    <t>Salida al baño</t>
  </si>
  <si>
    <t>Pruebas</t>
  </si>
  <si>
    <t>Notificaciones del celular</t>
  </si>
  <si>
    <t xml:space="preserve">Diseño </t>
  </si>
  <si>
    <t>Tomar agua, estiramientos, notificaciones</t>
  </si>
  <si>
    <t>Un amigo le pidió un favor</t>
  </si>
  <si>
    <t xml:space="preserve">Tomó un jugo </t>
  </si>
  <si>
    <t xml:space="preserve">Comió un sandwich </t>
  </si>
  <si>
    <t>Notificaciones y amigos de discord</t>
  </si>
  <si>
    <t>Diego Isunza</t>
  </si>
  <si>
    <t xml:space="preserve">Interrupción del perro </t>
  </si>
  <si>
    <t>Diego tuvo un tiempo de interrupción bajo con 283 minutos, contando con interrupciones como lo son ir al baño, distracciones, notificaciones. Se contaba con 2880 minutos y el tiempo real fue de 2145. Juntando el tiempo real + el de interrupción nos da 2,428 minutos. Por lo que si se cumplió sus avances con un tiempo de sobra alto.</t>
  </si>
  <si>
    <t>Hacerse un café</t>
  </si>
  <si>
    <t xml:space="preserve">Salida al baño </t>
  </si>
  <si>
    <t>Tomó agua y salió al baño</t>
  </si>
  <si>
    <t>Estiramientos activos</t>
  </si>
  <si>
    <t>Se fue a hacer su comida</t>
  </si>
  <si>
    <t xml:space="preserve">Salida al baño y su mamá le pidió un favor </t>
  </si>
  <si>
    <t>Interrupción del perro y tomar agua</t>
  </si>
  <si>
    <t>Interrupción del perro</t>
  </si>
  <si>
    <t>Salida al baño e interrupción del perro</t>
  </si>
  <si>
    <t xml:space="preserve">Salidas al baño </t>
  </si>
  <si>
    <t xml:space="preserve">Estaba comiendo </t>
  </si>
  <si>
    <t>Interrupción del perro, baño y tomar agua</t>
  </si>
  <si>
    <t>Agustín Abreu</t>
  </si>
  <si>
    <t>Salidas al baño</t>
  </si>
  <si>
    <t>Agustín tuvo un tiempo de interrupción bajo con 205 minutos, contando con interrupciones como lo son ir al baño, snacks, notificaciones. Se contaba con 2880 minutos y el tiempo real fue de 2345. Juntando el tiempo real + el de interrupción nos da 2,550 minutos, muy similar al de Diego. Por lo que si se cumplió sus avances con un tiempo de sobra alto.</t>
  </si>
  <si>
    <t>Notificaciones de redes sociales</t>
  </si>
  <si>
    <t>Agua y snack</t>
  </si>
  <si>
    <t xml:space="preserve">Su hermana le pidió un favor </t>
  </si>
  <si>
    <t>Agua y redes sociales</t>
  </si>
  <si>
    <t>Baño, snack</t>
  </si>
  <si>
    <t>Baño y tomar agua</t>
  </si>
  <si>
    <t>Diego Jimenez</t>
  </si>
  <si>
    <t>Diego Jimenez tuvo un tiempo de interrupción regular con 338 minutos, contando con interrupciones como lo son ir al baño, snacks, notificaciones. Se contaba con 2880 minutos y el tiempo real fue de 2422. Juntando el tiempo real + el de interrupción nos da 2,760 minutos. Por lo que si se cumplió sus avances con un tiempo de sobra bajo.</t>
  </si>
  <si>
    <t>Redes sociales</t>
  </si>
  <si>
    <t xml:space="preserve">Baño y pequeño snack </t>
  </si>
  <si>
    <t>Su mamá le pidió un favor</t>
  </si>
  <si>
    <t>Diseño</t>
  </si>
  <si>
    <t>Baño, pequeño snack, mensajes del trabajo</t>
  </si>
  <si>
    <t>Salida al baño, snack, e ir por agua</t>
  </si>
  <si>
    <t xml:space="preserve">Tomó un snack </t>
  </si>
  <si>
    <t xml:space="preserve">Se refrescó por el calor </t>
  </si>
  <si>
    <t>Yusdivia tuvo un tiempo de interrupción alto con 580 minutos, contando con interrupciones como lo son ir al baño, distracciones, notificaciones y estiramiento. Esto es debido a que , emplea un tecnica llamada Pomodoro, en la cual trabaja 25 minutos y descansa 5 minutos. Se contaba con 2880 minutos y el tiempo real fue de 2,480. Juntando el tiempo real + el de interrupción nos da 3,060 minutos. Por lo que no se cumplió sus avances con el tiempo estipulado.</t>
  </si>
  <si>
    <t>Salidas al baño, tomar agua e interrupciones del perrito</t>
  </si>
  <si>
    <t xml:space="preserve">Estiramiento activo y salida al baño </t>
  </si>
  <si>
    <t xml:space="preserve">Salidas al baño y tomar agua </t>
  </si>
  <si>
    <t>Notificaciones del celular, tomar agua</t>
  </si>
  <si>
    <t>Salidas al baño, tomar agua y redes 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</si>
</sst>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  <scheme val="minor"/>
    </font>
    <font>
      <b/>
      <sz val="15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vertical="top"/>
    </xf>
    <xf borderId="2" fillId="2" fontId="3" numFmtId="0" xfId="0" applyAlignment="1" applyBorder="1" applyFill="1" applyFont="1">
      <alignment horizontal="center" readingOrder="0" shrinkToFit="0" wrapText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4" numFmtId="20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top" wrapText="1"/>
    </xf>
    <xf borderId="1" fillId="0" fontId="2" numFmtId="20" xfId="0" applyAlignment="1" applyBorder="1" applyFont="1" applyNumberFormat="1">
      <alignment horizontal="right" readingOrder="0" shrinkToFit="0" vertical="bottom" wrapText="0"/>
    </xf>
    <xf borderId="1" fillId="0" fontId="2" numFmtId="20" xfId="0" applyAlignment="1" applyBorder="1" applyFont="1" applyNumberFormat="1">
      <alignment readingOrder="0" shrinkToFit="0" vertical="bottom" wrapText="0"/>
    </xf>
    <xf borderId="1" fillId="0" fontId="4" numFmtId="20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readingOrder="0"/>
    </xf>
    <xf borderId="1" fillId="3" fontId="5" numFmtId="0" xfId="0" applyBorder="1" applyFill="1" applyFont="1"/>
    <xf borderId="1" fillId="3" fontId="2" numFmtId="0" xfId="0" applyAlignment="1" applyBorder="1" applyFont="1">
      <alignment horizontal="right" readingOrder="0" shrinkToFit="0" vertical="bottom" wrapText="0"/>
    </xf>
    <xf borderId="1" fillId="0" fontId="5" numFmtId="0" xfId="0" applyBorder="1" applyFont="1"/>
    <xf borderId="5" fillId="2" fontId="3" numFmtId="0" xfId="0" applyAlignment="1" applyBorder="1" applyFont="1">
      <alignment horizontal="center" readingOrder="0" shrinkToFit="0" wrapText="0"/>
    </xf>
    <xf borderId="6" fillId="2" fontId="3" numFmtId="0" xfId="0" applyAlignment="1" applyBorder="1" applyFont="1">
      <alignment horizontal="center" readingOrder="0"/>
    </xf>
    <xf borderId="0" fillId="4" fontId="2" numFmtId="0" xfId="0" applyAlignment="1" applyFill="1" applyFont="1">
      <alignment horizontal="left" readingOrder="0" shrinkToFit="0" vertical="top" wrapText="1"/>
    </xf>
    <xf borderId="1" fillId="0" fontId="2" numFmtId="21" xfId="0" applyAlignment="1" applyBorder="1" applyFont="1" applyNumberFormat="1">
      <alignment horizontal="right" readingOrder="0" shrinkToFit="0" vertical="bottom" wrapText="0"/>
    </xf>
    <xf borderId="1" fillId="0" fontId="5" numFmtId="0" xfId="0" applyAlignment="1" applyBorder="1" applyFont="1">
      <alignment readingOrder="0"/>
    </xf>
    <xf borderId="7" fillId="0" fontId="2" numFmtId="164" xfId="0" applyAlignment="1" applyBorder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3" fontId="5" numFmtId="0" xfId="0" applyFont="1"/>
    <xf borderId="0" fillId="0" fontId="5" numFmtId="0" xfId="0" applyAlignment="1" applyFont="1">
      <alignment readingOrder="0"/>
    </xf>
    <xf borderId="1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9.38"/>
    <col customWidth="1" min="6" max="6" width="13.5"/>
    <col customWidth="1" min="7" max="7" width="32.63"/>
  </cols>
  <sheetData>
    <row r="1">
      <c r="A1" s="1" t="s">
        <v>0</v>
      </c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4" t="s">
        <v>2</v>
      </c>
      <c r="C3" s="5"/>
      <c r="D3" s="5"/>
      <c r="E3" s="5"/>
      <c r="F3" s="3" t="s">
        <v>3</v>
      </c>
      <c r="G3" s="4" t="s">
        <v>4</v>
      </c>
      <c r="H3" s="2"/>
      <c r="I3" s="6" t="s">
        <v>5</v>
      </c>
      <c r="J3" s="7">
        <f t="shared" ref="J3:J4" si="1">24*60</f>
        <v>1440</v>
      </c>
    </row>
    <row r="4">
      <c r="A4" s="3" t="s">
        <v>6</v>
      </c>
      <c r="B4" s="4" t="s">
        <v>7</v>
      </c>
      <c r="C4" s="5"/>
      <c r="D4" s="5"/>
      <c r="E4" s="5"/>
      <c r="F4" s="3" t="s">
        <v>8</v>
      </c>
      <c r="G4" s="8" t="s">
        <v>9</v>
      </c>
      <c r="H4" s="2"/>
      <c r="I4" s="6" t="s">
        <v>10</v>
      </c>
      <c r="J4" s="7">
        <f t="shared" si="1"/>
        <v>1440</v>
      </c>
    </row>
    <row r="5">
      <c r="A5" s="3" t="s">
        <v>11</v>
      </c>
      <c r="B5" s="4" t="s">
        <v>12</v>
      </c>
      <c r="C5" s="5"/>
      <c r="D5" s="5"/>
      <c r="E5" s="5"/>
      <c r="F5" s="3" t="s">
        <v>13</v>
      </c>
      <c r="G5" s="4" t="s">
        <v>14</v>
      </c>
      <c r="H5" s="2"/>
      <c r="I5" s="2"/>
      <c r="J5" s="7" t="s">
        <v>15</v>
      </c>
    </row>
    <row r="6">
      <c r="A6" s="2"/>
      <c r="B6" s="2"/>
      <c r="C6" s="2"/>
      <c r="D6" s="2"/>
      <c r="E6" s="2"/>
      <c r="F6" s="2"/>
      <c r="G6" s="2"/>
      <c r="H6" s="2"/>
      <c r="I6" s="2"/>
      <c r="J6" s="7"/>
    </row>
    <row r="7">
      <c r="A7" s="9" t="s">
        <v>16</v>
      </c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2"/>
      <c r="I7" s="11" t="s">
        <v>23</v>
      </c>
      <c r="J7" s="2"/>
    </row>
    <row r="8">
      <c r="A8" s="12">
        <v>44648.0</v>
      </c>
      <c r="B8" s="13">
        <v>0.9375</v>
      </c>
      <c r="C8" s="13">
        <v>0.9993055555555556</v>
      </c>
      <c r="D8" s="14">
        <v>20.0</v>
      </c>
      <c r="E8" s="14">
        <f>90-D8</f>
        <v>70</v>
      </c>
      <c r="F8" s="4" t="s">
        <v>24</v>
      </c>
      <c r="G8" s="4" t="s">
        <v>25</v>
      </c>
      <c r="H8" s="2"/>
      <c r="I8" s="15" t="s">
        <v>26</v>
      </c>
    </row>
    <row r="9">
      <c r="A9" s="12">
        <v>44649.0</v>
      </c>
      <c r="B9" s="13">
        <v>0.5</v>
      </c>
      <c r="C9" s="16">
        <v>0.625</v>
      </c>
      <c r="D9" s="14">
        <v>40.0</v>
      </c>
      <c r="E9" s="14">
        <f>180-D9</f>
        <v>140</v>
      </c>
      <c r="F9" s="4" t="s">
        <v>27</v>
      </c>
      <c r="G9" s="4" t="s">
        <v>28</v>
      </c>
      <c r="H9" s="2"/>
    </row>
    <row r="10">
      <c r="A10" s="12">
        <v>44649.0</v>
      </c>
      <c r="B10" s="13">
        <v>0.8541666666666666</v>
      </c>
      <c r="C10" s="17">
        <v>0.9791666666666666</v>
      </c>
      <c r="D10" s="4">
        <v>38.0</v>
      </c>
      <c r="E10" s="14">
        <f> 180-D10</f>
        <v>142</v>
      </c>
      <c r="F10" s="4" t="s">
        <v>29</v>
      </c>
      <c r="G10" s="4" t="s">
        <v>30</v>
      </c>
      <c r="H10" s="2"/>
    </row>
    <row r="11">
      <c r="A11" s="12">
        <v>44650.0</v>
      </c>
      <c r="B11" s="13">
        <v>0.5</v>
      </c>
      <c r="C11" s="17">
        <v>0.5208333333333334</v>
      </c>
      <c r="D11" s="4">
        <v>5.0</v>
      </c>
      <c r="E11" s="14">
        <v>25.0</v>
      </c>
      <c r="F11" s="4" t="s">
        <v>31</v>
      </c>
      <c r="G11" s="4" t="s">
        <v>32</v>
      </c>
      <c r="H11" s="2"/>
    </row>
    <row r="12">
      <c r="A12" s="12">
        <v>44650.0</v>
      </c>
      <c r="B12" s="13">
        <v>0.5208333333333334</v>
      </c>
      <c r="C12" s="17">
        <v>0.625</v>
      </c>
      <c r="D12" s="4">
        <v>25.0</v>
      </c>
      <c r="E12" s="14">
        <v>160.0</v>
      </c>
      <c r="F12" s="4" t="s">
        <v>33</v>
      </c>
      <c r="G12" s="4" t="s">
        <v>34</v>
      </c>
      <c r="H12" s="2"/>
    </row>
    <row r="13">
      <c r="A13" s="12">
        <v>44651.0</v>
      </c>
      <c r="B13" s="13">
        <v>0.8541666666666666</v>
      </c>
      <c r="C13" s="17">
        <v>0.9791666666666666</v>
      </c>
      <c r="D13" s="4">
        <v>5.0</v>
      </c>
      <c r="E13" s="14">
        <f>180-D13</f>
        <v>175</v>
      </c>
      <c r="F13" s="4" t="s">
        <v>24</v>
      </c>
      <c r="G13" s="4" t="s">
        <v>32</v>
      </c>
      <c r="H13" s="2"/>
    </row>
    <row r="14">
      <c r="A14" s="12">
        <v>44652.0</v>
      </c>
      <c r="B14" s="18">
        <v>0.375</v>
      </c>
      <c r="C14" s="17">
        <v>0.625</v>
      </c>
      <c r="D14" s="19">
        <v>40.0</v>
      </c>
      <c r="E14" s="14">
        <f>360-D14</f>
        <v>320</v>
      </c>
      <c r="F14" s="4" t="s">
        <v>35</v>
      </c>
      <c r="G14" s="4" t="s">
        <v>36</v>
      </c>
    </row>
    <row r="15">
      <c r="A15" s="12">
        <v>44653.0</v>
      </c>
      <c r="B15" s="13">
        <v>0.6666666666666666</v>
      </c>
      <c r="C15" s="17">
        <v>0.7916666666666666</v>
      </c>
      <c r="D15" s="19">
        <v>30.0</v>
      </c>
      <c r="E15" s="14">
        <f>-D15+ 180</f>
        <v>150</v>
      </c>
      <c r="F15" s="4" t="s">
        <v>27</v>
      </c>
      <c r="G15" s="4" t="s">
        <v>37</v>
      </c>
    </row>
    <row r="16">
      <c r="A16" s="12">
        <v>44655.0</v>
      </c>
      <c r="B16" s="13">
        <v>0.4166666666666667</v>
      </c>
      <c r="C16" s="17">
        <v>0.4583333333333333</v>
      </c>
      <c r="D16" s="19">
        <v>10.0</v>
      </c>
      <c r="E16" s="14">
        <f>60-D16</f>
        <v>50</v>
      </c>
      <c r="F16" s="4" t="s">
        <v>27</v>
      </c>
      <c r="G16" s="4" t="s">
        <v>32</v>
      </c>
    </row>
    <row r="17">
      <c r="A17" s="12">
        <v>44656.0</v>
      </c>
      <c r="B17" s="18">
        <v>0.375</v>
      </c>
      <c r="C17" s="17">
        <v>0.625</v>
      </c>
      <c r="D17" s="19">
        <v>50.0</v>
      </c>
      <c r="E17" s="14">
        <f>360-D17</f>
        <v>310</v>
      </c>
      <c r="F17" s="4" t="s">
        <v>35</v>
      </c>
      <c r="G17" s="4" t="s">
        <v>28</v>
      </c>
    </row>
    <row r="18">
      <c r="A18" s="12">
        <v>44656.0</v>
      </c>
      <c r="B18" s="13">
        <v>0.9375</v>
      </c>
      <c r="C18" s="13">
        <v>0.9993055555555556</v>
      </c>
      <c r="D18" s="19">
        <v>15.0</v>
      </c>
      <c r="E18" s="14">
        <f>90-D18</f>
        <v>75</v>
      </c>
      <c r="F18" s="4" t="s">
        <v>35</v>
      </c>
      <c r="G18" s="4" t="s">
        <v>38</v>
      </c>
    </row>
    <row r="19">
      <c r="A19" s="12">
        <v>44657.0</v>
      </c>
      <c r="B19" s="13">
        <v>0.4583333333333333</v>
      </c>
      <c r="C19" s="17">
        <v>0.625</v>
      </c>
      <c r="D19" s="19">
        <v>25.0</v>
      </c>
      <c r="E19" s="14">
        <f>240-D19</f>
        <v>215</v>
      </c>
      <c r="F19" s="4" t="s">
        <v>29</v>
      </c>
      <c r="G19" s="4" t="s">
        <v>25</v>
      </c>
    </row>
    <row r="20">
      <c r="A20" s="12">
        <v>44658.0</v>
      </c>
      <c r="B20" s="13">
        <v>0.4166666666666667</v>
      </c>
      <c r="C20" s="17">
        <v>0.4583333333333333</v>
      </c>
      <c r="D20" s="19">
        <v>20.0</v>
      </c>
      <c r="E20" s="14">
        <v>40.0</v>
      </c>
      <c r="F20" s="4" t="s">
        <v>31</v>
      </c>
      <c r="G20" s="4" t="s">
        <v>39</v>
      </c>
    </row>
    <row r="21">
      <c r="A21" s="12">
        <v>44658.0</v>
      </c>
      <c r="B21" s="13">
        <v>0.4583333333333333</v>
      </c>
      <c r="C21" s="17">
        <v>0.5833333333333334</v>
      </c>
      <c r="D21" s="19">
        <v>10.0</v>
      </c>
      <c r="E21" s="14">
        <v>170.0</v>
      </c>
      <c r="F21" s="4" t="s">
        <v>29</v>
      </c>
      <c r="G21" s="4" t="s">
        <v>32</v>
      </c>
    </row>
    <row r="22">
      <c r="A22" s="12">
        <v>44659.0</v>
      </c>
      <c r="B22" s="18">
        <v>0.375</v>
      </c>
      <c r="C22" s="17">
        <v>0.625</v>
      </c>
      <c r="D22" s="19">
        <v>40.0</v>
      </c>
      <c r="E22" s="14">
        <f>360-D22</f>
        <v>320</v>
      </c>
      <c r="F22" s="4" t="s">
        <v>33</v>
      </c>
      <c r="G22" s="4" t="s">
        <v>40</v>
      </c>
    </row>
    <row r="23">
      <c r="A23" s="12"/>
      <c r="B23" s="18"/>
      <c r="C23" s="17"/>
      <c r="D23" s="20">
        <f t="shared" ref="D23:E23" si="2">SUM(D8:D22)</f>
        <v>373</v>
      </c>
      <c r="E23" s="21">
        <f t="shared" si="2"/>
        <v>2362</v>
      </c>
      <c r="F23" s="22"/>
      <c r="G23" s="22"/>
    </row>
  </sheetData>
  <mergeCells count="2">
    <mergeCell ref="A1:C1"/>
    <mergeCell ref="I8:K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9.38"/>
    <col customWidth="1" min="6" max="6" width="13.5"/>
    <col customWidth="1" min="7" max="7" width="33.38"/>
  </cols>
  <sheetData>
    <row r="1">
      <c r="A1" s="1" t="s">
        <v>0</v>
      </c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4" t="s">
        <v>41</v>
      </c>
      <c r="C3" s="5"/>
      <c r="D3" s="5"/>
      <c r="E3" s="5"/>
      <c r="F3" s="3" t="s">
        <v>3</v>
      </c>
      <c r="G3" s="4" t="s">
        <v>4</v>
      </c>
      <c r="H3" s="2"/>
      <c r="I3" s="6" t="s">
        <v>5</v>
      </c>
      <c r="J3" s="7">
        <f t="shared" ref="J3:J4" si="1">24*60</f>
        <v>1440</v>
      </c>
    </row>
    <row r="4">
      <c r="A4" s="3" t="s">
        <v>6</v>
      </c>
      <c r="B4" s="4" t="s">
        <v>7</v>
      </c>
      <c r="C4" s="5"/>
      <c r="D4" s="5"/>
      <c r="E4" s="5"/>
      <c r="F4" s="3" t="s">
        <v>8</v>
      </c>
      <c r="G4" s="8" t="s">
        <v>9</v>
      </c>
      <c r="H4" s="2"/>
      <c r="I4" s="6" t="s">
        <v>10</v>
      </c>
      <c r="J4" s="7">
        <f t="shared" si="1"/>
        <v>1440</v>
      </c>
    </row>
    <row r="5">
      <c r="A5" s="3" t="s">
        <v>11</v>
      </c>
      <c r="B5" s="4" t="s">
        <v>12</v>
      </c>
      <c r="C5" s="5"/>
      <c r="D5" s="5"/>
      <c r="E5" s="5"/>
      <c r="F5" s="3" t="s">
        <v>13</v>
      </c>
      <c r="G5" s="4" t="s">
        <v>14</v>
      </c>
      <c r="H5" s="2"/>
      <c r="I5" s="2"/>
      <c r="J5" s="7" t="s">
        <v>15</v>
      </c>
    </row>
    <row r="6">
      <c r="A6" s="2"/>
      <c r="B6" s="2"/>
      <c r="C6" s="2"/>
      <c r="D6" s="2"/>
      <c r="E6" s="2"/>
      <c r="F6" s="2"/>
      <c r="G6" s="2"/>
      <c r="H6" s="2"/>
      <c r="I6" s="2"/>
      <c r="J6" s="7"/>
    </row>
    <row r="7">
      <c r="A7" s="23" t="s">
        <v>16</v>
      </c>
      <c r="B7" s="24" t="s">
        <v>17</v>
      </c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"/>
      <c r="I7" s="11" t="s">
        <v>23</v>
      </c>
      <c r="J7" s="2"/>
    </row>
    <row r="8">
      <c r="A8" s="12">
        <v>44648.0</v>
      </c>
      <c r="B8" s="13">
        <v>0.9375</v>
      </c>
      <c r="C8" s="13">
        <v>0.9993055555555556</v>
      </c>
      <c r="D8" s="14">
        <v>5.0</v>
      </c>
      <c r="E8" s="14">
        <f t="shared" ref="E8:E9" si="2"> MINUTE(C8-B8) -D8</f>
        <v>24</v>
      </c>
      <c r="F8" s="4" t="s">
        <v>24</v>
      </c>
      <c r="G8" s="4" t="s">
        <v>42</v>
      </c>
      <c r="H8" s="2"/>
      <c r="I8" s="25" t="s">
        <v>43</v>
      </c>
    </row>
    <row r="9">
      <c r="A9" s="12">
        <v>44649.0</v>
      </c>
      <c r="B9" s="13">
        <v>0.8541666666666666</v>
      </c>
      <c r="C9" s="17">
        <v>0.9993055555555556</v>
      </c>
      <c r="D9" s="14">
        <v>0.0</v>
      </c>
      <c r="E9" s="14">
        <f t="shared" si="2"/>
        <v>29</v>
      </c>
      <c r="F9" s="4" t="s">
        <v>29</v>
      </c>
      <c r="G9" s="4"/>
      <c r="H9" s="2"/>
    </row>
    <row r="10">
      <c r="A10" s="12">
        <v>44649.0</v>
      </c>
      <c r="B10" s="13">
        <v>0.0</v>
      </c>
      <c r="C10" s="17">
        <v>0.041666666666666664</v>
      </c>
      <c r="D10" s="4">
        <v>10.0</v>
      </c>
      <c r="E10" s="14">
        <v>50.0</v>
      </c>
      <c r="F10" s="4" t="s">
        <v>29</v>
      </c>
      <c r="G10" s="4" t="s">
        <v>44</v>
      </c>
      <c r="H10" s="2"/>
    </row>
    <row r="11">
      <c r="A11" s="12">
        <v>44650.0</v>
      </c>
      <c r="B11" s="13">
        <v>0.5</v>
      </c>
      <c r="C11" s="17">
        <v>0.5138888888888888</v>
      </c>
      <c r="D11" s="4">
        <v>5.0</v>
      </c>
      <c r="E11" s="14">
        <v>15.0</v>
      </c>
      <c r="F11" s="4" t="s">
        <v>31</v>
      </c>
      <c r="G11" s="4" t="s">
        <v>45</v>
      </c>
      <c r="H11" s="2"/>
    </row>
    <row r="12">
      <c r="A12" s="12">
        <v>44650.0</v>
      </c>
      <c r="B12" s="13">
        <v>0.5138888888888888</v>
      </c>
      <c r="C12" s="17">
        <v>0.5833333333333334</v>
      </c>
      <c r="D12" s="4">
        <v>10.0</v>
      </c>
      <c r="E12" s="14">
        <v>90.0</v>
      </c>
      <c r="F12" s="4" t="s">
        <v>33</v>
      </c>
      <c r="G12" s="4" t="s">
        <v>46</v>
      </c>
      <c r="H12" s="2"/>
    </row>
    <row r="13">
      <c r="A13" s="12">
        <v>44651.0</v>
      </c>
      <c r="B13" s="13">
        <v>0.8541666666666666</v>
      </c>
      <c r="C13" s="17">
        <v>0.9791666666666666</v>
      </c>
      <c r="D13" s="4">
        <v>10.0</v>
      </c>
      <c r="E13" s="14">
        <f>60*3-10</f>
        <v>170</v>
      </c>
      <c r="F13" s="4" t="s">
        <v>24</v>
      </c>
      <c r="G13" s="4" t="s">
        <v>32</v>
      </c>
    </row>
    <row r="14">
      <c r="A14" s="12">
        <v>44652.0</v>
      </c>
      <c r="B14" s="13">
        <v>0.3333333333333333</v>
      </c>
      <c r="C14" s="17">
        <v>0.4583333333333333</v>
      </c>
      <c r="D14" s="19">
        <v>30.0</v>
      </c>
      <c r="E14" s="14">
        <f>3*60-30</f>
        <v>150</v>
      </c>
      <c r="F14" s="19" t="s">
        <v>24</v>
      </c>
      <c r="G14" s="19" t="s">
        <v>47</v>
      </c>
    </row>
    <row r="15">
      <c r="A15" s="12">
        <v>44653.0</v>
      </c>
      <c r="B15" s="13">
        <v>0.375</v>
      </c>
      <c r="C15" s="17">
        <v>0.625</v>
      </c>
      <c r="D15" s="19">
        <v>50.0</v>
      </c>
      <c r="E15" s="14">
        <f>6*60-50</f>
        <v>310</v>
      </c>
      <c r="F15" s="4" t="s">
        <v>27</v>
      </c>
      <c r="G15" s="4" t="s">
        <v>48</v>
      </c>
    </row>
    <row r="16">
      <c r="A16" s="12">
        <v>44653.0</v>
      </c>
      <c r="B16" s="13">
        <v>0.75</v>
      </c>
      <c r="C16" s="17">
        <v>0.8333333333333334</v>
      </c>
      <c r="D16" s="19">
        <v>23.0</v>
      </c>
      <c r="E16" s="14">
        <f>2*60-D16</f>
        <v>97</v>
      </c>
      <c r="F16" s="4" t="s">
        <v>35</v>
      </c>
      <c r="G16" s="4" t="s">
        <v>49</v>
      </c>
    </row>
    <row r="17">
      <c r="A17" s="12">
        <v>44655.0</v>
      </c>
      <c r="B17" s="13">
        <v>0.9375</v>
      </c>
      <c r="C17" s="13">
        <v>0.9993055555555556</v>
      </c>
      <c r="D17" s="19">
        <v>5.0</v>
      </c>
      <c r="E17" s="14">
        <f>90-D17</f>
        <v>85</v>
      </c>
      <c r="F17" s="4" t="s">
        <v>35</v>
      </c>
      <c r="G17" s="19" t="s">
        <v>32</v>
      </c>
    </row>
    <row r="18">
      <c r="A18" s="12">
        <v>44656.0</v>
      </c>
      <c r="B18" s="18">
        <v>0.375</v>
      </c>
      <c r="C18" s="17">
        <v>0.625</v>
      </c>
      <c r="D18" s="19">
        <v>30.0</v>
      </c>
      <c r="E18" s="14">
        <f>6*60-D18</f>
        <v>330</v>
      </c>
      <c r="F18" s="4" t="s">
        <v>29</v>
      </c>
      <c r="G18" s="4" t="s">
        <v>50</v>
      </c>
    </row>
    <row r="19">
      <c r="A19" s="12">
        <v>44656.0</v>
      </c>
      <c r="B19" s="13">
        <v>0.9375</v>
      </c>
      <c r="C19" s="13">
        <v>0.9993055555555556</v>
      </c>
      <c r="D19" s="19">
        <v>5.0</v>
      </c>
      <c r="E19" s="14">
        <f>90-D19</f>
        <v>85</v>
      </c>
      <c r="F19" s="4" t="s">
        <v>27</v>
      </c>
      <c r="G19" s="4" t="s">
        <v>51</v>
      </c>
    </row>
    <row r="20">
      <c r="A20" s="12">
        <v>44657.0</v>
      </c>
      <c r="B20" s="13">
        <v>0.0</v>
      </c>
      <c r="C20" s="17">
        <v>0.08333333333333333</v>
      </c>
      <c r="D20" s="19">
        <v>15.0</v>
      </c>
      <c r="E20" s="14">
        <f>2*60-D20</f>
        <v>105</v>
      </c>
      <c r="F20" s="4" t="s">
        <v>29</v>
      </c>
      <c r="G20" s="4" t="s">
        <v>52</v>
      </c>
    </row>
    <row r="21">
      <c r="A21" s="12">
        <v>44658.0</v>
      </c>
      <c r="B21" s="13">
        <v>0.9375</v>
      </c>
      <c r="C21" s="17">
        <v>0.9993055555555556</v>
      </c>
      <c r="D21" s="19">
        <v>5.0</v>
      </c>
      <c r="E21" s="14">
        <v>85.0</v>
      </c>
      <c r="F21" s="4" t="s">
        <v>29</v>
      </c>
      <c r="G21" s="4" t="s">
        <v>45</v>
      </c>
    </row>
    <row r="22">
      <c r="A22" s="12">
        <v>44659.0</v>
      </c>
      <c r="B22" s="13">
        <v>0.8333333333333334</v>
      </c>
      <c r="C22" s="17">
        <v>0.8541666666666666</v>
      </c>
      <c r="D22" s="19">
        <v>5.0</v>
      </c>
      <c r="E22" s="14">
        <v>25.0</v>
      </c>
      <c r="F22" s="4" t="s">
        <v>31</v>
      </c>
      <c r="G22" s="4" t="s">
        <v>51</v>
      </c>
    </row>
    <row r="23">
      <c r="A23" s="12">
        <v>44659.0</v>
      </c>
      <c r="B23" s="13">
        <v>0.8541666666666666</v>
      </c>
      <c r="C23" s="17">
        <v>0.9166666666666666</v>
      </c>
      <c r="D23" s="19">
        <v>15.0</v>
      </c>
      <c r="E23" s="14">
        <v>75.0</v>
      </c>
      <c r="F23" s="4" t="s">
        <v>33</v>
      </c>
      <c r="G23" s="4" t="s">
        <v>53</v>
      </c>
    </row>
    <row r="24">
      <c r="A24" s="12">
        <v>44653.0</v>
      </c>
      <c r="B24" s="13">
        <v>0.375</v>
      </c>
      <c r="C24" s="17">
        <v>0.625</v>
      </c>
      <c r="D24" s="19">
        <v>30.0</v>
      </c>
      <c r="E24" s="14">
        <f>6*60-D24</f>
        <v>330</v>
      </c>
      <c r="F24" s="4" t="s">
        <v>27</v>
      </c>
      <c r="G24" s="4" t="s">
        <v>54</v>
      </c>
    </row>
    <row r="25">
      <c r="A25" s="12">
        <v>44653.0</v>
      </c>
      <c r="B25" s="13">
        <v>0.75</v>
      </c>
      <c r="C25" s="17">
        <v>0.8333333333333334</v>
      </c>
      <c r="D25" s="19">
        <v>30.0</v>
      </c>
      <c r="E25" s="14">
        <f>2*60-D25</f>
        <v>90</v>
      </c>
      <c r="F25" s="4" t="s">
        <v>27</v>
      </c>
      <c r="G25" s="4" t="s">
        <v>55</v>
      </c>
    </row>
    <row r="26">
      <c r="A26" s="12"/>
      <c r="B26" s="18"/>
      <c r="C26" s="17"/>
      <c r="D26" s="20">
        <f t="shared" ref="D26:E26" si="3">SUM(D8:D25)</f>
        <v>283</v>
      </c>
      <c r="E26" s="21">
        <f t="shared" si="3"/>
        <v>2145</v>
      </c>
      <c r="F26" s="22"/>
      <c r="G26" s="22"/>
    </row>
    <row r="1005">
      <c r="G1005" s="6"/>
    </row>
  </sheetData>
  <mergeCells count="2">
    <mergeCell ref="A1:C1"/>
    <mergeCell ref="I8:K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6" max="6" width="13.5"/>
    <col customWidth="1" min="7" max="7" width="27.25"/>
  </cols>
  <sheetData>
    <row r="1">
      <c r="A1" s="1" t="s">
        <v>0</v>
      </c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4" t="s">
        <v>56</v>
      </c>
      <c r="C3" s="5"/>
      <c r="D3" s="5"/>
      <c r="E3" s="5"/>
      <c r="F3" s="3" t="s">
        <v>3</v>
      </c>
      <c r="G3" s="4" t="s">
        <v>4</v>
      </c>
      <c r="H3" s="2"/>
      <c r="I3" s="6" t="s">
        <v>5</v>
      </c>
      <c r="J3" s="7">
        <f t="shared" ref="J3:J4" si="1">24*60</f>
        <v>1440</v>
      </c>
    </row>
    <row r="4">
      <c r="A4" s="3" t="s">
        <v>6</v>
      </c>
      <c r="B4" s="4" t="s">
        <v>7</v>
      </c>
      <c r="C4" s="5"/>
      <c r="D4" s="5"/>
      <c r="E4" s="5"/>
      <c r="F4" s="3" t="s">
        <v>8</v>
      </c>
      <c r="G4" s="8" t="s">
        <v>9</v>
      </c>
      <c r="H4" s="2"/>
      <c r="I4" s="6" t="s">
        <v>10</v>
      </c>
      <c r="J4" s="7">
        <f t="shared" si="1"/>
        <v>1440</v>
      </c>
    </row>
    <row r="5">
      <c r="A5" s="3" t="s">
        <v>11</v>
      </c>
      <c r="B5" s="4" t="s">
        <v>12</v>
      </c>
      <c r="C5" s="5"/>
      <c r="D5" s="5"/>
      <c r="E5" s="5"/>
      <c r="F5" s="3" t="s">
        <v>13</v>
      </c>
      <c r="G5" s="4" t="s">
        <v>14</v>
      </c>
      <c r="H5" s="2"/>
      <c r="I5" s="2"/>
      <c r="J5" s="7" t="s">
        <v>15</v>
      </c>
    </row>
    <row r="6">
      <c r="A6" s="2"/>
      <c r="B6" s="2"/>
      <c r="C6" s="2"/>
      <c r="D6" s="2"/>
      <c r="E6" s="2"/>
      <c r="F6" s="2"/>
      <c r="G6" s="2"/>
      <c r="H6" s="2"/>
      <c r="I6" s="2"/>
      <c r="J6" s="7"/>
    </row>
    <row r="7">
      <c r="A7" s="23" t="s">
        <v>16</v>
      </c>
      <c r="B7" s="24" t="s">
        <v>17</v>
      </c>
      <c r="C7" s="24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2"/>
      <c r="I7" s="11" t="s">
        <v>23</v>
      </c>
      <c r="J7" s="2"/>
    </row>
    <row r="8">
      <c r="A8" s="12">
        <v>44649.0</v>
      </c>
      <c r="B8" s="26">
        <v>0.4583333333333333</v>
      </c>
      <c r="C8" s="26">
        <v>0.5833333333333334</v>
      </c>
      <c r="D8" s="27">
        <v>10.0</v>
      </c>
      <c r="E8" s="27">
        <v>170.0</v>
      </c>
      <c r="F8" s="4" t="s">
        <v>24</v>
      </c>
      <c r="G8" s="4" t="s">
        <v>57</v>
      </c>
      <c r="H8" s="2"/>
      <c r="I8" s="25" t="s">
        <v>58</v>
      </c>
    </row>
    <row r="9">
      <c r="A9" s="12">
        <v>44650.0</v>
      </c>
      <c r="B9" s="26">
        <v>0.4583333333333333</v>
      </c>
      <c r="C9" s="26">
        <v>0.5833333333333334</v>
      </c>
      <c r="D9" s="27">
        <v>10.0</v>
      </c>
      <c r="E9" s="27">
        <v>170.0</v>
      </c>
      <c r="F9" s="4" t="s">
        <v>35</v>
      </c>
      <c r="G9" s="4" t="s">
        <v>59</v>
      </c>
      <c r="H9" s="2"/>
    </row>
    <row r="10">
      <c r="A10" s="12">
        <v>44650.0</v>
      </c>
      <c r="B10" s="26">
        <v>0.875</v>
      </c>
      <c r="C10" s="26">
        <v>0.9993055555555556</v>
      </c>
      <c r="D10" s="27">
        <v>15.0</v>
      </c>
      <c r="E10" s="27">
        <v>165.0</v>
      </c>
      <c r="F10" s="4" t="s">
        <v>35</v>
      </c>
      <c r="G10" s="4" t="s">
        <v>57</v>
      </c>
      <c r="H10" s="2"/>
    </row>
    <row r="11">
      <c r="A11" s="12">
        <v>44651.0</v>
      </c>
      <c r="B11" s="26">
        <v>0.4583333333333333</v>
      </c>
      <c r="C11" s="26">
        <v>0.5833333333333334</v>
      </c>
      <c r="D11" s="27">
        <v>10.0</v>
      </c>
      <c r="E11" s="27">
        <v>170.0</v>
      </c>
      <c r="F11" s="4" t="s">
        <v>27</v>
      </c>
      <c r="G11" s="4" t="s">
        <v>57</v>
      </c>
      <c r="H11" s="2"/>
    </row>
    <row r="12">
      <c r="A12" s="12">
        <v>44651.0</v>
      </c>
      <c r="B12" s="26">
        <v>0.9583333333333334</v>
      </c>
      <c r="C12" s="26">
        <v>0.9993055555555556</v>
      </c>
      <c r="D12" s="27">
        <v>5.0</v>
      </c>
      <c r="E12" s="27">
        <v>55.0</v>
      </c>
      <c r="F12" s="4" t="s">
        <v>24</v>
      </c>
      <c r="G12" s="4" t="s">
        <v>57</v>
      </c>
      <c r="H12" s="2"/>
    </row>
    <row r="13">
      <c r="A13" s="12">
        <v>44652.0</v>
      </c>
      <c r="B13" s="26">
        <v>0.0</v>
      </c>
      <c r="C13" s="26">
        <v>0.041666666666666664</v>
      </c>
      <c r="D13" s="27">
        <v>5.0</v>
      </c>
      <c r="E13" s="27">
        <v>55.0</v>
      </c>
      <c r="F13" s="19" t="s">
        <v>24</v>
      </c>
      <c r="G13" s="4" t="s">
        <v>25</v>
      </c>
      <c r="H13" s="2"/>
    </row>
    <row r="14">
      <c r="A14" s="12">
        <v>44652.0</v>
      </c>
      <c r="B14" s="26">
        <v>0.4583333333333333</v>
      </c>
      <c r="C14" s="26">
        <v>0.5833333333333334</v>
      </c>
      <c r="D14" s="27">
        <v>10.0</v>
      </c>
      <c r="E14" s="27">
        <v>170.0</v>
      </c>
      <c r="F14" s="4" t="s">
        <v>35</v>
      </c>
      <c r="G14" s="19" t="s">
        <v>60</v>
      </c>
    </row>
    <row r="15">
      <c r="A15" s="12">
        <v>44653.0</v>
      </c>
      <c r="B15" s="26">
        <v>0.4166666666666667</v>
      </c>
      <c r="C15" s="26">
        <v>0.5</v>
      </c>
      <c r="D15" s="27">
        <v>20.0</v>
      </c>
      <c r="E15" s="27">
        <v>100.0</v>
      </c>
      <c r="F15" s="4" t="s">
        <v>27</v>
      </c>
      <c r="G15" s="4" t="s">
        <v>59</v>
      </c>
    </row>
    <row r="16">
      <c r="A16" s="12">
        <v>44653.0</v>
      </c>
      <c r="B16" s="26">
        <v>0.625</v>
      </c>
      <c r="C16" s="26">
        <v>0.8333333333333334</v>
      </c>
      <c r="D16" s="27">
        <v>40.0</v>
      </c>
      <c r="E16" s="27">
        <v>260.0</v>
      </c>
      <c r="F16" s="4" t="s">
        <v>35</v>
      </c>
      <c r="G16" s="19" t="s">
        <v>61</v>
      </c>
    </row>
    <row r="17">
      <c r="A17" s="12">
        <v>44655.0</v>
      </c>
      <c r="B17" s="26">
        <v>0.4583333333333333</v>
      </c>
      <c r="C17" s="26">
        <v>0.5833333333333334</v>
      </c>
      <c r="D17" s="27">
        <v>10.0</v>
      </c>
      <c r="E17" s="27">
        <v>170.0</v>
      </c>
      <c r="F17" s="4" t="s">
        <v>27</v>
      </c>
      <c r="G17" s="19" t="s">
        <v>62</v>
      </c>
    </row>
    <row r="18">
      <c r="A18" s="12">
        <v>44655.0</v>
      </c>
      <c r="B18" s="26">
        <v>0.9166666666666666</v>
      </c>
      <c r="C18" s="26">
        <v>0.9791666666666666</v>
      </c>
      <c r="D18" s="27">
        <v>10.0</v>
      </c>
      <c r="E18" s="27">
        <v>80.0</v>
      </c>
      <c r="F18" s="4" t="s">
        <v>29</v>
      </c>
      <c r="G18" s="4" t="s">
        <v>40</v>
      </c>
    </row>
    <row r="19">
      <c r="A19" s="12">
        <v>44656.0</v>
      </c>
      <c r="B19" s="26">
        <v>0.4583333333333333</v>
      </c>
      <c r="C19" s="26">
        <v>0.5833333333333334</v>
      </c>
      <c r="D19" s="27">
        <v>10.0</v>
      </c>
      <c r="E19" s="27">
        <v>170.0</v>
      </c>
      <c r="F19" s="4" t="s">
        <v>29</v>
      </c>
      <c r="G19" s="4" t="s">
        <v>59</v>
      </c>
    </row>
    <row r="20">
      <c r="A20" s="12">
        <v>44657.0</v>
      </c>
      <c r="B20" s="26">
        <v>0.4583333333333333</v>
      </c>
      <c r="C20" s="26">
        <v>0.5833333333333334</v>
      </c>
      <c r="D20" s="27">
        <v>10.0</v>
      </c>
      <c r="E20" s="27">
        <v>170.0</v>
      </c>
      <c r="F20" s="4" t="s">
        <v>29</v>
      </c>
      <c r="G20" s="19" t="s">
        <v>63</v>
      </c>
    </row>
    <row r="21">
      <c r="A21" s="12">
        <v>44657.0</v>
      </c>
      <c r="B21" s="26">
        <v>0.9166666666666666</v>
      </c>
      <c r="C21" s="26">
        <v>0.9305555555555556</v>
      </c>
      <c r="D21" s="27">
        <v>0.0</v>
      </c>
      <c r="E21" s="27">
        <v>20.0</v>
      </c>
      <c r="F21" s="19" t="s">
        <v>31</v>
      </c>
      <c r="G21" s="4"/>
    </row>
    <row r="22">
      <c r="A22" s="12">
        <v>44657.0</v>
      </c>
      <c r="B22" s="26">
        <v>0.9166666666666666</v>
      </c>
      <c r="C22" s="26">
        <v>0.9993055555555556</v>
      </c>
      <c r="D22" s="27">
        <v>20.0</v>
      </c>
      <c r="E22" s="27">
        <v>80.0</v>
      </c>
      <c r="F22" s="19" t="s">
        <v>33</v>
      </c>
      <c r="G22" s="4" t="s">
        <v>59</v>
      </c>
    </row>
    <row r="23">
      <c r="A23" s="12">
        <v>44658.0</v>
      </c>
      <c r="B23" s="26">
        <v>0.4583333333333333</v>
      </c>
      <c r="C23" s="26">
        <v>0.5833333333333334</v>
      </c>
      <c r="D23" s="27">
        <v>10.0</v>
      </c>
      <c r="E23" s="27">
        <v>170.0</v>
      </c>
      <c r="F23" s="4" t="s">
        <v>27</v>
      </c>
      <c r="G23" s="4" t="s">
        <v>59</v>
      </c>
    </row>
    <row r="24">
      <c r="A24" s="28">
        <v>44660.0</v>
      </c>
      <c r="B24" s="26">
        <v>0.4583333333333333</v>
      </c>
      <c r="C24" s="26">
        <v>0.5833333333333334</v>
      </c>
      <c r="D24" s="27">
        <v>10.0</v>
      </c>
      <c r="E24" s="27">
        <v>170.0</v>
      </c>
      <c r="F24" s="4" t="s">
        <v>27</v>
      </c>
      <c r="G24" s="19" t="s">
        <v>64</v>
      </c>
    </row>
    <row r="25">
      <c r="A25" s="29"/>
      <c r="D25" s="30">
        <f t="shared" ref="D25:E25" si="2">SUM(D8:D24)</f>
        <v>205</v>
      </c>
      <c r="E25" s="30">
        <f t="shared" si="2"/>
        <v>2345</v>
      </c>
    </row>
  </sheetData>
  <mergeCells count="2">
    <mergeCell ref="A1:C1"/>
    <mergeCell ref="I8:K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9.38"/>
    <col customWidth="1" min="6" max="6" width="13.5"/>
    <col customWidth="1" min="7" max="7" width="32.63"/>
  </cols>
  <sheetData>
    <row r="1">
      <c r="A1" s="1" t="s">
        <v>0</v>
      </c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4" t="s">
        <v>65</v>
      </c>
      <c r="C3" s="5"/>
      <c r="D3" s="5"/>
      <c r="E3" s="5"/>
      <c r="F3" s="3" t="s">
        <v>3</v>
      </c>
      <c r="G3" s="4" t="s">
        <v>4</v>
      </c>
      <c r="H3" s="2"/>
      <c r="I3" s="6" t="s">
        <v>5</v>
      </c>
      <c r="J3" s="7">
        <f t="shared" ref="J3:J4" si="1">24*60</f>
        <v>1440</v>
      </c>
    </row>
    <row r="4">
      <c r="A4" s="3" t="s">
        <v>6</v>
      </c>
      <c r="B4" s="4" t="s">
        <v>7</v>
      </c>
      <c r="C4" s="5"/>
      <c r="D4" s="5"/>
      <c r="E4" s="5"/>
      <c r="F4" s="3" t="s">
        <v>8</v>
      </c>
      <c r="G4" s="8" t="s">
        <v>9</v>
      </c>
      <c r="H4" s="2"/>
      <c r="I4" s="6" t="s">
        <v>10</v>
      </c>
      <c r="J4" s="7">
        <f t="shared" si="1"/>
        <v>1440</v>
      </c>
    </row>
    <row r="5">
      <c r="A5" s="3" t="s">
        <v>11</v>
      </c>
      <c r="B5" s="4" t="s">
        <v>12</v>
      </c>
      <c r="C5" s="5"/>
      <c r="D5" s="5"/>
      <c r="E5" s="5"/>
      <c r="F5" s="3" t="s">
        <v>13</v>
      </c>
      <c r="G5" s="4" t="s">
        <v>14</v>
      </c>
      <c r="H5" s="2"/>
      <c r="I5" s="2"/>
      <c r="J5" s="7" t="s">
        <v>15</v>
      </c>
    </row>
    <row r="6">
      <c r="A6" s="2"/>
      <c r="B6" s="2"/>
      <c r="C6" s="2"/>
      <c r="D6" s="2"/>
      <c r="E6" s="2"/>
      <c r="F6" s="2"/>
      <c r="G6" s="2"/>
      <c r="H6" s="2"/>
      <c r="I6" s="2"/>
      <c r="J6" s="7"/>
    </row>
    <row r="7">
      <c r="A7" s="23" t="s">
        <v>16</v>
      </c>
      <c r="B7" s="24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24" t="s">
        <v>22</v>
      </c>
      <c r="H7" s="2"/>
      <c r="I7" s="11" t="s">
        <v>23</v>
      </c>
      <c r="J7" s="2"/>
    </row>
    <row r="8">
      <c r="A8" s="12">
        <v>44649.0</v>
      </c>
      <c r="B8" s="13">
        <v>0.2916666666666667</v>
      </c>
      <c r="C8" s="17">
        <v>0.375</v>
      </c>
      <c r="D8" s="27">
        <v>12.0</v>
      </c>
      <c r="E8" s="22">
        <v>108.0</v>
      </c>
      <c r="F8" s="4" t="s">
        <v>27</v>
      </c>
      <c r="G8" s="4" t="s">
        <v>61</v>
      </c>
      <c r="H8" s="2"/>
      <c r="I8" s="25" t="s">
        <v>66</v>
      </c>
      <c r="L8" s="7"/>
    </row>
    <row r="9">
      <c r="A9" s="12">
        <v>44649.0</v>
      </c>
      <c r="B9" s="13">
        <v>0.9583333333333334</v>
      </c>
      <c r="C9" s="17">
        <v>0.9993055555555556</v>
      </c>
      <c r="D9" s="27">
        <v>5.0</v>
      </c>
      <c r="E9" s="22">
        <v>55.0</v>
      </c>
      <c r="F9" s="4" t="s">
        <v>29</v>
      </c>
      <c r="G9" s="4" t="s">
        <v>67</v>
      </c>
      <c r="H9" s="2"/>
      <c r="L9" s="7"/>
    </row>
    <row r="10">
      <c r="A10" s="12">
        <v>44650.0</v>
      </c>
      <c r="B10" s="13">
        <v>0.2916666666666667</v>
      </c>
      <c r="C10" s="17">
        <v>0.375</v>
      </c>
      <c r="D10" s="27">
        <v>15.0</v>
      </c>
      <c r="E10" s="22">
        <v>105.0</v>
      </c>
      <c r="F10" s="4" t="s">
        <v>31</v>
      </c>
      <c r="G10" s="19" t="s">
        <v>68</v>
      </c>
      <c r="H10" s="2"/>
      <c r="L10" s="7"/>
    </row>
    <row r="11">
      <c r="A11" s="12">
        <v>44651.0</v>
      </c>
      <c r="B11" s="13">
        <v>0.2916666666666667</v>
      </c>
      <c r="C11" s="17">
        <v>0.375</v>
      </c>
      <c r="D11" s="27">
        <v>15.0</v>
      </c>
      <c r="E11" s="22">
        <v>105.0</v>
      </c>
      <c r="F11" s="4" t="s">
        <v>24</v>
      </c>
      <c r="G11" s="19" t="s">
        <v>68</v>
      </c>
      <c r="L11" s="7"/>
    </row>
    <row r="12">
      <c r="A12" s="12">
        <v>44652.0</v>
      </c>
      <c r="B12" s="13">
        <v>0.8333333333333334</v>
      </c>
      <c r="C12" s="17">
        <v>0.9993055555555556</v>
      </c>
      <c r="D12" s="27">
        <v>30.0</v>
      </c>
      <c r="E12" s="22">
        <v>210.0</v>
      </c>
      <c r="F12" s="19" t="s">
        <v>24</v>
      </c>
      <c r="G12" s="19" t="s">
        <v>69</v>
      </c>
      <c r="L12" s="7"/>
    </row>
    <row r="13">
      <c r="A13" s="12">
        <v>44653.0</v>
      </c>
      <c r="B13" s="13">
        <v>0.375</v>
      </c>
      <c r="C13" s="17">
        <v>0.5</v>
      </c>
      <c r="D13" s="27">
        <v>20.0</v>
      </c>
      <c r="E13" s="22">
        <v>160.0</v>
      </c>
      <c r="F13" s="4" t="s">
        <v>70</v>
      </c>
      <c r="G13" s="19" t="s">
        <v>68</v>
      </c>
      <c r="L13" s="7"/>
    </row>
    <row r="14">
      <c r="A14" s="12">
        <v>44654.0</v>
      </c>
      <c r="B14" s="13">
        <v>0.2916666666666667</v>
      </c>
      <c r="C14" s="17">
        <v>0.625</v>
      </c>
      <c r="D14" s="27">
        <v>50.0</v>
      </c>
      <c r="E14" s="22">
        <v>430.0</v>
      </c>
      <c r="F14" s="4" t="s">
        <v>35</v>
      </c>
      <c r="G14" s="19" t="s">
        <v>71</v>
      </c>
      <c r="L14" s="7"/>
    </row>
    <row r="15">
      <c r="A15" s="12">
        <v>44655.0</v>
      </c>
      <c r="B15" s="13">
        <v>0.2916666666666667</v>
      </c>
      <c r="C15" s="17">
        <v>0.375</v>
      </c>
      <c r="D15" s="27">
        <v>30.0</v>
      </c>
      <c r="E15" s="22">
        <v>90.0</v>
      </c>
      <c r="F15" s="4" t="s">
        <v>27</v>
      </c>
      <c r="G15" s="19" t="s">
        <v>69</v>
      </c>
      <c r="L15" s="7"/>
    </row>
    <row r="16">
      <c r="A16" s="12">
        <v>44656.0</v>
      </c>
      <c r="B16" s="13">
        <v>0.2916666666666667</v>
      </c>
      <c r="C16" s="17">
        <v>0.375</v>
      </c>
      <c r="D16" s="27">
        <v>13.0</v>
      </c>
      <c r="E16" s="22">
        <v>107.0</v>
      </c>
      <c r="F16" s="4" t="s">
        <v>27</v>
      </c>
      <c r="G16" s="19" t="s">
        <v>69</v>
      </c>
      <c r="K16" s="7"/>
      <c r="L16" s="7"/>
    </row>
    <row r="17">
      <c r="A17" s="12">
        <v>44656.0</v>
      </c>
      <c r="B17" s="13">
        <v>0.9166666666666666</v>
      </c>
      <c r="C17" s="17">
        <v>0.9993055555555556</v>
      </c>
      <c r="D17" s="27">
        <v>15.0</v>
      </c>
      <c r="E17" s="22">
        <v>105.0</v>
      </c>
      <c r="F17" s="4" t="s">
        <v>29</v>
      </c>
      <c r="G17" s="19" t="s">
        <v>72</v>
      </c>
      <c r="K17" s="7"/>
      <c r="L17" s="7"/>
    </row>
    <row r="18">
      <c r="A18" s="12">
        <v>44657.0</v>
      </c>
      <c r="B18" s="13">
        <v>0.2916666666666667</v>
      </c>
      <c r="C18" s="17">
        <v>0.375</v>
      </c>
      <c r="D18" s="27">
        <v>20.0</v>
      </c>
      <c r="E18" s="22">
        <v>100.0</v>
      </c>
      <c r="F18" s="4" t="s">
        <v>29</v>
      </c>
      <c r="G18" s="19" t="s">
        <v>72</v>
      </c>
      <c r="K18" s="7"/>
      <c r="L18" s="7"/>
    </row>
    <row r="19">
      <c r="A19" s="12">
        <v>44658.0</v>
      </c>
      <c r="B19" s="13">
        <v>0.8333333333333334</v>
      </c>
      <c r="C19" s="17">
        <v>0.8611111111111112</v>
      </c>
      <c r="D19" s="27">
        <v>5.0</v>
      </c>
      <c r="E19" s="27">
        <v>35.0</v>
      </c>
      <c r="F19" s="4" t="s">
        <v>29</v>
      </c>
      <c r="G19" s="19"/>
      <c r="K19" s="7"/>
      <c r="L19" s="7"/>
    </row>
    <row r="20">
      <c r="A20" s="12">
        <v>44658.0</v>
      </c>
      <c r="B20" s="13">
        <v>0.8611111111111112</v>
      </c>
      <c r="C20" s="17">
        <v>0.9993055555555556</v>
      </c>
      <c r="D20" s="27">
        <v>20.0</v>
      </c>
      <c r="E20" s="27">
        <v>180.0</v>
      </c>
      <c r="F20" s="4" t="s">
        <v>29</v>
      </c>
      <c r="G20" s="19" t="s">
        <v>72</v>
      </c>
      <c r="K20" s="7"/>
      <c r="L20" s="7"/>
    </row>
    <row r="21">
      <c r="A21" s="12">
        <v>44659.0</v>
      </c>
      <c r="B21" s="13">
        <v>0.375</v>
      </c>
      <c r="C21" s="17">
        <v>0.5</v>
      </c>
      <c r="D21" s="27">
        <v>18.0</v>
      </c>
      <c r="E21" s="22">
        <v>162.0</v>
      </c>
      <c r="F21" s="4" t="s">
        <v>33</v>
      </c>
      <c r="G21" s="19" t="s">
        <v>73</v>
      </c>
      <c r="K21" s="7"/>
      <c r="L21" s="7"/>
    </row>
    <row r="22">
      <c r="A22" s="12">
        <v>44660.0</v>
      </c>
      <c r="B22" s="13">
        <v>0.75</v>
      </c>
      <c r="C22" s="17">
        <v>0.9993055555555556</v>
      </c>
      <c r="D22" s="27">
        <v>20.0</v>
      </c>
      <c r="E22" s="22">
        <v>340.0</v>
      </c>
      <c r="F22" s="4" t="s">
        <v>27</v>
      </c>
      <c r="G22" s="19" t="s">
        <v>57</v>
      </c>
      <c r="K22" s="7"/>
      <c r="L22" s="7"/>
    </row>
    <row r="23">
      <c r="A23" s="12">
        <v>44661.0</v>
      </c>
      <c r="B23" s="13">
        <v>0.0</v>
      </c>
      <c r="C23" s="17">
        <v>0.125</v>
      </c>
      <c r="D23" s="27">
        <v>50.0</v>
      </c>
      <c r="E23" s="22">
        <v>130.0</v>
      </c>
      <c r="F23" s="4" t="s">
        <v>27</v>
      </c>
      <c r="G23" s="31" t="s">
        <v>74</v>
      </c>
      <c r="K23" s="7"/>
      <c r="L23" s="7"/>
    </row>
    <row r="24">
      <c r="A24" s="12"/>
      <c r="B24" s="18"/>
      <c r="C24" s="17"/>
      <c r="D24" s="20">
        <v>338.0</v>
      </c>
      <c r="E24" s="32">
        <v>2422.0</v>
      </c>
      <c r="F24" s="22"/>
      <c r="G24" s="22"/>
    </row>
  </sheetData>
  <mergeCells count="2">
    <mergeCell ref="A1:C1"/>
    <mergeCell ref="I8:K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9.38"/>
    <col customWidth="1" min="5" max="5" width="10.38"/>
    <col customWidth="1" min="6" max="6" width="13.5"/>
    <col customWidth="1" min="7" max="7" width="43.13"/>
  </cols>
  <sheetData>
    <row r="1">
      <c r="A1" s="1" t="s">
        <v>0</v>
      </c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4" t="s">
        <v>12</v>
      </c>
      <c r="C3" s="5"/>
      <c r="D3" s="5"/>
      <c r="E3" s="5"/>
      <c r="F3" s="3" t="s">
        <v>3</v>
      </c>
      <c r="G3" s="4" t="s">
        <v>4</v>
      </c>
      <c r="H3" s="2"/>
      <c r="I3" s="6" t="s">
        <v>5</v>
      </c>
      <c r="J3" s="7">
        <f t="shared" ref="J3:J4" si="1">24*60</f>
        <v>1440</v>
      </c>
    </row>
    <row r="4">
      <c r="A4" s="3" t="s">
        <v>6</v>
      </c>
      <c r="B4" s="4" t="s">
        <v>9</v>
      </c>
      <c r="C4" s="5"/>
      <c r="D4" s="5"/>
      <c r="E4" s="5"/>
      <c r="F4" s="3" t="s">
        <v>8</v>
      </c>
      <c r="G4" s="8" t="s">
        <v>9</v>
      </c>
      <c r="H4" s="2"/>
      <c r="I4" s="6" t="s">
        <v>10</v>
      </c>
      <c r="J4" s="7">
        <f t="shared" si="1"/>
        <v>1440</v>
      </c>
    </row>
    <row r="5">
      <c r="A5" s="3" t="s">
        <v>11</v>
      </c>
      <c r="B5" s="4" t="s">
        <v>12</v>
      </c>
      <c r="C5" s="5"/>
      <c r="D5" s="5"/>
      <c r="E5" s="5"/>
      <c r="F5" s="3" t="s">
        <v>13</v>
      </c>
      <c r="G5" s="4" t="s">
        <v>14</v>
      </c>
      <c r="H5" s="2"/>
      <c r="I5" s="2"/>
      <c r="J5" s="7" t="s">
        <v>15</v>
      </c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3" t="s">
        <v>16</v>
      </c>
      <c r="B7" s="24" t="s">
        <v>17</v>
      </c>
      <c r="C7" s="24" t="s">
        <v>18</v>
      </c>
      <c r="D7" s="10" t="s">
        <v>19</v>
      </c>
      <c r="E7" s="10" t="s">
        <v>20</v>
      </c>
      <c r="F7" s="24" t="s">
        <v>21</v>
      </c>
      <c r="G7" s="24" t="s">
        <v>22</v>
      </c>
      <c r="H7" s="2"/>
      <c r="I7" s="11" t="s">
        <v>23</v>
      </c>
      <c r="J7" s="2"/>
    </row>
    <row r="8">
      <c r="A8" s="12">
        <v>44648.0</v>
      </c>
      <c r="B8" s="13">
        <v>0.9375</v>
      </c>
      <c r="C8" s="13">
        <v>0.9583333333333334</v>
      </c>
      <c r="D8" s="27">
        <v>0.0</v>
      </c>
      <c r="E8" s="27">
        <v>30.0</v>
      </c>
      <c r="F8" s="4" t="s">
        <v>24</v>
      </c>
      <c r="G8" s="4" t="s">
        <v>34</v>
      </c>
      <c r="H8" s="2"/>
      <c r="I8" s="25" t="s">
        <v>75</v>
      </c>
    </row>
    <row r="9">
      <c r="A9" s="12">
        <v>44649.0</v>
      </c>
      <c r="B9" s="13">
        <v>0.4166666666666667</v>
      </c>
      <c r="C9" s="16">
        <v>0.5416666666666666</v>
      </c>
      <c r="D9" s="27">
        <v>40.0</v>
      </c>
      <c r="E9" s="27">
        <v>140.0</v>
      </c>
      <c r="F9" s="4" t="s">
        <v>27</v>
      </c>
      <c r="G9" s="4" t="s">
        <v>67</v>
      </c>
      <c r="H9" s="2"/>
    </row>
    <row r="10">
      <c r="A10" s="12">
        <v>44650.0</v>
      </c>
      <c r="B10" s="13">
        <v>0.4166666666666667</v>
      </c>
      <c r="C10" s="17">
        <v>0.625</v>
      </c>
      <c r="D10" s="27">
        <v>60.0</v>
      </c>
      <c r="E10" s="27">
        <v>240.0</v>
      </c>
      <c r="F10" s="4" t="s">
        <v>27</v>
      </c>
      <c r="G10" s="4" t="s">
        <v>76</v>
      </c>
      <c r="H10" s="2"/>
    </row>
    <row r="11">
      <c r="A11" s="12">
        <v>44651.0</v>
      </c>
      <c r="B11" s="13">
        <v>0.4166666666666667</v>
      </c>
      <c r="C11" s="17">
        <v>0.625</v>
      </c>
      <c r="D11" s="27">
        <v>60.0</v>
      </c>
      <c r="E11" s="27">
        <v>240.0</v>
      </c>
      <c r="F11" s="4" t="s">
        <v>24</v>
      </c>
      <c r="G11" s="4" t="s">
        <v>77</v>
      </c>
    </row>
    <row r="12">
      <c r="A12" s="12">
        <v>44652.0</v>
      </c>
      <c r="B12" s="13">
        <v>0.4166666666666667</v>
      </c>
      <c r="C12" s="17">
        <v>0.625</v>
      </c>
      <c r="D12" s="27">
        <v>60.0</v>
      </c>
      <c r="E12" s="27">
        <v>240.0</v>
      </c>
      <c r="F12" s="19" t="s">
        <v>24</v>
      </c>
      <c r="G12" s="4" t="s">
        <v>77</v>
      </c>
    </row>
    <row r="13">
      <c r="A13" s="12">
        <v>44653.0</v>
      </c>
      <c r="B13" s="13">
        <v>0.375</v>
      </c>
      <c r="C13" s="17">
        <v>0.5833333333333334</v>
      </c>
      <c r="D13" s="27">
        <v>50.0</v>
      </c>
      <c r="E13" s="27">
        <v>250.0</v>
      </c>
      <c r="F13" s="4" t="s">
        <v>27</v>
      </c>
      <c r="G13" s="4" t="s">
        <v>78</v>
      </c>
    </row>
    <row r="14">
      <c r="A14" s="12">
        <v>44653.0</v>
      </c>
      <c r="B14" s="13">
        <v>0.6666666666666666</v>
      </c>
      <c r="C14" s="17">
        <v>0.9583333333333334</v>
      </c>
      <c r="D14" s="27">
        <v>70.0</v>
      </c>
      <c r="E14" s="27">
        <v>350.0</v>
      </c>
      <c r="F14" s="4" t="s">
        <v>35</v>
      </c>
      <c r="G14" s="4" t="s">
        <v>78</v>
      </c>
    </row>
    <row r="15">
      <c r="A15" s="12">
        <v>44655.0</v>
      </c>
      <c r="B15" s="13">
        <v>0.4166666666666667</v>
      </c>
      <c r="C15" s="17">
        <v>0.5416666666666666</v>
      </c>
      <c r="D15" s="27">
        <v>40.0</v>
      </c>
      <c r="E15" s="27">
        <v>140.0</v>
      </c>
      <c r="F15" s="4" t="s">
        <v>35</v>
      </c>
      <c r="G15" s="4" t="s">
        <v>77</v>
      </c>
    </row>
    <row r="16">
      <c r="A16" s="12">
        <v>44656.0</v>
      </c>
      <c r="B16" s="13">
        <v>0.4166666666666667</v>
      </c>
      <c r="C16" s="17">
        <v>0.625</v>
      </c>
      <c r="D16" s="27">
        <v>60.0</v>
      </c>
      <c r="E16" s="27">
        <v>240.0</v>
      </c>
      <c r="F16" s="4" t="s">
        <v>27</v>
      </c>
      <c r="G16" s="4" t="s">
        <v>77</v>
      </c>
    </row>
    <row r="17">
      <c r="A17" s="12">
        <v>44657.0</v>
      </c>
      <c r="B17" s="13">
        <v>0.8541666666666666</v>
      </c>
      <c r="C17" s="17">
        <v>0.9791666666666666</v>
      </c>
      <c r="D17" s="27">
        <v>30.0</v>
      </c>
      <c r="E17" s="27">
        <v>150.0</v>
      </c>
      <c r="F17" s="4" t="s">
        <v>35</v>
      </c>
      <c r="G17" s="4" t="s">
        <v>78</v>
      </c>
    </row>
    <row r="18">
      <c r="A18" s="12">
        <v>44658.0</v>
      </c>
      <c r="B18" s="13">
        <v>0.375</v>
      </c>
      <c r="C18" s="17">
        <v>0.6041666666666666</v>
      </c>
      <c r="D18" s="27">
        <v>60.0</v>
      </c>
      <c r="E18" s="27">
        <v>330.0</v>
      </c>
      <c r="F18" s="4" t="s">
        <v>29</v>
      </c>
      <c r="G18" s="4" t="s">
        <v>78</v>
      </c>
    </row>
    <row r="19">
      <c r="A19" s="12">
        <v>44660.0</v>
      </c>
      <c r="B19" s="13">
        <v>0.4166666666666667</v>
      </c>
      <c r="C19" s="17">
        <v>0.4375</v>
      </c>
      <c r="D19" s="27">
        <v>5.0</v>
      </c>
      <c r="E19" s="27">
        <v>25.0</v>
      </c>
      <c r="F19" s="19" t="s">
        <v>31</v>
      </c>
      <c r="G19" s="4" t="s">
        <v>79</v>
      </c>
    </row>
    <row r="20">
      <c r="A20" s="12">
        <v>44660.0</v>
      </c>
      <c r="B20" s="13">
        <v>0.4375</v>
      </c>
      <c r="C20" s="17">
        <v>0.5416666666666666</v>
      </c>
      <c r="D20" s="27">
        <v>45.0</v>
      </c>
      <c r="E20" s="27">
        <v>105.0</v>
      </c>
      <c r="F20" s="19" t="s">
        <v>33</v>
      </c>
      <c r="G20" s="4" t="s">
        <v>80</v>
      </c>
    </row>
    <row r="21">
      <c r="D21" s="20">
        <v>580.0</v>
      </c>
      <c r="E21" s="20">
        <v>2480.0</v>
      </c>
    </row>
  </sheetData>
  <mergeCells count="2">
    <mergeCell ref="A1:C1"/>
    <mergeCell ref="I8:K15"/>
  </mergeCells>
  <drawing r:id="rId1"/>
</worksheet>
</file>