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4E555BD4-DE17-4942-849D-5E6E0F8A30B8}" xr6:coauthVersionLast="43" xr6:coauthVersionMax="43" xr10:uidLastSave="{00000000-0000-0000-0000-000000000000}"/>
  <bookViews>
    <workbookView xWindow="0" yWindow="460" windowWidth="33600" windowHeight="20460" activeTab="4" xr2:uid="{37D2F886-AD7C-B54B-8546-6E8B72F70745}"/>
  </bookViews>
  <sheets>
    <sheet name="baseline+perf" sheetId="5" r:id="rId1"/>
    <sheet name="FUNNEL" sheetId="6" r:id="rId2"/>
    <sheet name="INVESTMENT" sheetId="7" r:id="rId3"/>
    <sheet name="Baseline" sheetId="1" r:id="rId4"/>
    <sheet name="Model" sheetId="3" r:id="rId5"/>
    <sheet name="VERS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3" l="1"/>
  <c r="H6" i="3"/>
  <c r="H5" i="3"/>
  <c r="H4" i="3"/>
  <c r="H3" i="3"/>
  <c r="K3" i="6"/>
  <c r="J3" i="6"/>
  <c r="I3" i="6"/>
  <c r="I4" i="6"/>
  <c r="H3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  <c r="H107" i="6"/>
  <c r="I107" i="6"/>
  <c r="J107" i="6"/>
  <c r="K107" i="6"/>
  <c r="H108" i="6"/>
  <c r="I108" i="6"/>
  <c r="J108" i="6"/>
  <c r="K108" i="6"/>
  <c r="H109" i="6"/>
  <c r="I109" i="6"/>
  <c r="J109" i="6"/>
  <c r="K109" i="6"/>
  <c r="H110" i="6"/>
  <c r="I110" i="6"/>
  <c r="J110" i="6"/>
  <c r="K110" i="6"/>
  <c r="H111" i="6"/>
  <c r="I111" i="6"/>
  <c r="J111" i="6"/>
  <c r="K111" i="6"/>
  <c r="H112" i="6"/>
  <c r="I112" i="6"/>
  <c r="J112" i="6"/>
  <c r="K112" i="6"/>
  <c r="H113" i="6"/>
  <c r="I113" i="6"/>
  <c r="J113" i="6"/>
  <c r="K113" i="6"/>
  <c r="H114" i="6"/>
  <c r="I114" i="6"/>
  <c r="J114" i="6"/>
  <c r="K114" i="6"/>
  <c r="H115" i="6"/>
  <c r="I115" i="6"/>
  <c r="J115" i="6"/>
  <c r="K115" i="6"/>
  <c r="H116" i="6"/>
  <c r="I116" i="6"/>
  <c r="J116" i="6"/>
  <c r="K116" i="6"/>
  <c r="H117" i="6"/>
  <c r="I117" i="6"/>
  <c r="J117" i="6"/>
  <c r="K117" i="6"/>
  <c r="H118" i="6"/>
  <c r="I118" i="6"/>
  <c r="J118" i="6"/>
  <c r="K118" i="6"/>
  <c r="H119" i="6"/>
  <c r="I119" i="6"/>
  <c r="J119" i="6"/>
  <c r="K119" i="6"/>
  <c r="H120" i="6"/>
  <c r="I120" i="6"/>
  <c r="J120" i="6"/>
  <c r="K120" i="6"/>
  <c r="H121" i="6"/>
  <c r="I121" i="6"/>
  <c r="J121" i="6"/>
  <c r="K121" i="6"/>
  <c r="H122" i="6"/>
  <c r="I122" i="6"/>
  <c r="J122" i="6"/>
  <c r="K122" i="6"/>
  <c r="H123" i="6"/>
  <c r="I123" i="6"/>
  <c r="J123" i="6"/>
  <c r="K123" i="6"/>
  <c r="H124" i="6"/>
  <c r="I124" i="6"/>
  <c r="J124" i="6"/>
  <c r="K124" i="6"/>
  <c r="H125" i="6"/>
  <c r="I125" i="6"/>
  <c r="J125" i="6"/>
  <c r="K125" i="6"/>
  <c r="H126" i="6"/>
  <c r="I126" i="6"/>
  <c r="J126" i="6"/>
  <c r="K126" i="6"/>
  <c r="H127" i="6"/>
  <c r="I127" i="6"/>
  <c r="J127" i="6"/>
  <c r="K127" i="6"/>
  <c r="H128" i="6"/>
  <c r="I128" i="6"/>
  <c r="J128" i="6"/>
  <c r="K128" i="6"/>
  <c r="H129" i="6"/>
  <c r="I129" i="6"/>
  <c r="J129" i="6"/>
  <c r="K129" i="6"/>
  <c r="H130" i="6"/>
  <c r="I130" i="6"/>
  <c r="J130" i="6"/>
  <c r="K130" i="6"/>
  <c r="H131" i="6"/>
  <c r="I131" i="6"/>
  <c r="J131" i="6"/>
  <c r="K131" i="6"/>
  <c r="H132" i="6"/>
  <c r="I132" i="6"/>
  <c r="J132" i="6"/>
  <c r="K132" i="6"/>
  <c r="H133" i="6"/>
  <c r="I133" i="6"/>
  <c r="J133" i="6"/>
  <c r="K133" i="6"/>
  <c r="H134" i="6"/>
  <c r="I134" i="6"/>
  <c r="J134" i="6"/>
  <c r="K134" i="6"/>
  <c r="H135" i="6"/>
  <c r="I135" i="6"/>
  <c r="J135" i="6"/>
  <c r="K135" i="6"/>
  <c r="H136" i="6"/>
  <c r="I136" i="6"/>
  <c r="J136" i="6"/>
  <c r="K136" i="6"/>
  <c r="H137" i="6"/>
  <c r="I137" i="6"/>
  <c r="J137" i="6"/>
  <c r="K137" i="6"/>
  <c r="H138" i="6"/>
  <c r="I138" i="6"/>
  <c r="J138" i="6"/>
  <c r="K138" i="6"/>
  <c r="H139" i="6"/>
  <c r="I139" i="6"/>
  <c r="J139" i="6"/>
  <c r="K139" i="6"/>
  <c r="H140" i="6"/>
  <c r="I140" i="6"/>
  <c r="J140" i="6"/>
  <c r="K140" i="6"/>
  <c r="H141" i="6"/>
  <c r="I141" i="6"/>
  <c r="J141" i="6"/>
  <c r="K141" i="6"/>
  <c r="H142" i="6"/>
  <c r="I142" i="6"/>
  <c r="J142" i="6"/>
  <c r="K142" i="6"/>
  <c r="H143" i="6"/>
  <c r="I143" i="6"/>
  <c r="J143" i="6"/>
  <c r="K143" i="6"/>
  <c r="H144" i="6"/>
  <c r="I144" i="6"/>
  <c r="J144" i="6"/>
  <c r="K144" i="6"/>
  <c r="H145" i="6"/>
  <c r="I145" i="6"/>
  <c r="J145" i="6"/>
  <c r="K145" i="6"/>
  <c r="H146" i="6"/>
  <c r="I146" i="6"/>
  <c r="J146" i="6"/>
  <c r="K146" i="6"/>
  <c r="H147" i="6"/>
  <c r="I147" i="6"/>
  <c r="J147" i="6"/>
  <c r="K147" i="6"/>
  <c r="H148" i="6"/>
  <c r="I148" i="6"/>
  <c r="J148" i="6"/>
  <c r="K148" i="6"/>
  <c r="H149" i="6"/>
  <c r="I149" i="6"/>
  <c r="J149" i="6"/>
  <c r="K149" i="6"/>
  <c r="H150" i="6"/>
  <c r="I150" i="6"/>
  <c r="J150" i="6"/>
  <c r="K150" i="6"/>
  <c r="H151" i="6"/>
  <c r="I151" i="6"/>
  <c r="J151" i="6"/>
  <c r="K151" i="6"/>
  <c r="H152" i="6"/>
  <c r="I152" i="6"/>
  <c r="J152" i="6"/>
  <c r="K152" i="6"/>
  <c r="H153" i="6"/>
  <c r="I153" i="6"/>
  <c r="J153" i="6"/>
  <c r="K153" i="6"/>
  <c r="H154" i="6"/>
  <c r="I154" i="6"/>
  <c r="J154" i="6"/>
  <c r="K154" i="6"/>
  <c r="H155" i="6"/>
  <c r="I155" i="6"/>
  <c r="J155" i="6"/>
  <c r="K155" i="6"/>
  <c r="H156" i="6"/>
  <c r="I156" i="6"/>
  <c r="J156" i="6"/>
  <c r="K156" i="6"/>
  <c r="H157" i="6"/>
  <c r="I157" i="6"/>
  <c r="J157" i="6"/>
  <c r="K157" i="6"/>
  <c r="H158" i="6"/>
  <c r="I158" i="6"/>
  <c r="J158" i="6"/>
  <c r="K158" i="6"/>
  <c r="H159" i="6"/>
  <c r="I159" i="6"/>
  <c r="J159" i="6"/>
  <c r="K159" i="6"/>
  <c r="H160" i="6"/>
  <c r="I160" i="6"/>
  <c r="J160" i="6"/>
  <c r="K160" i="6"/>
  <c r="H161" i="6"/>
  <c r="I161" i="6"/>
  <c r="J161" i="6"/>
  <c r="K161" i="6"/>
  <c r="H162" i="6"/>
  <c r="I162" i="6"/>
  <c r="J162" i="6"/>
  <c r="K162" i="6"/>
  <c r="H163" i="6"/>
  <c r="I163" i="6"/>
  <c r="J163" i="6"/>
  <c r="K163" i="6"/>
  <c r="H164" i="6"/>
  <c r="I164" i="6"/>
  <c r="J164" i="6"/>
  <c r="K164" i="6"/>
  <c r="H165" i="6"/>
  <c r="I165" i="6"/>
  <c r="J165" i="6"/>
  <c r="K165" i="6"/>
  <c r="H166" i="6"/>
  <c r="I166" i="6"/>
  <c r="J166" i="6"/>
  <c r="K166" i="6"/>
  <c r="H167" i="6"/>
  <c r="I167" i="6"/>
  <c r="J167" i="6"/>
  <c r="K167" i="6"/>
  <c r="H168" i="6"/>
  <c r="I168" i="6"/>
  <c r="J168" i="6"/>
  <c r="K168" i="6"/>
  <c r="H169" i="6"/>
  <c r="I169" i="6"/>
  <c r="J169" i="6"/>
  <c r="K169" i="6"/>
  <c r="H170" i="6"/>
  <c r="I170" i="6"/>
  <c r="J170" i="6"/>
  <c r="K170" i="6"/>
  <c r="H171" i="6"/>
  <c r="I171" i="6"/>
  <c r="J171" i="6"/>
  <c r="K171" i="6"/>
  <c r="H172" i="6"/>
  <c r="I172" i="6"/>
  <c r="J172" i="6"/>
  <c r="K172" i="6"/>
  <c r="H173" i="6"/>
  <c r="I173" i="6"/>
  <c r="J173" i="6"/>
  <c r="K173" i="6"/>
  <c r="H174" i="6"/>
  <c r="I174" i="6"/>
  <c r="J174" i="6"/>
  <c r="K174" i="6"/>
  <c r="H175" i="6"/>
  <c r="I175" i="6"/>
  <c r="J175" i="6"/>
  <c r="K175" i="6"/>
  <c r="H176" i="6"/>
  <c r="I176" i="6"/>
  <c r="J176" i="6"/>
  <c r="K176" i="6"/>
  <c r="H177" i="6"/>
  <c r="I177" i="6"/>
  <c r="J177" i="6"/>
  <c r="K177" i="6"/>
  <c r="H178" i="6"/>
  <c r="I178" i="6"/>
  <c r="J178" i="6"/>
  <c r="K178" i="6"/>
  <c r="H179" i="6"/>
  <c r="I179" i="6"/>
  <c r="J179" i="6"/>
  <c r="K179" i="6"/>
  <c r="H180" i="6"/>
  <c r="I180" i="6"/>
  <c r="J180" i="6"/>
  <c r="K180" i="6"/>
  <c r="H181" i="6"/>
  <c r="I181" i="6"/>
  <c r="J181" i="6"/>
  <c r="K181" i="6"/>
  <c r="H182" i="6"/>
  <c r="I182" i="6"/>
  <c r="J182" i="6"/>
  <c r="K182" i="6"/>
  <c r="H183" i="6"/>
  <c r="I183" i="6"/>
  <c r="J183" i="6"/>
  <c r="K183" i="6"/>
  <c r="H184" i="6"/>
  <c r="I184" i="6"/>
  <c r="J184" i="6"/>
  <c r="K184" i="6"/>
  <c r="H185" i="6"/>
  <c r="I185" i="6"/>
  <c r="J185" i="6"/>
  <c r="K185" i="6"/>
  <c r="H186" i="6"/>
  <c r="I186" i="6"/>
  <c r="J186" i="6"/>
  <c r="K186" i="6"/>
  <c r="H187" i="6"/>
  <c r="I187" i="6"/>
  <c r="J187" i="6"/>
  <c r="K187" i="6"/>
  <c r="H188" i="6"/>
  <c r="I188" i="6"/>
  <c r="J188" i="6"/>
  <c r="K188" i="6"/>
  <c r="H189" i="6"/>
  <c r="I189" i="6"/>
  <c r="J189" i="6"/>
  <c r="K189" i="6"/>
  <c r="H190" i="6"/>
  <c r="I190" i="6"/>
  <c r="J190" i="6"/>
  <c r="K190" i="6"/>
  <c r="H191" i="6"/>
  <c r="I191" i="6"/>
  <c r="J191" i="6"/>
  <c r="K191" i="6"/>
  <c r="H192" i="6"/>
  <c r="I192" i="6"/>
  <c r="J192" i="6"/>
  <c r="K192" i="6"/>
  <c r="H193" i="6"/>
  <c r="I193" i="6"/>
  <c r="J193" i="6"/>
  <c r="K193" i="6"/>
  <c r="H194" i="6"/>
  <c r="I194" i="6"/>
  <c r="J194" i="6"/>
  <c r="K194" i="6"/>
  <c r="H195" i="6"/>
  <c r="I195" i="6"/>
  <c r="J195" i="6"/>
  <c r="K195" i="6"/>
  <c r="H196" i="6"/>
  <c r="I196" i="6"/>
  <c r="J196" i="6"/>
  <c r="K196" i="6"/>
  <c r="H197" i="6"/>
  <c r="I197" i="6"/>
  <c r="J197" i="6"/>
  <c r="K197" i="6"/>
  <c r="H198" i="6"/>
  <c r="I198" i="6"/>
  <c r="J198" i="6"/>
  <c r="K198" i="6"/>
  <c r="H199" i="6"/>
  <c r="I199" i="6"/>
  <c r="J199" i="6"/>
  <c r="K199" i="6"/>
  <c r="H200" i="6"/>
  <c r="I200" i="6"/>
  <c r="J200" i="6"/>
  <c r="K200" i="6"/>
  <c r="H201" i="6"/>
  <c r="I201" i="6"/>
  <c r="J201" i="6"/>
  <c r="K201" i="6"/>
  <c r="H202" i="6"/>
  <c r="I202" i="6"/>
  <c r="J202" i="6"/>
  <c r="K202" i="6"/>
  <c r="H203" i="6"/>
  <c r="I203" i="6"/>
  <c r="J203" i="6"/>
  <c r="K203" i="6"/>
  <c r="H204" i="6"/>
  <c r="I204" i="6"/>
  <c r="J204" i="6"/>
  <c r="K204" i="6"/>
  <c r="H205" i="6"/>
  <c r="I205" i="6"/>
  <c r="J205" i="6"/>
  <c r="K205" i="6"/>
  <c r="H206" i="6"/>
  <c r="I206" i="6"/>
  <c r="J206" i="6"/>
  <c r="K206" i="6"/>
  <c r="H207" i="6"/>
  <c r="I207" i="6"/>
  <c r="J207" i="6"/>
  <c r="K207" i="6"/>
  <c r="H208" i="6"/>
  <c r="I208" i="6"/>
  <c r="J208" i="6"/>
  <c r="K208" i="6"/>
  <c r="H209" i="6"/>
  <c r="I209" i="6"/>
  <c r="J209" i="6"/>
  <c r="K209" i="6"/>
  <c r="H210" i="6"/>
  <c r="I210" i="6"/>
  <c r="J210" i="6"/>
  <c r="K210" i="6"/>
  <c r="H211" i="6"/>
  <c r="I211" i="6"/>
  <c r="J211" i="6"/>
  <c r="K211" i="6"/>
  <c r="H212" i="6"/>
  <c r="I212" i="6"/>
  <c r="J212" i="6"/>
  <c r="K212" i="6"/>
  <c r="H213" i="6"/>
  <c r="I213" i="6"/>
  <c r="J213" i="6"/>
  <c r="K213" i="6"/>
  <c r="H214" i="6"/>
  <c r="I214" i="6"/>
  <c r="J214" i="6"/>
  <c r="K214" i="6"/>
  <c r="H215" i="6"/>
  <c r="I215" i="6"/>
  <c r="J215" i="6"/>
  <c r="K215" i="6"/>
  <c r="H216" i="6"/>
  <c r="I216" i="6"/>
  <c r="J216" i="6"/>
  <c r="K216" i="6"/>
  <c r="H217" i="6"/>
  <c r="I217" i="6"/>
  <c r="J217" i="6"/>
  <c r="K217" i="6"/>
  <c r="H218" i="6"/>
  <c r="I218" i="6"/>
  <c r="J218" i="6"/>
  <c r="K218" i="6"/>
  <c r="H219" i="6"/>
  <c r="I219" i="6"/>
  <c r="J219" i="6"/>
  <c r="K219" i="6"/>
  <c r="H220" i="6"/>
  <c r="I220" i="6"/>
  <c r="J220" i="6"/>
  <c r="K220" i="6"/>
  <c r="J4" i="6"/>
  <c r="K4" i="6"/>
  <c r="H4" i="6"/>
  <c r="D3" i="6"/>
  <c r="E3" i="6"/>
  <c r="F3" i="6"/>
  <c r="G3" i="6"/>
  <c r="C3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C19" i="6"/>
  <c r="D19" i="6"/>
  <c r="E19" i="6"/>
  <c r="F19" i="6"/>
  <c r="G19" i="6"/>
  <c r="C20" i="6"/>
  <c r="D20" i="6"/>
  <c r="E20" i="6"/>
  <c r="F20" i="6"/>
  <c r="G20" i="6"/>
  <c r="C21" i="6"/>
  <c r="D21" i="6"/>
  <c r="E21" i="6"/>
  <c r="F21" i="6"/>
  <c r="G21" i="6"/>
  <c r="C22" i="6"/>
  <c r="D22" i="6"/>
  <c r="E22" i="6"/>
  <c r="F22" i="6"/>
  <c r="G22" i="6"/>
  <c r="C23" i="6"/>
  <c r="D23" i="6"/>
  <c r="E23" i="6"/>
  <c r="F23" i="6"/>
  <c r="G23" i="6"/>
  <c r="C24" i="6"/>
  <c r="D24" i="6"/>
  <c r="E24" i="6"/>
  <c r="F24" i="6"/>
  <c r="G24" i="6"/>
  <c r="C25" i="6"/>
  <c r="D25" i="6"/>
  <c r="E25" i="6"/>
  <c r="F25" i="6"/>
  <c r="G25" i="6"/>
  <c r="C26" i="6"/>
  <c r="D26" i="6"/>
  <c r="E26" i="6"/>
  <c r="F26" i="6"/>
  <c r="G26" i="6"/>
  <c r="C27" i="6"/>
  <c r="D27" i="6"/>
  <c r="E27" i="6"/>
  <c r="F27" i="6"/>
  <c r="G27" i="6"/>
  <c r="C28" i="6"/>
  <c r="D28" i="6"/>
  <c r="E28" i="6"/>
  <c r="F28" i="6"/>
  <c r="G28" i="6"/>
  <c r="C29" i="6"/>
  <c r="D29" i="6"/>
  <c r="E29" i="6"/>
  <c r="F29" i="6"/>
  <c r="G29" i="6"/>
  <c r="C30" i="6"/>
  <c r="D30" i="6"/>
  <c r="E30" i="6"/>
  <c r="F30" i="6"/>
  <c r="G30" i="6"/>
  <c r="C31" i="6"/>
  <c r="D31" i="6"/>
  <c r="E31" i="6"/>
  <c r="F31" i="6"/>
  <c r="G31" i="6"/>
  <c r="C32" i="6"/>
  <c r="D32" i="6"/>
  <c r="E32" i="6"/>
  <c r="F32" i="6"/>
  <c r="G32" i="6"/>
  <c r="C33" i="6"/>
  <c r="D33" i="6"/>
  <c r="E33" i="6"/>
  <c r="F33" i="6"/>
  <c r="G33" i="6"/>
  <c r="C34" i="6"/>
  <c r="D34" i="6"/>
  <c r="E34" i="6"/>
  <c r="F34" i="6"/>
  <c r="G34" i="6"/>
  <c r="C35" i="6"/>
  <c r="D35" i="6"/>
  <c r="E35" i="6"/>
  <c r="F35" i="6"/>
  <c r="G35" i="6"/>
  <c r="C36" i="6"/>
  <c r="D36" i="6"/>
  <c r="E36" i="6"/>
  <c r="F36" i="6"/>
  <c r="G36" i="6"/>
  <c r="C37" i="6"/>
  <c r="D37" i="6"/>
  <c r="E37" i="6"/>
  <c r="F37" i="6"/>
  <c r="G37" i="6"/>
  <c r="C38" i="6"/>
  <c r="D38" i="6"/>
  <c r="E38" i="6"/>
  <c r="F38" i="6"/>
  <c r="G38" i="6"/>
  <c r="C39" i="6"/>
  <c r="D39" i="6"/>
  <c r="E39" i="6"/>
  <c r="F39" i="6"/>
  <c r="G39" i="6"/>
  <c r="C40" i="6"/>
  <c r="D40" i="6"/>
  <c r="E40" i="6"/>
  <c r="F40" i="6"/>
  <c r="G40" i="6"/>
  <c r="C41" i="6"/>
  <c r="D41" i="6"/>
  <c r="E41" i="6"/>
  <c r="F41" i="6"/>
  <c r="G41" i="6"/>
  <c r="C42" i="6"/>
  <c r="D42" i="6"/>
  <c r="E42" i="6"/>
  <c r="F42" i="6"/>
  <c r="G42" i="6"/>
  <c r="C43" i="6"/>
  <c r="D43" i="6"/>
  <c r="E43" i="6"/>
  <c r="F43" i="6"/>
  <c r="G43" i="6"/>
  <c r="C44" i="6"/>
  <c r="D44" i="6"/>
  <c r="E44" i="6"/>
  <c r="F44" i="6"/>
  <c r="G44" i="6"/>
  <c r="C45" i="6"/>
  <c r="D45" i="6"/>
  <c r="E45" i="6"/>
  <c r="F45" i="6"/>
  <c r="G45" i="6"/>
  <c r="C46" i="6"/>
  <c r="D46" i="6"/>
  <c r="E46" i="6"/>
  <c r="F46" i="6"/>
  <c r="G46" i="6"/>
  <c r="C47" i="6"/>
  <c r="D47" i="6"/>
  <c r="E47" i="6"/>
  <c r="F47" i="6"/>
  <c r="G47" i="6"/>
  <c r="C48" i="6"/>
  <c r="D48" i="6"/>
  <c r="E48" i="6"/>
  <c r="F48" i="6"/>
  <c r="G48" i="6"/>
  <c r="C49" i="6"/>
  <c r="D49" i="6"/>
  <c r="E49" i="6"/>
  <c r="F49" i="6"/>
  <c r="G49" i="6"/>
  <c r="C50" i="6"/>
  <c r="D50" i="6"/>
  <c r="E50" i="6"/>
  <c r="F50" i="6"/>
  <c r="G50" i="6"/>
  <c r="C51" i="6"/>
  <c r="D51" i="6"/>
  <c r="E51" i="6"/>
  <c r="F51" i="6"/>
  <c r="G51" i="6"/>
  <c r="C52" i="6"/>
  <c r="D52" i="6"/>
  <c r="E52" i="6"/>
  <c r="F52" i="6"/>
  <c r="G52" i="6"/>
  <c r="C53" i="6"/>
  <c r="D53" i="6"/>
  <c r="E53" i="6"/>
  <c r="F53" i="6"/>
  <c r="G53" i="6"/>
  <c r="C54" i="6"/>
  <c r="D54" i="6"/>
  <c r="E54" i="6"/>
  <c r="F54" i="6"/>
  <c r="G54" i="6"/>
  <c r="C55" i="6"/>
  <c r="D55" i="6"/>
  <c r="E55" i="6"/>
  <c r="F55" i="6"/>
  <c r="G55" i="6"/>
  <c r="C56" i="6"/>
  <c r="D56" i="6"/>
  <c r="E56" i="6"/>
  <c r="F56" i="6"/>
  <c r="G56" i="6"/>
  <c r="C57" i="6"/>
  <c r="D57" i="6"/>
  <c r="E57" i="6"/>
  <c r="F57" i="6"/>
  <c r="G57" i="6"/>
  <c r="C58" i="6"/>
  <c r="D58" i="6"/>
  <c r="E58" i="6"/>
  <c r="F58" i="6"/>
  <c r="G58" i="6"/>
  <c r="C59" i="6"/>
  <c r="D59" i="6"/>
  <c r="E59" i="6"/>
  <c r="F59" i="6"/>
  <c r="G59" i="6"/>
  <c r="C60" i="6"/>
  <c r="D60" i="6"/>
  <c r="E60" i="6"/>
  <c r="F60" i="6"/>
  <c r="G60" i="6"/>
  <c r="C61" i="6"/>
  <c r="D61" i="6"/>
  <c r="E61" i="6"/>
  <c r="F61" i="6"/>
  <c r="G61" i="6"/>
  <c r="C62" i="6"/>
  <c r="D62" i="6"/>
  <c r="E62" i="6"/>
  <c r="F62" i="6"/>
  <c r="G62" i="6"/>
  <c r="C63" i="6"/>
  <c r="D63" i="6"/>
  <c r="E63" i="6"/>
  <c r="F63" i="6"/>
  <c r="G63" i="6"/>
  <c r="C64" i="6"/>
  <c r="D64" i="6"/>
  <c r="E64" i="6"/>
  <c r="F64" i="6"/>
  <c r="G64" i="6"/>
  <c r="C65" i="6"/>
  <c r="D65" i="6"/>
  <c r="E65" i="6"/>
  <c r="F65" i="6"/>
  <c r="G65" i="6"/>
  <c r="C66" i="6"/>
  <c r="D66" i="6"/>
  <c r="E66" i="6"/>
  <c r="F66" i="6"/>
  <c r="G66" i="6"/>
  <c r="C67" i="6"/>
  <c r="D67" i="6"/>
  <c r="E67" i="6"/>
  <c r="F67" i="6"/>
  <c r="G67" i="6"/>
  <c r="C68" i="6"/>
  <c r="D68" i="6"/>
  <c r="E68" i="6"/>
  <c r="F68" i="6"/>
  <c r="G68" i="6"/>
  <c r="C69" i="6"/>
  <c r="D69" i="6"/>
  <c r="E69" i="6"/>
  <c r="F69" i="6"/>
  <c r="G69" i="6"/>
  <c r="C70" i="6"/>
  <c r="D70" i="6"/>
  <c r="E70" i="6"/>
  <c r="F70" i="6"/>
  <c r="G70" i="6"/>
  <c r="C71" i="6"/>
  <c r="D71" i="6"/>
  <c r="E71" i="6"/>
  <c r="F71" i="6"/>
  <c r="G71" i="6"/>
  <c r="C72" i="6"/>
  <c r="D72" i="6"/>
  <c r="E72" i="6"/>
  <c r="F72" i="6"/>
  <c r="G72" i="6"/>
  <c r="C73" i="6"/>
  <c r="D73" i="6"/>
  <c r="E73" i="6"/>
  <c r="F73" i="6"/>
  <c r="G73" i="6"/>
  <c r="C74" i="6"/>
  <c r="D74" i="6"/>
  <c r="E74" i="6"/>
  <c r="F74" i="6"/>
  <c r="G74" i="6"/>
  <c r="C75" i="6"/>
  <c r="D75" i="6"/>
  <c r="E75" i="6"/>
  <c r="F75" i="6"/>
  <c r="G75" i="6"/>
  <c r="C76" i="6"/>
  <c r="D76" i="6"/>
  <c r="E76" i="6"/>
  <c r="F76" i="6"/>
  <c r="G76" i="6"/>
  <c r="C77" i="6"/>
  <c r="D77" i="6"/>
  <c r="E77" i="6"/>
  <c r="F77" i="6"/>
  <c r="G77" i="6"/>
  <c r="C78" i="6"/>
  <c r="D78" i="6"/>
  <c r="E78" i="6"/>
  <c r="F78" i="6"/>
  <c r="G78" i="6"/>
  <c r="C79" i="6"/>
  <c r="D79" i="6"/>
  <c r="E79" i="6"/>
  <c r="F79" i="6"/>
  <c r="G79" i="6"/>
  <c r="C80" i="6"/>
  <c r="D80" i="6"/>
  <c r="E80" i="6"/>
  <c r="F80" i="6"/>
  <c r="G80" i="6"/>
  <c r="C81" i="6"/>
  <c r="D81" i="6"/>
  <c r="E81" i="6"/>
  <c r="F81" i="6"/>
  <c r="G81" i="6"/>
  <c r="C82" i="6"/>
  <c r="D82" i="6"/>
  <c r="E82" i="6"/>
  <c r="F82" i="6"/>
  <c r="G82" i="6"/>
  <c r="C83" i="6"/>
  <c r="D83" i="6"/>
  <c r="E83" i="6"/>
  <c r="F83" i="6"/>
  <c r="G83" i="6"/>
  <c r="C84" i="6"/>
  <c r="D84" i="6"/>
  <c r="E84" i="6"/>
  <c r="F84" i="6"/>
  <c r="G84" i="6"/>
  <c r="C85" i="6"/>
  <c r="D85" i="6"/>
  <c r="E85" i="6"/>
  <c r="F85" i="6"/>
  <c r="G85" i="6"/>
  <c r="C86" i="6"/>
  <c r="D86" i="6"/>
  <c r="E86" i="6"/>
  <c r="F86" i="6"/>
  <c r="G86" i="6"/>
  <c r="C87" i="6"/>
  <c r="D87" i="6"/>
  <c r="E87" i="6"/>
  <c r="F87" i="6"/>
  <c r="G87" i="6"/>
  <c r="C88" i="6"/>
  <c r="D88" i="6"/>
  <c r="E88" i="6"/>
  <c r="F88" i="6"/>
  <c r="G88" i="6"/>
  <c r="C89" i="6"/>
  <c r="D89" i="6"/>
  <c r="E89" i="6"/>
  <c r="F89" i="6"/>
  <c r="G89" i="6"/>
  <c r="C90" i="6"/>
  <c r="D90" i="6"/>
  <c r="E90" i="6"/>
  <c r="F90" i="6"/>
  <c r="G90" i="6"/>
  <c r="C91" i="6"/>
  <c r="D91" i="6"/>
  <c r="E91" i="6"/>
  <c r="F91" i="6"/>
  <c r="G91" i="6"/>
  <c r="C92" i="6"/>
  <c r="D92" i="6"/>
  <c r="E92" i="6"/>
  <c r="F92" i="6"/>
  <c r="G92" i="6"/>
  <c r="C93" i="6"/>
  <c r="D93" i="6"/>
  <c r="E93" i="6"/>
  <c r="F93" i="6"/>
  <c r="G93" i="6"/>
  <c r="C94" i="6"/>
  <c r="D94" i="6"/>
  <c r="E94" i="6"/>
  <c r="F94" i="6"/>
  <c r="G94" i="6"/>
  <c r="C95" i="6"/>
  <c r="D95" i="6"/>
  <c r="E95" i="6"/>
  <c r="F95" i="6"/>
  <c r="G95" i="6"/>
  <c r="C96" i="6"/>
  <c r="D96" i="6"/>
  <c r="E96" i="6"/>
  <c r="F96" i="6"/>
  <c r="G96" i="6"/>
  <c r="C97" i="6"/>
  <c r="D97" i="6"/>
  <c r="E97" i="6"/>
  <c r="F97" i="6"/>
  <c r="G97" i="6"/>
  <c r="C98" i="6"/>
  <c r="D98" i="6"/>
  <c r="E98" i="6"/>
  <c r="F98" i="6"/>
  <c r="G98" i="6"/>
  <c r="C99" i="6"/>
  <c r="D99" i="6"/>
  <c r="E99" i="6"/>
  <c r="F99" i="6"/>
  <c r="G99" i="6"/>
  <c r="C100" i="6"/>
  <c r="D100" i="6"/>
  <c r="E100" i="6"/>
  <c r="F100" i="6"/>
  <c r="G100" i="6"/>
  <c r="C101" i="6"/>
  <c r="D101" i="6"/>
  <c r="E101" i="6"/>
  <c r="F101" i="6"/>
  <c r="G101" i="6"/>
  <c r="C102" i="6"/>
  <c r="D102" i="6"/>
  <c r="E102" i="6"/>
  <c r="F102" i="6"/>
  <c r="G102" i="6"/>
  <c r="C103" i="6"/>
  <c r="D103" i="6"/>
  <c r="E103" i="6"/>
  <c r="F103" i="6"/>
  <c r="G103" i="6"/>
  <c r="C104" i="6"/>
  <c r="D104" i="6"/>
  <c r="E104" i="6"/>
  <c r="F104" i="6"/>
  <c r="G104" i="6"/>
  <c r="C105" i="6"/>
  <c r="D105" i="6"/>
  <c r="E105" i="6"/>
  <c r="F105" i="6"/>
  <c r="G105" i="6"/>
  <c r="C106" i="6"/>
  <c r="D106" i="6"/>
  <c r="E106" i="6"/>
  <c r="F106" i="6"/>
  <c r="G106" i="6"/>
  <c r="C107" i="6"/>
  <c r="D107" i="6"/>
  <c r="E107" i="6"/>
  <c r="F107" i="6"/>
  <c r="G107" i="6"/>
  <c r="C108" i="6"/>
  <c r="D108" i="6"/>
  <c r="E108" i="6"/>
  <c r="F108" i="6"/>
  <c r="G108" i="6"/>
  <c r="C109" i="6"/>
  <c r="D109" i="6"/>
  <c r="E109" i="6"/>
  <c r="F109" i="6"/>
  <c r="G109" i="6"/>
  <c r="C110" i="6"/>
  <c r="D110" i="6"/>
  <c r="E110" i="6"/>
  <c r="F110" i="6"/>
  <c r="G110" i="6"/>
  <c r="C111" i="6"/>
  <c r="D111" i="6"/>
  <c r="E111" i="6"/>
  <c r="F111" i="6"/>
  <c r="G111" i="6"/>
  <c r="C112" i="6"/>
  <c r="D112" i="6"/>
  <c r="E112" i="6"/>
  <c r="F112" i="6"/>
  <c r="G112" i="6"/>
  <c r="C113" i="6"/>
  <c r="D113" i="6"/>
  <c r="E113" i="6"/>
  <c r="F113" i="6"/>
  <c r="G113" i="6"/>
  <c r="C114" i="6"/>
  <c r="D114" i="6"/>
  <c r="E114" i="6"/>
  <c r="F114" i="6"/>
  <c r="G114" i="6"/>
  <c r="C115" i="6"/>
  <c r="D115" i="6"/>
  <c r="E115" i="6"/>
  <c r="F115" i="6"/>
  <c r="G115" i="6"/>
  <c r="C116" i="6"/>
  <c r="D116" i="6"/>
  <c r="E116" i="6"/>
  <c r="F116" i="6"/>
  <c r="G116" i="6"/>
  <c r="C117" i="6"/>
  <c r="D117" i="6"/>
  <c r="E117" i="6"/>
  <c r="F117" i="6"/>
  <c r="G117" i="6"/>
  <c r="C118" i="6"/>
  <c r="D118" i="6"/>
  <c r="E118" i="6"/>
  <c r="F118" i="6"/>
  <c r="G118" i="6"/>
  <c r="C119" i="6"/>
  <c r="D119" i="6"/>
  <c r="E119" i="6"/>
  <c r="F119" i="6"/>
  <c r="G119" i="6"/>
  <c r="C120" i="6"/>
  <c r="D120" i="6"/>
  <c r="E120" i="6"/>
  <c r="F120" i="6"/>
  <c r="G120" i="6"/>
  <c r="C121" i="6"/>
  <c r="D121" i="6"/>
  <c r="E121" i="6"/>
  <c r="F121" i="6"/>
  <c r="G121" i="6"/>
  <c r="C122" i="6"/>
  <c r="D122" i="6"/>
  <c r="E122" i="6"/>
  <c r="F122" i="6"/>
  <c r="G122" i="6"/>
  <c r="C123" i="6"/>
  <c r="D123" i="6"/>
  <c r="E123" i="6"/>
  <c r="F123" i="6"/>
  <c r="G123" i="6"/>
  <c r="C124" i="6"/>
  <c r="D124" i="6"/>
  <c r="E124" i="6"/>
  <c r="F124" i="6"/>
  <c r="G124" i="6"/>
  <c r="C125" i="6"/>
  <c r="D125" i="6"/>
  <c r="E125" i="6"/>
  <c r="F125" i="6"/>
  <c r="G125" i="6"/>
  <c r="C126" i="6"/>
  <c r="D126" i="6"/>
  <c r="E126" i="6"/>
  <c r="F126" i="6"/>
  <c r="G126" i="6"/>
  <c r="C127" i="6"/>
  <c r="D127" i="6"/>
  <c r="E127" i="6"/>
  <c r="F127" i="6"/>
  <c r="G127" i="6"/>
  <c r="C128" i="6"/>
  <c r="D128" i="6"/>
  <c r="E128" i="6"/>
  <c r="F128" i="6"/>
  <c r="G128" i="6"/>
  <c r="C129" i="6"/>
  <c r="D129" i="6"/>
  <c r="E129" i="6"/>
  <c r="F129" i="6"/>
  <c r="G129" i="6"/>
  <c r="C130" i="6"/>
  <c r="D130" i="6"/>
  <c r="E130" i="6"/>
  <c r="F130" i="6"/>
  <c r="G130" i="6"/>
  <c r="C131" i="6"/>
  <c r="D131" i="6"/>
  <c r="E131" i="6"/>
  <c r="F131" i="6"/>
  <c r="G131" i="6"/>
  <c r="C132" i="6"/>
  <c r="D132" i="6"/>
  <c r="E132" i="6"/>
  <c r="F132" i="6"/>
  <c r="G132" i="6"/>
  <c r="C133" i="6"/>
  <c r="D133" i="6"/>
  <c r="E133" i="6"/>
  <c r="F133" i="6"/>
  <c r="G133" i="6"/>
  <c r="C134" i="6"/>
  <c r="D134" i="6"/>
  <c r="E134" i="6"/>
  <c r="F134" i="6"/>
  <c r="G134" i="6"/>
  <c r="C135" i="6"/>
  <c r="D135" i="6"/>
  <c r="E135" i="6"/>
  <c r="F135" i="6"/>
  <c r="G135" i="6"/>
  <c r="C136" i="6"/>
  <c r="D136" i="6"/>
  <c r="E136" i="6"/>
  <c r="F136" i="6"/>
  <c r="G136" i="6"/>
  <c r="C137" i="6"/>
  <c r="D137" i="6"/>
  <c r="E137" i="6"/>
  <c r="F137" i="6"/>
  <c r="G137" i="6"/>
  <c r="C138" i="6"/>
  <c r="D138" i="6"/>
  <c r="E138" i="6"/>
  <c r="F138" i="6"/>
  <c r="G138" i="6"/>
  <c r="C139" i="6"/>
  <c r="D139" i="6"/>
  <c r="E139" i="6"/>
  <c r="F139" i="6"/>
  <c r="G139" i="6"/>
  <c r="C140" i="6"/>
  <c r="D140" i="6"/>
  <c r="E140" i="6"/>
  <c r="F140" i="6"/>
  <c r="G140" i="6"/>
  <c r="C141" i="6"/>
  <c r="D141" i="6"/>
  <c r="E141" i="6"/>
  <c r="F141" i="6"/>
  <c r="G141" i="6"/>
  <c r="C142" i="6"/>
  <c r="D142" i="6"/>
  <c r="E142" i="6"/>
  <c r="F142" i="6"/>
  <c r="G142" i="6"/>
  <c r="C143" i="6"/>
  <c r="D143" i="6"/>
  <c r="E143" i="6"/>
  <c r="F143" i="6"/>
  <c r="G143" i="6"/>
  <c r="C144" i="6"/>
  <c r="D144" i="6"/>
  <c r="E144" i="6"/>
  <c r="F144" i="6"/>
  <c r="G144" i="6"/>
  <c r="C145" i="6"/>
  <c r="D145" i="6"/>
  <c r="E145" i="6"/>
  <c r="F145" i="6"/>
  <c r="G145" i="6"/>
  <c r="C146" i="6"/>
  <c r="D146" i="6"/>
  <c r="E146" i="6"/>
  <c r="F146" i="6"/>
  <c r="G146" i="6"/>
  <c r="C147" i="6"/>
  <c r="D147" i="6"/>
  <c r="E147" i="6"/>
  <c r="F147" i="6"/>
  <c r="G147" i="6"/>
  <c r="C148" i="6"/>
  <c r="D148" i="6"/>
  <c r="E148" i="6"/>
  <c r="F148" i="6"/>
  <c r="G148" i="6"/>
  <c r="C149" i="6"/>
  <c r="D149" i="6"/>
  <c r="E149" i="6"/>
  <c r="F149" i="6"/>
  <c r="G149" i="6"/>
  <c r="C150" i="6"/>
  <c r="D150" i="6"/>
  <c r="E150" i="6"/>
  <c r="F150" i="6"/>
  <c r="G150" i="6"/>
  <c r="C151" i="6"/>
  <c r="D151" i="6"/>
  <c r="E151" i="6"/>
  <c r="F151" i="6"/>
  <c r="G151" i="6"/>
  <c r="C152" i="6"/>
  <c r="D152" i="6"/>
  <c r="E152" i="6"/>
  <c r="F152" i="6"/>
  <c r="G152" i="6"/>
  <c r="C153" i="6"/>
  <c r="D153" i="6"/>
  <c r="E153" i="6"/>
  <c r="F153" i="6"/>
  <c r="G153" i="6"/>
  <c r="C154" i="6"/>
  <c r="D154" i="6"/>
  <c r="E154" i="6"/>
  <c r="F154" i="6"/>
  <c r="G154" i="6"/>
  <c r="C155" i="6"/>
  <c r="D155" i="6"/>
  <c r="E155" i="6"/>
  <c r="F155" i="6"/>
  <c r="G155" i="6"/>
  <c r="C156" i="6"/>
  <c r="D156" i="6"/>
  <c r="E156" i="6"/>
  <c r="F156" i="6"/>
  <c r="G156" i="6"/>
  <c r="C157" i="6"/>
  <c r="D157" i="6"/>
  <c r="E157" i="6"/>
  <c r="F157" i="6"/>
  <c r="G157" i="6"/>
  <c r="C158" i="6"/>
  <c r="D158" i="6"/>
  <c r="E158" i="6"/>
  <c r="F158" i="6"/>
  <c r="G158" i="6"/>
  <c r="C159" i="6"/>
  <c r="D159" i="6"/>
  <c r="E159" i="6"/>
  <c r="F159" i="6"/>
  <c r="G159" i="6"/>
  <c r="C160" i="6"/>
  <c r="D160" i="6"/>
  <c r="E160" i="6"/>
  <c r="F160" i="6"/>
  <c r="G160" i="6"/>
  <c r="C161" i="6"/>
  <c r="D161" i="6"/>
  <c r="E161" i="6"/>
  <c r="F161" i="6"/>
  <c r="G161" i="6"/>
  <c r="C162" i="6"/>
  <c r="D162" i="6"/>
  <c r="E162" i="6"/>
  <c r="F162" i="6"/>
  <c r="G162" i="6"/>
  <c r="C163" i="6"/>
  <c r="D163" i="6"/>
  <c r="E163" i="6"/>
  <c r="F163" i="6"/>
  <c r="G163" i="6"/>
  <c r="C164" i="6"/>
  <c r="D164" i="6"/>
  <c r="E164" i="6"/>
  <c r="F164" i="6"/>
  <c r="G164" i="6"/>
  <c r="C165" i="6"/>
  <c r="D165" i="6"/>
  <c r="E165" i="6"/>
  <c r="F165" i="6"/>
  <c r="G165" i="6"/>
  <c r="C166" i="6"/>
  <c r="D166" i="6"/>
  <c r="E166" i="6"/>
  <c r="F166" i="6"/>
  <c r="G166" i="6"/>
  <c r="C167" i="6"/>
  <c r="D167" i="6"/>
  <c r="E167" i="6"/>
  <c r="F167" i="6"/>
  <c r="G167" i="6"/>
  <c r="C168" i="6"/>
  <c r="D168" i="6"/>
  <c r="E168" i="6"/>
  <c r="F168" i="6"/>
  <c r="G168" i="6"/>
  <c r="C169" i="6"/>
  <c r="D169" i="6"/>
  <c r="E169" i="6"/>
  <c r="F169" i="6"/>
  <c r="G169" i="6"/>
  <c r="C170" i="6"/>
  <c r="D170" i="6"/>
  <c r="E170" i="6"/>
  <c r="F170" i="6"/>
  <c r="G170" i="6"/>
  <c r="C171" i="6"/>
  <c r="D171" i="6"/>
  <c r="E171" i="6"/>
  <c r="F171" i="6"/>
  <c r="G171" i="6"/>
  <c r="C172" i="6"/>
  <c r="D172" i="6"/>
  <c r="E172" i="6"/>
  <c r="F172" i="6"/>
  <c r="G172" i="6"/>
  <c r="C173" i="6"/>
  <c r="D173" i="6"/>
  <c r="E173" i="6"/>
  <c r="F173" i="6"/>
  <c r="G173" i="6"/>
  <c r="C174" i="6"/>
  <c r="D174" i="6"/>
  <c r="E174" i="6"/>
  <c r="F174" i="6"/>
  <c r="G174" i="6"/>
  <c r="C175" i="6"/>
  <c r="D175" i="6"/>
  <c r="E175" i="6"/>
  <c r="F175" i="6"/>
  <c r="G175" i="6"/>
  <c r="C176" i="6"/>
  <c r="D176" i="6"/>
  <c r="E176" i="6"/>
  <c r="F176" i="6"/>
  <c r="G176" i="6"/>
  <c r="C177" i="6"/>
  <c r="D177" i="6"/>
  <c r="E177" i="6"/>
  <c r="F177" i="6"/>
  <c r="G177" i="6"/>
  <c r="C178" i="6"/>
  <c r="D178" i="6"/>
  <c r="E178" i="6"/>
  <c r="F178" i="6"/>
  <c r="G178" i="6"/>
  <c r="C179" i="6"/>
  <c r="D179" i="6"/>
  <c r="E179" i="6"/>
  <c r="F179" i="6"/>
  <c r="G179" i="6"/>
  <c r="C180" i="6"/>
  <c r="D180" i="6"/>
  <c r="E180" i="6"/>
  <c r="F180" i="6"/>
  <c r="G180" i="6"/>
  <c r="C181" i="6"/>
  <c r="D181" i="6"/>
  <c r="E181" i="6"/>
  <c r="F181" i="6"/>
  <c r="G181" i="6"/>
  <c r="C182" i="6"/>
  <c r="D182" i="6"/>
  <c r="E182" i="6"/>
  <c r="F182" i="6"/>
  <c r="G182" i="6"/>
  <c r="C183" i="6"/>
  <c r="D183" i="6"/>
  <c r="E183" i="6"/>
  <c r="F183" i="6"/>
  <c r="G183" i="6"/>
  <c r="C184" i="6"/>
  <c r="D184" i="6"/>
  <c r="E184" i="6"/>
  <c r="F184" i="6"/>
  <c r="G184" i="6"/>
  <c r="C185" i="6"/>
  <c r="D185" i="6"/>
  <c r="E185" i="6"/>
  <c r="F185" i="6"/>
  <c r="G185" i="6"/>
  <c r="C186" i="6"/>
  <c r="D186" i="6"/>
  <c r="E186" i="6"/>
  <c r="F186" i="6"/>
  <c r="G186" i="6"/>
  <c r="C187" i="6"/>
  <c r="D187" i="6"/>
  <c r="E187" i="6"/>
  <c r="F187" i="6"/>
  <c r="G187" i="6"/>
  <c r="C188" i="6"/>
  <c r="D188" i="6"/>
  <c r="E188" i="6"/>
  <c r="F188" i="6"/>
  <c r="G188" i="6"/>
  <c r="C189" i="6"/>
  <c r="D189" i="6"/>
  <c r="E189" i="6"/>
  <c r="F189" i="6"/>
  <c r="G189" i="6"/>
  <c r="C190" i="6"/>
  <c r="D190" i="6"/>
  <c r="E190" i="6"/>
  <c r="F190" i="6"/>
  <c r="G190" i="6"/>
  <c r="C191" i="6"/>
  <c r="D191" i="6"/>
  <c r="E191" i="6"/>
  <c r="F191" i="6"/>
  <c r="G191" i="6"/>
  <c r="C192" i="6"/>
  <c r="D192" i="6"/>
  <c r="E192" i="6"/>
  <c r="F192" i="6"/>
  <c r="G192" i="6"/>
  <c r="C193" i="6"/>
  <c r="D193" i="6"/>
  <c r="E193" i="6"/>
  <c r="F193" i="6"/>
  <c r="G193" i="6"/>
  <c r="C194" i="6"/>
  <c r="D194" i="6"/>
  <c r="E194" i="6"/>
  <c r="F194" i="6"/>
  <c r="G194" i="6"/>
  <c r="C195" i="6"/>
  <c r="D195" i="6"/>
  <c r="E195" i="6"/>
  <c r="F195" i="6"/>
  <c r="G195" i="6"/>
  <c r="C196" i="6"/>
  <c r="D196" i="6"/>
  <c r="E196" i="6"/>
  <c r="F196" i="6"/>
  <c r="G196" i="6"/>
  <c r="C197" i="6"/>
  <c r="D197" i="6"/>
  <c r="E197" i="6"/>
  <c r="F197" i="6"/>
  <c r="G197" i="6"/>
  <c r="C198" i="6"/>
  <c r="D198" i="6"/>
  <c r="E198" i="6"/>
  <c r="F198" i="6"/>
  <c r="G198" i="6"/>
  <c r="C199" i="6"/>
  <c r="D199" i="6"/>
  <c r="E199" i="6"/>
  <c r="F199" i="6"/>
  <c r="G199" i="6"/>
  <c r="C200" i="6"/>
  <c r="D200" i="6"/>
  <c r="E200" i="6"/>
  <c r="F200" i="6"/>
  <c r="G200" i="6"/>
  <c r="C201" i="6"/>
  <c r="D201" i="6"/>
  <c r="E201" i="6"/>
  <c r="F201" i="6"/>
  <c r="G201" i="6"/>
  <c r="C202" i="6"/>
  <c r="D202" i="6"/>
  <c r="E202" i="6"/>
  <c r="F202" i="6"/>
  <c r="G202" i="6"/>
  <c r="C203" i="6"/>
  <c r="D203" i="6"/>
  <c r="E203" i="6"/>
  <c r="F203" i="6"/>
  <c r="G203" i="6"/>
  <c r="C204" i="6"/>
  <c r="D204" i="6"/>
  <c r="E204" i="6"/>
  <c r="F204" i="6"/>
  <c r="G204" i="6"/>
  <c r="C205" i="6"/>
  <c r="D205" i="6"/>
  <c r="E205" i="6"/>
  <c r="F205" i="6"/>
  <c r="G205" i="6"/>
  <c r="C206" i="6"/>
  <c r="D206" i="6"/>
  <c r="E206" i="6"/>
  <c r="F206" i="6"/>
  <c r="G206" i="6"/>
  <c r="C207" i="6"/>
  <c r="D207" i="6"/>
  <c r="E207" i="6"/>
  <c r="F207" i="6"/>
  <c r="G207" i="6"/>
  <c r="C208" i="6"/>
  <c r="D208" i="6"/>
  <c r="E208" i="6"/>
  <c r="F208" i="6"/>
  <c r="G208" i="6"/>
  <c r="C209" i="6"/>
  <c r="D209" i="6"/>
  <c r="E209" i="6"/>
  <c r="F209" i="6"/>
  <c r="G209" i="6"/>
  <c r="C210" i="6"/>
  <c r="D210" i="6"/>
  <c r="E210" i="6"/>
  <c r="F210" i="6"/>
  <c r="G210" i="6"/>
  <c r="C211" i="6"/>
  <c r="D211" i="6"/>
  <c r="E211" i="6"/>
  <c r="F211" i="6"/>
  <c r="G211" i="6"/>
  <c r="C212" i="6"/>
  <c r="D212" i="6"/>
  <c r="E212" i="6"/>
  <c r="F212" i="6"/>
  <c r="G212" i="6"/>
  <c r="C213" i="6"/>
  <c r="D213" i="6"/>
  <c r="E213" i="6"/>
  <c r="F213" i="6"/>
  <c r="G213" i="6"/>
  <c r="C214" i="6"/>
  <c r="D214" i="6"/>
  <c r="E214" i="6"/>
  <c r="F214" i="6"/>
  <c r="G214" i="6"/>
  <c r="C215" i="6"/>
  <c r="D215" i="6"/>
  <c r="E215" i="6"/>
  <c r="F215" i="6"/>
  <c r="G215" i="6"/>
  <c r="C216" i="6"/>
  <c r="D216" i="6"/>
  <c r="E216" i="6"/>
  <c r="F216" i="6"/>
  <c r="G216" i="6"/>
  <c r="C217" i="6"/>
  <c r="D217" i="6"/>
  <c r="E217" i="6"/>
  <c r="F217" i="6"/>
  <c r="G217" i="6"/>
  <c r="C218" i="6"/>
  <c r="D218" i="6"/>
  <c r="E218" i="6"/>
  <c r="F218" i="6"/>
  <c r="G218" i="6"/>
  <c r="C219" i="6"/>
  <c r="D219" i="6"/>
  <c r="E219" i="6"/>
  <c r="F219" i="6"/>
  <c r="G219" i="6"/>
  <c r="C220" i="6"/>
  <c r="D220" i="6"/>
  <c r="E220" i="6"/>
  <c r="F220" i="6"/>
  <c r="G220" i="6"/>
  <c r="G4" i="6"/>
  <c r="F4" i="6"/>
  <c r="E4" i="6"/>
  <c r="D4" i="6"/>
  <c r="C4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A212" i="6"/>
  <c r="A213" i="6"/>
  <c r="A214" i="6"/>
  <c r="A215" i="6"/>
  <c r="A216" i="6"/>
  <c r="A217" i="6"/>
  <c r="A218" i="6"/>
  <c r="A219" i="6"/>
  <c r="A220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4" i="6"/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U37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4" i="3"/>
  <c r="B8" i="3" l="1"/>
  <c r="B27" i="3"/>
  <c r="B24" i="3"/>
  <c r="K4" i="3" l="1"/>
  <c r="I4" i="3"/>
  <c r="I5" i="3"/>
  <c r="I6" i="3"/>
  <c r="I7" i="3"/>
  <c r="I3" i="3"/>
  <c r="Y3" i="3"/>
  <c r="Z3" i="3"/>
  <c r="AA3" i="3" s="1"/>
  <c r="X3" i="3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E6" i="3"/>
  <c r="T4" i="1"/>
  <c r="R4" i="1"/>
  <c r="S4" i="1"/>
  <c r="E10" i="3"/>
  <c r="B6" i="3"/>
  <c r="B14" i="3"/>
  <c r="U4" i="1" l="1"/>
  <c r="H4" i="1"/>
  <c r="L4" i="1"/>
  <c r="D4" i="1"/>
  <c r="P4" i="1"/>
  <c r="O4" i="1"/>
  <c r="N4" i="1"/>
  <c r="C4" i="1"/>
  <c r="J4" i="1"/>
  <c r="G4" i="1"/>
  <c r="Q4" i="1"/>
  <c r="F4" i="1"/>
  <c r="E7" i="3"/>
  <c r="B4" i="1"/>
  <c r="E4" i="1"/>
  <c r="I4" i="1"/>
  <c r="K4" i="1"/>
  <c r="M4" i="1"/>
  <c r="W4" i="1" l="1"/>
  <c r="V4" i="1"/>
  <c r="L7" i="3"/>
  <c r="M7" i="3" s="1"/>
  <c r="N7" i="3" s="1"/>
  <c r="O7" i="3" s="1"/>
  <c r="P7" i="3" s="1"/>
  <c r="L23" i="3"/>
  <c r="M23" i="3" s="1"/>
  <c r="N23" i="3" s="1"/>
  <c r="O23" i="3" s="1"/>
  <c r="P23" i="3" s="1"/>
  <c r="L12" i="3"/>
  <c r="M12" i="3" s="1"/>
  <c r="N12" i="3" s="1"/>
  <c r="O12" i="3" s="1"/>
  <c r="P12" i="3" s="1"/>
  <c r="L28" i="3"/>
  <c r="M28" i="3" s="1"/>
  <c r="N28" i="3" s="1"/>
  <c r="O28" i="3" s="1"/>
  <c r="Q28" i="3" s="1"/>
  <c r="L9" i="3"/>
  <c r="M9" i="3" s="1"/>
  <c r="N9" i="3" s="1"/>
  <c r="O9" i="3" s="1"/>
  <c r="Q9" i="3" s="1"/>
  <c r="L25" i="3"/>
  <c r="M25" i="3" s="1"/>
  <c r="N25" i="3" s="1"/>
  <c r="O25" i="3" s="1"/>
  <c r="Q25" i="3" s="1"/>
  <c r="L31" i="3"/>
  <c r="M31" i="3" s="1"/>
  <c r="N31" i="3" s="1"/>
  <c r="O31" i="3" s="1"/>
  <c r="P31" i="3" s="1"/>
  <c r="L18" i="3"/>
  <c r="M18" i="3" s="1"/>
  <c r="N18" i="3" s="1"/>
  <c r="O18" i="3" s="1"/>
  <c r="P18" i="3" s="1"/>
  <c r="L34" i="3"/>
  <c r="M34" i="3" s="1"/>
  <c r="N34" i="3" s="1"/>
  <c r="O34" i="3" s="1"/>
  <c r="P34" i="3" s="1"/>
  <c r="L11" i="3"/>
  <c r="M11" i="3" s="1"/>
  <c r="N11" i="3" s="1"/>
  <c r="O11" i="3" s="1"/>
  <c r="Q11" i="3" s="1"/>
  <c r="L27" i="3"/>
  <c r="M27" i="3" s="1"/>
  <c r="N27" i="3" s="1"/>
  <c r="O27" i="3" s="1"/>
  <c r="P27" i="3" s="1"/>
  <c r="L16" i="3"/>
  <c r="M16" i="3" s="1"/>
  <c r="N16" i="3" s="1"/>
  <c r="O16" i="3" s="1"/>
  <c r="Q16" i="3" s="1"/>
  <c r="L32" i="3"/>
  <c r="M32" i="3" s="1"/>
  <c r="N32" i="3" s="1"/>
  <c r="O32" i="3" s="1"/>
  <c r="Q32" i="3" s="1"/>
  <c r="L13" i="3"/>
  <c r="M13" i="3" s="1"/>
  <c r="N13" i="3" s="1"/>
  <c r="O13" i="3" s="1"/>
  <c r="P13" i="3" s="1"/>
  <c r="L29" i="3"/>
  <c r="M29" i="3" s="1"/>
  <c r="N29" i="3" s="1"/>
  <c r="O29" i="3" s="1"/>
  <c r="Q29" i="3" s="1"/>
  <c r="L6" i="3"/>
  <c r="M6" i="3" s="1"/>
  <c r="N6" i="3" s="1"/>
  <c r="O6" i="3" s="1"/>
  <c r="P6" i="3" s="1"/>
  <c r="L22" i="3"/>
  <c r="M22" i="3" s="1"/>
  <c r="N22" i="3" s="1"/>
  <c r="O22" i="3" s="1"/>
  <c r="P22" i="3" s="1"/>
  <c r="L35" i="3"/>
  <c r="M35" i="3" s="1"/>
  <c r="N35" i="3" s="1"/>
  <c r="O35" i="3" s="1"/>
  <c r="P35" i="3" s="1"/>
  <c r="L15" i="3"/>
  <c r="M15" i="3" s="1"/>
  <c r="N15" i="3" s="1"/>
  <c r="O15" i="3" s="1"/>
  <c r="Q15" i="3" s="1"/>
  <c r="L4" i="3"/>
  <c r="L20" i="3"/>
  <c r="M20" i="3" s="1"/>
  <c r="N20" i="3" s="1"/>
  <c r="O20" i="3" s="1"/>
  <c r="P20" i="3" s="1"/>
  <c r="L36" i="3"/>
  <c r="M36" i="3" s="1"/>
  <c r="N36" i="3" s="1"/>
  <c r="O36" i="3" s="1"/>
  <c r="P36" i="3" s="1"/>
  <c r="L17" i="3"/>
  <c r="M17" i="3" s="1"/>
  <c r="N17" i="3" s="1"/>
  <c r="O17" i="3" s="1"/>
  <c r="P17" i="3" s="1"/>
  <c r="L33" i="3"/>
  <c r="M33" i="3" s="1"/>
  <c r="N33" i="3" s="1"/>
  <c r="O33" i="3" s="1"/>
  <c r="Q33" i="3" s="1"/>
  <c r="L10" i="3"/>
  <c r="M10" i="3" s="1"/>
  <c r="N10" i="3" s="1"/>
  <c r="O10" i="3" s="1"/>
  <c r="Q10" i="3" s="1"/>
  <c r="L26" i="3"/>
  <c r="M26" i="3" s="1"/>
  <c r="N26" i="3" s="1"/>
  <c r="O26" i="3" s="1"/>
  <c r="P26" i="3" s="1"/>
  <c r="L19" i="3"/>
  <c r="M19" i="3" s="1"/>
  <c r="N19" i="3" s="1"/>
  <c r="O19" i="3" s="1"/>
  <c r="Q19" i="3" s="1"/>
  <c r="L8" i="3"/>
  <c r="M8" i="3" s="1"/>
  <c r="N8" i="3" s="1"/>
  <c r="O8" i="3" s="1"/>
  <c r="P8" i="3" s="1"/>
  <c r="L24" i="3"/>
  <c r="M24" i="3" s="1"/>
  <c r="N24" i="3" s="1"/>
  <c r="O24" i="3" s="1"/>
  <c r="Q24" i="3" s="1"/>
  <c r="L5" i="3"/>
  <c r="M5" i="3" s="1"/>
  <c r="N5" i="3" s="1"/>
  <c r="O5" i="3" s="1"/>
  <c r="Q5" i="3" s="1"/>
  <c r="L21" i="3"/>
  <c r="M21" i="3" s="1"/>
  <c r="N21" i="3" s="1"/>
  <c r="O21" i="3" s="1"/>
  <c r="Q21" i="3" s="1"/>
  <c r="L37" i="3"/>
  <c r="M37" i="3" s="1"/>
  <c r="N37" i="3" s="1"/>
  <c r="O37" i="3" s="1"/>
  <c r="Q37" i="3" s="1"/>
  <c r="W37" i="3" s="1"/>
  <c r="L14" i="3"/>
  <c r="M14" i="3" s="1"/>
  <c r="N14" i="3" s="1"/>
  <c r="O14" i="3" s="1"/>
  <c r="P14" i="3" s="1"/>
  <c r="L30" i="3"/>
  <c r="M30" i="3" s="1"/>
  <c r="N30" i="3" s="1"/>
  <c r="O30" i="3" s="1"/>
  <c r="Q30" i="3" s="1"/>
  <c r="P29" i="3"/>
  <c r="Q31" i="3"/>
  <c r="E12" i="3"/>
  <c r="B30" i="3"/>
  <c r="Q12" i="3" l="1"/>
  <c r="R15" i="3" s="1"/>
  <c r="Q27" i="3"/>
  <c r="W27" i="3" s="1"/>
  <c r="W5" i="3"/>
  <c r="R8" i="3"/>
  <c r="W11" i="3"/>
  <c r="R14" i="3"/>
  <c r="W25" i="3"/>
  <c r="R28" i="3"/>
  <c r="W30" i="3"/>
  <c r="R33" i="3"/>
  <c r="W9" i="3"/>
  <c r="R12" i="3"/>
  <c r="W10" i="3"/>
  <c r="R13" i="3"/>
  <c r="W32" i="3"/>
  <c r="R35" i="3"/>
  <c r="W33" i="3"/>
  <c r="R36" i="3"/>
  <c r="W16" i="3"/>
  <c r="R19" i="3"/>
  <c r="W28" i="3"/>
  <c r="R31" i="3"/>
  <c r="W24" i="3"/>
  <c r="R27" i="3"/>
  <c r="W31" i="3"/>
  <c r="R34" i="3"/>
  <c r="W21" i="3"/>
  <c r="R24" i="3"/>
  <c r="W19" i="3"/>
  <c r="R22" i="3"/>
  <c r="W15" i="3"/>
  <c r="R18" i="3"/>
  <c r="W29" i="3"/>
  <c r="R32" i="3"/>
  <c r="Q7" i="3"/>
  <c r="P9" i="3"/>
  <c r="Q34" i="3"/>
  <c r="P32" i="3"/>
  <c r="P25" i="3"/>
  <c r="P16" i="3"/>
  <c r="Q18" i="3"/>
  <c r="P33" i="3"/>
  <c r="Q23" i="3"/>
  <c r="P11" i="3"/>
  <c r="Q22" i="3"/>
  <c r="B33" i="3"/>
  <c r="P15" i="3"/>
  <c r="M4" i="3"/>
  <c r="Q13" i="3"/>
  <c r="P28" i="3"/>
  <c r="Q6" i="3"/>
  <c r="Q8" i="3"/>
  <c r="P37" i="3"/>
  <c r="Q35" i="3"/>
  <c r="W35" i="3" s="1"/>
  <c r="Q20" i="3"/>
  <c r="P10" i="3"/>
  <c r="P24" i="3"/>
  <c r="P21" i="3"/>
  <c r="Q17" i="3"/>
  <c r="Q36" i="3"/>
  <c r="W36" i="3" s="1"/>
  <c r="Q14" i="3"/>
  <c r="Q26" i="3"/>
  <c r="P19" i="3"/>
  <c r="P5" i="3"/>
  <c r="P30" i="3"/>
  <c r="B34" i="3"/>
  <c r="W12" i="3" l="1"/>
  <c r="R30" i="3"/>
  <c r="W26" i="3"/>
  <c r="R29" i="3"/>
  <c r="W22" i="3"/>
  <c r="R25" i="3"/>
  <c r="W14" i="3"/>
  <c r="R17" i="3"/>
  <c r="W34" i="3"/>
  <c r="R37" i="3"/>
  <c r="W13" i="3"/>
  <c r="R16" i="3"/>
  <c r="W18" i="3"/>
  <c r="R21" i="3"/>
  <c r="W8" i="3"/>
  <c r="R11" i="3"/>
  <c r="W17" i="3"/>
  <c r="R20" i="3"/>
  <c r="W20" i="3"/>
  <c r="R23" i="3"/>
  <c r="W6" i="3"/>
  <c r="R9" i="3"/>
  <c r="W23" i="3"/>
  <c r="R26" i="3"/>
  <c r="W7" i="3"/>
  <c r="R10" i="3"/>
  <c r="B37" i="3"/>
  <c r="N4" i="3"/>
  <c r="B38" i="3"/>
  <c r="B41" i="3" l="1"/>
  <c r="O4" i="3"/>
  <c r="B42" i="3"/>
  <c r="B45" i="3" l="1"/>
  <c r="B13" i="3"/>
  <c r="P4" i="3"/>
  <c r="Q4" i="3"/>
  <c r="R7" i="3" s="1"/>
  <c r="B18" i="3"/>
  <c r="B46" i="3"/>
  <c r="B23" i="3"/>
  <c r="B49" i="3" l="1"/>
  <c r="Z4" i="3"/>
  <c r="Z5" i="3" s="1"/>
  <c r="AA5" i="3" s="1"/>
  <c r="W4" i="3"/>
  <c r="X4" i="3" s="1"/>
  <c r="Z6" i="3" l="1"/>
  <c r="AA6" i="3" s="1"/>
  <c r="AA4" i="3"/>
  <c r="X5" i="3"/>
  <c r="Y4" i="3"/>
  <c r="Z7" i="3" l="1"/>
  <c r="AA7" i="3" s="1"/>
  <c r="Y5" i="3"/>
  <c r="X6" i="3"/>
  <c r="Z8" i="3" l="1"/>
  <c r="Z9" i="3" s="1"/>
  <c r="Y6" i="3"/>
  <c r="X7" i="3"/>
  <c r="AA8" i="3" l="1"/>
  <c r="Y7" i="3"/>
  <c r="X8" i="3"/>
  <c r="Z10" i="3"/>
  <c r="AA9" i="3"/>
  <c r="Y8" i="3" l="1"/>
  <c r="X9" i="3"/>
  <c r="AA10" i="3"/>
  <c r="Z11" i="3"/>
  <c r="Y9" i="3" l="1"/>
  <c r="X10" i="3"/>
  <c r="AA11" i="3"/>
  <c r="Z12" i="3"/>
  <c r="Y10" i="3" l="1"/>
  <c r="X11" i="3"/>
  <c r="Z13" i="3"/>
  <c r="AA12" i="3"/>
  <c r="Y11" i="3" l="1"/>
  <c r="X12" i="3"/>
  <c r="Z14" i="3"/>
  <c r="AA13" i="3"/>
  <c r="X13" i="3" l="1"/>
  <c r="Y12" i="3"/>
  <c r="Z15" i="3"/>
  <c r="AA14" i="3"/>
  <c r="Y13" i="3" l="1"/>
  <c r="X14" i="3"/>
  <c r="Z16" i="3"/>
  <c r="AA15" i="3"/>
  <c r="Y14" i="3" l="1"/>
  <c r="X15" i="3"/>
  <c r="AA16" i="3"/>
  <c r="Z17" i="3"/>
  <c r="X16" i="3" l="1"/>
  <c r="Y15" i="3"/>
  <c r="Z18" i="3"/>
  <c r="AA17" i="3"/>
  <c r="Y16" i="3" l="1"/>
  <c r="X17" i="3"/>
  <c r="AA18" i="3"/>
  <c r="Z19" i="3"/>
  <c r="Y17" i="3" l="1"/>
  <c r="X18" i="3"/>
  <c r="Z20" i="3"/>
  <c r="AA19" i="3"/>
  <c r="Y18" i="3" l="1"/>
  <c r="X19" i="3"/>
  <c r="Z21" i="3"/>
  <c r="AA20" i="3"/>
  <c r="X20" i="3" l="1"/>
  <c r="Y19" i="3"/>
  <c r="Z22" i="3"/>
  <c r="AA21" i="3"/>
  <c r="Y20" i="3" l="1"/>
  <c r="X21" i="3"/>
  <c r="Z23" i="3"/>
  <c r="AA22" i="3"/>
  <c r="Y21" i="3" l="1"/>
  <c r="X22" i="3"/>
  <c r="Z24" i="3"/>
  <c r="AA23" i="3"/>
  <c r="X23" i="3" l="1"/>
  <c r="Y22" i="3"/>
  <c r="Z25" i="3"/>
  <c r="AA24" i="3"/>
  <c r="X24" i="3" l="1"/>
  <c r="Y23" i="3"/>
  <c r="Z26" i="3"/>
  <c r="AA25" i="3"/>
  <c r="B11" i="3"/>
  <c r="X25" i="3" l="1"/>
  <c r="Y24" i="3"/>
  <c r="Z27" i="3"/>
  <c r="AA26" i="3"/>
  <c r="B25" i="3"/>
  <c r="B26" i="3"/>
  <c r="Y25" i="3" l="1"/>
  <c r="X26" i="3"/>
  <c r="Z28" i="3"/>
  <c r="AA27" i="3"/>
  <c r="X27" i="3" l="1"/>
  <c r="Y26" i="3"/>
  <c r="Z29" i="3"/>
  <c r="AA28" i="3"/>
  <c r="X28" i="3" l="1"/>
  <c r="Y27" i="3"/>
  <c r="AA29" i="3"/>
  <c r="Z30" i="3"/>
  <c r="Y28" i="3" l="1"/>
  <c r="X29" i="3"/>
  <c r="Z31" i="3"/>
  <c r="AA30" i="3"/>
  <c r="Y29" i="3" l="1"/>
  <c r="X30" i="3"/>
  <c r="Z32" i="3"/>
  <c r="AA31" i="3"/>
  <c r="Y30" i="3" l="1"/>
  <c r="X31" i="3"/>
  <c r="Z33" i="3"/>
  <c r="AA32" i="3"/>
  <c r="Y31" i="3" l="1"/>
  <c r="X32" i="3"/>
  <c r="Z34" i="3"/>
  <c r="AA33" i="3"/>
  <c r="X33" i="3" l="1"/>
  <c r="Y32" i="3"/>
  <c r="Z35" i="3"/>
  <c r="AA34" i="3"/>
  <c r="Y33" i="3" l="1"/>
  <c r="X34" i="3"/>
  <c r="Z36" i="3"/>
  <c r="AA35" i="3"/>
  <c r="Y34" i="3" l="1"/>
  <c r="X35" i="3"/>
  <c r="Z37" i="3"/>
  <c r="AA37" i="3" s="1"/>
  <c r="AA36" i="3"/>
  <c r="W46" i="1"/>
  <c r="V46" i="1"/>
  <c r="U46" i="1"/>
  <c r="W45" i="1"/>
  <c r="V45" i="1"/>
  <c r="U45" i="1"/>
  <c r="W44" i="1"/>
  <c r="V44" i="1"/>
  <c r="U44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B65" i="3"/>
  <c r="B56" i="3"/>
  <c r="B47" i="3" s="1"/>
  <c r="B44" i="3"/>
  <c r="B40" i="3"/>
  <c r="B36" i="3"/>
  <c r="B32" i="3"/>
  <c r="B15" i="3"/>
  <c r="B35" i="3" l="1"/>
  <c r="B43" i="3"/>
  <c r="B70" i="3"/>
  <c r="B31" i="3"/>
  <c r="B39" i="3"/>
  <c r="Y35" i="3"/>
  <c r="X36" i="3"/>
  <c r="B48" i="3"/>
  <c r="B7" i="3"/>
  <c r="B17" i="3"/>
  <c r="B16" i="3" s="1"/>
  <c r="B67" i="3"/>
  <c r="B58" i="3"/>
  <c r="B57" i="3" s="1"/>
  <c r="Y36" i="3" l="1"/>
  <c r="X37" i="3"/>
  <c r="Y37" i="3" s="1"/>
  <c r="B72" i="3"/>
  <c r="B71" i="3" s="1"/>
  <c r="B66" i="3"/>
</calcChain>
</file>

<file path=xl/sharedStrings.xml><?xml version="1.0" encoding="utf-8"?>
<sst xmlns="http://schemas.openxmlformats.org/spreadsheetml/2006/main" count="185" uniqueCount="153">
  <si>
    <t>Start Date</t>
  </si>
  <si>
    <t>End Date</t>
  </si>
  <si>
    <t>Cost per Exe vs Rent</t>
  </si>
  <si>
    <t>Average Rent</t>
  </si>
  <si>
    <t>Leasing Info</t>
  </si>
  <si>
    <t>Leasing Change</t>
  </si>
  <si>
    <t>Cancels &amp; Denials</t>
  </si>
  <si>
    <t>CD Rate</t>
  </si>
  <si>
    <t>Renewal Notices</t>
  </si>
  <si>
    <t>Renewals</t>
  </si>
  <si>
    <t>Renewal Rate</t>
  </si>
  <si>
    <t>Resident Decisions</t>
  </si>
  <si>
    <t>Vacation Notices</t>
  </si>
  <si>
    <t>Leasing Rate</t>
  </si>
  <si>
    <t>Lease Units</t>
  </si>
  <si>
    <t>Occupancy</t>
  </si>
  <si>
    <t>Move Ins</t>
  </si>
  <si>
    <t>Move Outs</t>
  </si>
  <si>
    <t>Occupancy Rate</t>
  </si>
  <si>
    <t>Occupancy Units</t>
  </si>
  <si>
    <t>Occupiable Units</t>
  </si>
  <si>
    <t>Funnel</t>
  </si>
  <si>
    <t>USV Volume</t>
  </si>
  <si>
    <t>USV Cost</t>
  </si>
  <si>
    <t>USV Conversions</t>
  </si>
  <si>
    <t>USV 4 Week</t>
  </si>
  <si>
    <t>INQ Volume</t>
  </si>
  <si>
    <t>INQ Cost</t>
  </si>
  <si>
    <t>INQ Conversions</t>
  </si>
  <si>
    <t>INQ 4 Week</t>
  </si>
  <si>
    <t>TOU Volume</t>
  </si>
  <si>
    <t>TOU Cost</t>
  </si>
  <si>
    <t>TOU Conversions</t>
  </si>
  <si>
    <t>TOU 4 Week</t>
  </si>
  <si>
    <t>APP Volume</t>
  </si>
  <si>
    <t>APP Cost</t>
  </si>
  <si>
    <t>APP Conversions</t>
  </si>
  <si>
    <t>APP 4 Week</t>
  </si>
  <si>
    <t>EXE Volume</t>
  </si>
  <si>
    <t>EXE Cost</t>
  </si>
  <si>
    <t>USV_EXE Conversions</t>
  </si>
  <si>
    <t>EXE 4 Week</t>
  </si>
  <si>
    <t>Acquistion Demand Creation</t>
  </si>
  <si>
    <t>Acquisition Leasing Enablement</t>
  </si>
  <si>
    <t>Acquisition Market Intelligence</t>
  </si>
  <si>
    <t>Acquisition Reputation Building</t>
  </si>
  <si>
    <t>Acquisition Total</t>
  </si>
  <si>
    <t>Acquisition ROMI</t>
  </si>
  <si>
    <t>Acquisition Revenue Gain</t>
  </si>
  <si>
    <t>Retention Demand Creation</t>
  </si>
  <si>
    <t>Retention Leasing Enablement</t>
  </si>
  <si>
    <t>Retention Market Intelligence</t>
  </si>
  <si>
    <t>Retention Reputation Building</t>
  </si>
  <si>
    <t>Retention Total</t>
  </si>
  <si>
    <t>Retention ROMI</t>
  </si>
  <si>
    <t>Retention Revenue Gain</t>
  </si>
  <si>
    <t>Total Total</t>
  </si>
  <si>
    <t>Total ROMI</t>
  </si>
  <si>
    <t>Total Revenue Gain</t>
  </si>
  <si>
    <t>Model Name</t>
  </si>
  <si>
    <t>Run Rate Model</t>
  </si>
  <si>
    <t>Model Info</t>
  </si>
  <si>
    <t>Week Ending:</t>
  </si>
  <si>
    <t>Apps</t>
  </si>
  <si>
    <t>EXE</t>
  </si>
  <si>
    <t>C/D</t>
  </si>
  <si>
    <t>NTR</t>
  </si>
  <si>
    <t>NTV</t>
  </si>
  <si>
    <t>INQ</t>
  </si>
  <si>
    <t>TOU</t>
  </si>
  <si>
    <t>INQ &gt; Tour</t>
  </si>
  <si>
    <t>Tour &gt; App</t>
  </si>
  <si>
    <t>App &gt; Exec</t>
  </si>
  <si>
    <t>Total</t>
  </si>
  <si>
    <t>Demand Creation</t>
  </si>
  <si>
    <t>Lease Enablement</t>
  </si>
  <si>
    <t>Market Intelligence</t>
  </si>
  <si>
    <t>Reputation</t>
  </si>
  <si>
    <t>Acquisition Investment</t>
  </si>
  <si>
    <t>Retention Investment</t>
  </si>
  <si>
    <t>Total Investment</t>
  </si>
  <si>
    <t>Ending Row</t>
  </si>
  <si>
    <t>Outputs</t>
  </si>
  <si>
    <t>Assumptions</t>
  </si>
  <si>
    <t>Start Leased Units</t>
  </si>
  <si>
    <t>Total Unit Count</t>
  </si>
  <si>
    <t>Target Leased Units</t>
  </si>
  <si>
    <t>Target Leased %</t>
  </si>
  <si>
    <t>Ratios</t>
  </si>
  <si>
    <t>USV&gt;INQ</t>
  </si>
  <si>
    <t>INQ&gt;TOUR</t>
  </si>
  <si>
    <t>TOUR&gt;APP</t>
  </si>
  <si>
    <t>APP&gt;EXEC</t>
  </si>
  <si>
    <t>RENEWAL</t>
  </si>
  <si>
    <t>USVs</t>
  </si>
  <si>
    <t>INQs</t>
  </si>
  <si>
    <t xml:space="preserve">Move Outs </t>
  </si>
  <si>
    <t>Lease Up %</t>
  </si>
  <si>
    <t>Occupied Units</t>
  </si>
  <si>
    <t>Occupancy Rate %</t>
  </si>
  <si>
    <t>Week Start</t>
  </si>
  <si>
    <t>Initial</t>
  </si>
  <si>
    <t>Model</t>
  </si>
  <si>
    <t>Start Occupied Units</t>
  </si>
  <si>
    <t>Leased Units EOW</t>
  </si>
  <si>
    <t>Weekly Delta Leased Units</t>
  </si>
  <si>
    <t>Baseline</t>
  </si>
  <si>
    <t>USV</t>
  </si>
  <si>
    <t>Weekly USVs</t>
  </si>
  <si>
    <t>Model End Row</t>
  </si>
  <si>
    <t>Count of Weeks</t>
  </si>
  <si>
    <t>Notice to Vacate</t>
  </si>
  <si>
    <t>Notes</t>
  </si>
  <si>
    <t>Notice to Vacate is 4 weeks before move outs</t>
  </si>
  <si>
    <t>So, you'll need to extend at least 4 weeks past stop point of modeling</t>
  </si>
  <si>
    <t>Average Weekly Move Outs</t>
  </si>
  <si>
    <t>Notice to Renew</t>
  </si>
  <si>
    <t>Note - Place Acquisitioin by period up above</t>
  </si>
  <si>
    <t>spreadsheet_kind</t>
  </si>
  <si>
    <t>spreadsheet_version</t>
  </si>
  <si>
    <t>run_rate_model</t>
  </si>
  <si>
    <t>LEASING</t>
  </si>
  <si>
    <t>OCCUPANCY</t>
  </si>
  <si>
    <t>FUNNEL</t>
  </si>
  <si>
    <t>ACQ INVESTMENT</t>
  </si>
  <si>
    <t>RET INVESTMENT</t>
  </si>
  <si>
    <t>Leased units @ start (optional)</t>
  </si>
  <si>
    <t>APPs</t>
  </si>
  <si>
    <t>EXEs</t>
  </si>
  <si>
    <t>Ended</t>
  </si>
  <si>
    <t>CDs</t>
  </si>
  <si>
    <t>Due To Expire</t>
  </si>
  <si>
    <t>Notices: Renewals</t>
  </si>
  <si>
    <t>Notices: Vacate</t>
  </si>
  <si>
    <t>Occupied units @ start (opt)</t>
  </si>
  <si>
    <t>Occupiable units (opt)</t>
  </si>
  <si>
    <t>TOUs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</si>
  <si>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</si>
  <si>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</si>
  <si>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</si>
  <si>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</si>
  <si>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</si>
  <si>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</si>
  <si>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</si>
  <si>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</si>
  <si>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USV &gt; INQ</t>
  </si>
  <si>
    <t>CONVERSION RATES</t>
  </si>
  <si>
    <t>Start</t>
  </si>
  <si>
    <t>End</t>
  </si>
  <si>
    <t>Tour</t>
  </si>
  <si>
    <t>App</t>
  </si>
  <si>
    <t>Exe</t>
  </si>
  <si>
    <t>FUNNEL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</si>
</sst>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&quot;$&quot;#,##0.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4" fillId="12" borderId="0" applyNumberFormat="0" applyBorder="0" applyAlignment="0" applyProtection="0"/>
    <xf numFmtId="0" fontId="1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" fontId="0" fillId="0" borderId="0" xfId="0" applyNumberFormat="1"/>
    <xf numFmtId="44" fontId="0" fillId="0" borderId="0" xfId="1" applyFont="1"/>
    <xf numFmtId="9" fontId="0" fillId="0" borderId="0" xfId="2" applyFont="1"/>
    <xf numFmtId="0" fontId="1" fillId="6" borderId="0" xfId="8"/>
    <xf numFmtId="0" fontId="1" fillId="13" borderId="0" xfId="15"/>
    <xf numFmtId="0" fontId="5" fillId="0" borderId="0" xfId="0" applyFont="1"/>
    <xf numFmtId="9" fontId="0" fillId="0" borderId="0" xfId="0" applyNumberFormat="1"/>
    <xf numFmtId="164" fontId="0" fillId="0" borderId="0" xfId="2" applyNumberFormat="1" applyFont="1"/>
    <xf numFmtId="0" fontId="0" fillId="0" borderId="4" xfId="0" applyBorder="1"/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1" xfId="3"/>
    <xf numFmtId="164" fontId="2" fillId="0" borderId="1" xfId="3" applyNumberFormat="1"/>
    <xf numFmtId="14" fontId="3" fillId="2" borderId="0" xfId="4" applyNumberFormat="1"/>
    <xf numFmtId="0" fontId="3" fillId="2" borderId="0" xfId="4"/>
    <xf numFmtId="9" fontId="3" fillId="2" borderId="0" xfId="4" applyNumberFormat="1"/>
    <xf numFmtId="1" fontId="3" fillId="2" borderId="0" xfId="4" applyNumberFormat="1"/>
    <xf numFmtId="1" fontId="0" fillId="0" borderId="0" xfId="1" applyNumberFormat="1" applyFont="1"/>
    <xf numFmtId="2" fontId="0" fillId="0" borderId="0" xfId="2" applyNumberFormat="1" applyFont="1"/>
    <xf numFmtId="1" fontId="7" fillId="14" borderId="0" xfId="16" applyNumberFormat="1"/>
    <xf numFmtId="0" fontId="8" fillId="15" borderId="0" xfId="17"/>
    <xf numFmtId="164" fontId="8" fillId="15" borderId="0" xfId="17" applyNumberFormat="1"/>
    <xf numFmtId="6" fontId="3" fillId="2" borderId="0" xfId="4" applyNumberFormat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9" fontId="0" fillId="0" borderId="5" xfId="2" applyFont="1" applyBorder="1" applyAlignment="1">
      <alignment horizontal="right"/>
    </xf>
    <xf numFmtId="6" fontId="0" fillId="0" borderId="5" xfId="1" applyNumberFormat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44" fontId="0" fillId="0" borderId="5" xfId="0" applyNumberFormat="1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44" fontId="0" fillId="0" borderId="7" xfId="0" applyNumberFormat="1" applyBorder="1" applyAlignment="1">
      <alignment horizontal="right"/>
    </xf>
    <xf numFmtId="0" fontId="0" fillId="0" borderId="0" xfId="0" applyAlignment="1">
      <alignment horizontal="right"/>
    </xf>
    <xf numFmtId="165" fontId="0" fillId="0" borderId="5" xfId="2" applyNumberFormat="1" applyFont="1" applyBorder="1" applyAlignment="1">
      <alignment horizontal="right"/>
    </xf>
    <xf numFmtId="0" fontId="4" fillId="12" borderId="0" xfId="14" applyAlignment="1">
      <alignment horizontal="center"/>
    </xf>
    <xf numFmtId="0" fontId="4" fillId="5" borderId="0" xfId="7" applyAlignment="1">
      <alignment horizontal="center"/>
    </xf>
    <xf numFmtId="0" fontId="1" fillId="7" borderId="4" xfId="9" applyBorder="1" applyAlignment="1">
      <alignment horizontal="center"/>
    </xf>
    <xf numFmtId="0" fontId="1" fillId="7" borderId="5" xfId="9" applyBorder="1" applyAlignment="1">
      <alignment horizontal="center"/>
    </xf>
    <xf numFmtId="0" fontId="6" fillId="4" borderId="2" xfId="6" applyFont="1" applyBorder="1" applyAlignment="1">
      <alignment horizontal="center"/>
    </xf>
    <xf numFmtId="0" fontId="6" fillId="4" borderId="3" xfId="6" applyFont="1" applyBorder="1" applyAlignment="1">
      <alignment horizontal="center"/>
    </xf>
    <xf numFmtId="0" fontId="6" fillId="4" borderId="0" xfId="6" applyFont="1" applyBorder="1" applyAlignment="1">
      <alignment horizontal="center"/>
    </xf>
    <xf numFmtId="0" fontId="6" fillId="4" borderId="0" xfId="6" applyFont="1" applyAlignment="1">
      <alignment horizontal="center"/>
    </xf>
    <xf numFmtId="0" fontId="4" fillId="9" borderId="4" xfId="11" applyBorder="1" applyAlignment="1">
      <alignment horizontal="center"/>
    </xf>
    <xf numFmtId="0" fontId="4" fillId="9" borderId="5" xfId="11" applyBorder="1" applyAlignment="1">
      <alignment horizontal="center"/>
    </xf>
    <xf numFmtId="0" fontId="4" fillId="3" borderId="4" xfId="5" applyBorder="1" applyAlignment="1">
      <alignment horizontal="center"/>
    </xf>
    <xf numFmtId="0" fontId="4" fillId="3" borderId="5" xfId="5" applyBorder="1" applyAlignment="1">
      <alignment horizontal="center"/>
    </xf>
    <xf numFmtId="0" fontId="4" fillId="5" borderId="4" xfId="7" applyBorder="1" applyAlignment="1">
      <alignment horizontal="center"/>
    </xf>
    <xf numFmtId="0" fontId="4" fillId="5" borderId="5" xfId="7" applyBorder="1" applyAlignment="1">
      <alignment horizontal="center"/>
    </xf>
    <xf numFmtId="0" fontId="4" fillId="10" borderId="4" xfId="12" applyBorder="1" applyAlignment="1">
      <alignment horizontal="center"/>
    </xf>
    <xf numFmtId="0" fontId="4" fillId="10" borderId="5" xfId="12" applyBorder="1" applyAlignment="1">
      <alignment horizontal="center"/>
    </xf>
    <xf numFmtId="0" fontId="4" fillId="8" borderId="4" xfId="10" applyBorder="1" applyAlignment="1">
      <alignment horizontal="center"/>
    </xf>
    <xf numFmtId="0" fontId="4" fillId="8" borderId="5" xfId="10" applyBorder="1" applyAlignment="1">
      <alignment horizontal="center"/>
    </xf>
    <xf numFmtId="0" fontId="1" fillId="11" borderId="4" xfId="13" applyBorder="1" applyAlignment="1">
      <alignment horizontal="center"/>
    </xf>
    <xf numFmtId="0" fontId="1" fillId="11" borderId="5" xfId="13" applyBorder="1" applyAlignment="1">
      <alignment horizontal="center"/>
    </xf>
    <xf numFmtId="14" fontId="10" fillId="0" borderId="0" xfId="0" applyNumberFormat="1" applyFont="1"/>
    <xf numFmtId="166" fontId="10" fillId="17" borderId="4" xfId="18" applyNumberFormat="1" applyFont="1" applyFill="1" applyBorder="1"/>
    <xf numFmtId="166" fontId="10" fillId="17" borderId="0" xfId="18" applyNumberFormat="1" applyFont="1" applyFill="1"/>
    <xf numFmtId="166" fontId="10" fillId="18" borderId="4" xfId="18" applyNumberFormat="1" applyFont="1" applyFill="1" applyBorder="1"/>
    <xf numFmtId="166" fontId="10" fillId="18" borderId="0" xfId="18" applyNumberFormat="1" applyFont="1" applyFill="1"/>
    <xf numFmtId="166" fontId="10" fillId="19" borderId="4" xfId="18" applyNumberFormat="1" applyFont="1" applyFill="1" applyBorder="1"/>
    <xf numFmtId="166" fontId="10" fillId="19" borderId="0" xfId="18" applyNumberFormat="1" applyFont="1" applyFill="1"/>
    <xf numFmtId="167" fontId="10" fillId="20" borderId="4" xfId="0" applyNumberFormat="1" applyFont="1" applyFill="1" applyBorder="1"/>
    <xf numFmtId="167" fontId="10" fillId="20" borderId="0" xfId="0" applyNumberFormat="1" applyFont="1" applyFill="1"/>
    <xf numFmtId="167" fontId="10" fillId="21" borderId="4" xfId="0" applyNumberFormat="1" applyFont="1" applyFill="1" applyBorder="1"/>
    <xf numFmtId="167" fontId="10" fillId="21" borderId="0" xfId="0" applyNumberFormat="1" applyFont="1" applyFill="1"/>
    <xf numFmtId="14" fontId="10" fillId="22" borderId="0" xfId="0" applyNumberFormat="1" applyFont="1" applyFill="1"/>
    <xf numFmtId="166" fontId="10" fillId="22" borderId="4" xfId="18" applyNumberFormat="1" applyFont="1" applyFill="1" applyBorder="1"/>
    <xf numFmtId="166" fontId="10" fillId="22" borderId="0" xfId="18" applyNumberFormat="1" applyFont="1" applyFill="1"/>
    <xf numFmtId="167" fontId="10" fillId="22" borderId="4" xfId="0" applyNumberFormat="1" applyFont="1" applyFill="1" applyBorder="1"/>
    <xf numFmtId="167" fontId="10" fillId="22" borderId="0" xfId="0" applyNumberFormat="1" applyFont="1" applyFill="1"/>
    <xf numFmtId="14" fontId="0" fillId="0" borderId="0" xfId="0" applyNumberFormat="1"/>
    <xf numFmtId="0" fontId="4" fillId="12" borderId="0" xfId="14"/>
    <xf numFmtId="0" fontId="1" fillId="16" borderId="0" xfId="19"/>
    <xf numFmtId="0" fontId="4" fillId="9" borderId="0" xfId="11"/>
    <xf numFmtId="0" fontId="0" fillId="16" borderId="0" xfId="19" applyFont="1"/>
    <xf numFmtId="0" fontId="4" fillId="5" borderId="0" xfId="7"/>
    <xf numFmtId="0" fontId="9" fillId="5" borderId="0" xfId="7" applyFont="1"/>
    <xf numFmtId="0" fontId="4" fillId="8" borderId="0" xfId="10"/>
  </cellXfs>
  <cellStyles count="20">
    <cellStyle name="20% - Accent2" xfId="8" builtinId="34"/>
    <cellStyle name="20% - Accent6" xfId="15" builtinId="50"/>
    <cellStyle name="40% - Accent3" xfId="19" builtinId="39"/>
    <cellStyle name="60% - Accent1" xfId="6" builtinId="32"/>
    <cellStyle name="60% - Accent2" xfId="9" builtinId="36"/>
    <cellStyle name="60% - Accent5" xfId="13" builtinId="48"/>
    <cellStyle name="Accent1" xfId="5" builtinId="29"/>
    <cellStyle name="Accent2" xfId="7" builtinId="33"/>
    <cellStyle name="Accent3" xfId="10" builtinId="37"/>
    <cellStyle name="Accent4" xfId="11" builtinId="41"/>
    <cellStyle name="Accent5" xfId="12" builtinId="45"/>
    <cellStyle name="Accent6" xfId="14" builtinId="49"/>
    <cellStyle name="Bad" xfId="16" builtinId="27"/>
    <cellStyle name="Comma" xfId="18" builtinId="3"/>
    <cellStyle name="Currency" xfId="1" builtinId="4"/>
    <cellStyle name="Good" xfId="4" builtinId="26"/>
    <cellStyle name="Heading 3" xfId="3" builtinId="18"/>
    <cellStyle name="Neutral" xfId="17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EBCA-4192-7E48-925A-4B1A482CF3C5}">
  <dimension ref="A1:Z211"/>
  <sheetViews>
    <sheetView workbookViewId="0">
      <selection activeCell="A3" sqref="A3"/>
    </sheetView>
  </sheetViews>
  <sheetFormatPr baseColWidth="10" defaultRowHeight="16" x14ac:dyDescent="0.2"/>
  <cols>
    <col min="8" max="8" width="14.1640625" customWidth="1"/>
    <col min="10" max="10" width="16.6640625" customWidth="1"/>
    <col min="11" max="11" width="15.33203125" customWidth="1"/>
    <col min="12" max="12" width="25.6640625" customWidth="1"/>
    <col min="13" max="13" width="20.5" customWidth="1"/>
    <col min="19" max="19" width="14.6640625" customWidth="1"/>
    <col min="20" max="20" width="13" customWidth="1"/>
    <col min="21" max="21" width="12.83203125" customWidth="1"/>
    <col min="22" max="22" width="11.83203125" customWidth="1"/>
    <col min="23" max="23" width="14.6640625" customWidth="1"/>
    <col min="24" max="24" width="12.33203125" customWidth="1"/>
    <col min="25" max="25" width="11.6640625" customWidth="1"/>
  </cols>
  <sheetData>
    <row r="1" spans="1:26" x14ac:dyDescent="0.2">
      <c r="A1" s="61"/>
      <c r="B1" s="61"/>
      <c r="C1" s="62" t="s">
        <v>121</v>
      </c>
      <c r="D1" s="63"/>
      <c r="E1" s="63"/>
      <c r="F1" s="63"/>
      <c r="G1" s="63"/>
      <c r="H1" s="63"/>
      <c r="I1" s="63"/>
      <c r="J1" s="63"/>
      <c r="K1" s="63"/>
      <c r="L1" s="64" t="s">
        <v>122</v>
      </c>
      <c r="M1" s="65"/>
      <c r="N1" s="65"/>
      <c r="O1" s="65"/>
      <c r="P1" s="66" t="s">
        <v>123</v>
      </c>
      <c r="Q1" s="67"/>
      <c r="R1" s="67"/>
      <c r="S1" s="68" t="s">
        <v>124</v>
      </c>
      <c r="T1" s="69"/>
      <c r="U1" s="69"/>
      <c r="V1" s="69"/>
      <c r="W1" s="70" t="s">
        <v>125</v>
      </c>
      <c r="X1" s="71"/>
      <c r="Y1" s="71"/>
      <c r="Z1" s="71"/>
    </row>
    <row r="2" spans="1:26" x14ac:dyDescent="0.2">
      <c r="A2" s="72" t="s">
        <v>0</v>
      </c>
      <c r="B2" s="72" t="s">
        <v>1</v>
      </c>
      <c r="C2" s="73" t="s">
        <v>126</v>
      </c>
      <c r="D2" s="74" t="s">
        <v>127</v>
      </c>
      <c r="E2" s="74" t="s">
        <v>128</v>
      </c>
      <c r="F2" s="74" t="s">
        <v>129</v>
      </c>
      <c r="G2" s="74" t="s">
        <v>130</v>
      </c>
      <c r="H2" s="74" t="s">
        <v>131</v>
      </c>
      <c r="I2" s="74" t="s">
        <v>9</v>
      </c>
      <c r="J2" s="74" t="s">
        <v>132</v>
      </c>
      <c r="K2" s="74" t="s">
        <v>133</v>
      </c>
      <c r="L2" s="73" t="s">
        <v>134</v>
      </c>
      <c r="M2" s="74" t="s">
        <v>135</v>
      </c>
      <c r="N2" s="74" t="s">
        <v>16</v>
      </c>
      <c r="O2" s="74" t="s">
        <v>17</v>
      </c>
      <c r="P2" s="73" t="s">
        <v>94</v>
      </c>
      <c r="Q2" s="74" t="s">
        <v>95</v>
      </c>
      <c r="R2" s="74" t="s">
        <v>136</v>
      </c>
      <c r="S2" s="75" t="s">
        <v>137</v>
      </c>
      <c r="T2" s="76" t="s">
        <v>138</v>
      </c>
      <c r="U2" s="76" t="s">
        <v>139</v>
      </c>
      <c r="V2" s="76" t="s">
        <v>140</v>
      </c>
      <c r="W2" s="75" t="s">
        <v>141</v>
      </c>
      <c r="X2" s="76" t="s">
        <v>142</v>
      </c>
      <c r="Y2" s="76" t="s">
        <v>143</v>
      </c>
      <c r="Z2" s="76" t="s">
        <v>144</v>
      </c>
    </row>
    <row r="3" spans="1:26" x14ac:dyDescent="0.2">
      <c r="A3" s="77">
        <v>0</v>
      </c>
      <c r="B3" s="77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s="77">
        <v>0</v>
      </c>
      <c r="B4" s="77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s="77">
        <v>0</v>
      </c>
      <c r="B5" s="77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s="77">
        <v>0</v>
      </c>
      <c r="B6" s="77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s="77">
        <v>0</v>
      </c>
      <c r="B7" s="7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s="77">
        <v>0</v>
      </c>
      <c r="B8" s="77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 s="77">
        <v>0</v>
      </c>
      <c r="B9" s="77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s="77">
        <v>0</v>
      </c>
      <c r="B10" s="77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s="77">
        <v>0</v>
      </c>
      <c r="B11" s="77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s="77">
        <v>0</v>
      </c>
      <c r="B12" s="77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s="77">
        <v>0</v>
      </c>
      <c r="B13" s="77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 s="77">
        <v>0</v>
      </c>
      <c r="B14" s="77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 s="77">
        <v>0</v>
      </c>
      <c r="B15" s="77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 s="77">
        <v>0</v>
      </c>
      <c r="B16" s="77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77">
        <v>0</v>
      </c>
      <c r="B17" s="7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77">
        <v>0</v>
      </c>
      <c r="B18" s="77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 s="77">
        <v>0</v>
      </c>
      <c r="B19" s="77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 s="77">
        <v>0</v>
      </c>
      <c r="B20" s="77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s="77">
        <v>0</v>
      </c>
      <c r="B21" s="77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s="77">
        <v>0</v>
      </c>
      <c r="B22" s="77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 s="77">
        <v>0</v>
      </c>
      <c r="B23" s="77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s="77">
        <v>0</v>
      </c>
      <c r="B24" s="77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s="77">
        <v>0</v>
      </c>
      <c r="B25" s="77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s="77">
        <v>0</v>
      </c>
      <c r="B26" s="77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 s="77">
        <v>0</v>
      </c>
      <c r="B27" s="7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 s="77">
        <v>0</v>
      </c>
      <c r="B28" s="77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 s="77">
        <v>0</v>
      </c>
      <c r="B29" s="77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 s="77">
        <v>0</v>
      </c>
      <c r="B30" s="77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 s="77">
        <v>0</v>
      </c>
      <c r="B31" s="77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 s="77">
        <v>0</v>
      </c>
      <c r="B32" s="77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">
      <c r="A33" s="77">
        <v>0</v>
      </c>
      <c r="B33" s="77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 s="77">
        <v>0</v>
      </c>
      <c r="B34" s="77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 s="77">
        <v>0</v>
      </c>
      <c r="B35" s="77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 s="77">
        <v>0</v>
      </c>
      <c r="B36" s="77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 s="77">
        <v>0</v>
      </c>
      <c r="B37" s="7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 s="77">
        <v>0</v>
      </c>
      <c r="B38" s="77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">
      <c r="A39" s="77">
        <v>0</v>
      </c>
      <c r="B39" s="77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">
      <c r="A40" s="77">
        <v>0</v>
      </c>
      <c r="B40" s="77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">
      <c r="A41" s="77">
        <v>0</v>
      </c>
      <c r="B41" s="77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">
      <c r="A42" s="77">
        <v>0</v>
      </c>
      <c r="B42" s="77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 s="77">
        <v>0</v>
      </c>
      <c r="B43" s="77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">
      <c r="A44" s="77">
        <v>0</v>
      </c>
      <c r="B44" s="77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">
      <c r="A45" s="77">
        <v>0</v>
      </c>
      <c r="B45" s="77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">
      <c r="A46" s="77">
        <v>0</v>
      </c>
      <c r="B46" s="77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 s="77">
        <v>0</v>
      </c>
      <c r="B47" s="7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 s="77">
        <v>0</v>
      </c>
      <c r="B48" s="77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 s="77">
        <v>0</v>
      </c>
      <c r="B49" s="77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">
      <c r="A50" s="77">
        <v>0</v>
      </c>
      <c r="B50" s="77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">
      <c r="A51" s="77">
        <v>0</v>
      </c>
      <c r="B51" s="77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s="77">
        <v>0</v>
      </c>
      <c r="B52" s="77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77">
        <v>0</v>
      </c>
      <c r="B53" s="77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77">
        <v>0</v>
      </c>
      <c r="B54" s="77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77">
        <v>0</v>
      </c>
      <c r="B55" s="77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77">
        <v>0</v>
      </c>
      <c r="B56" s="77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77">
        <v>0</v>
      </c>
      <c r="B57" s="7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77">
        <v>0</v>
      </c>
      <c r="B58" s="77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77">
        <v>0</v>
      </c>
      <c r="B59" s="77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77">
        <v>0</v>
      </c>
      <c r="B60" s="77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77">
        <v>0</v>
      </c>
      <c r="B61" s="77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77">
        <v>0</v>
      </c>
      <c r="B62" s="77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77">
        <v>0</v>
      </c>
      <c r="B63" s="77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">
      <c r="A64" s="77">
        <v>0</v>
      </c>
      <c r="B64" s="77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">
      <c r="A65" s="77">
        <v>0</v>
      </c>
      <c r="B65" s="77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">
      <c r="A66" s="77">
        <v>0</v>
      </c>
      <c r="B66" s="77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">
      <c r="A67" s="77">
        <v>0</v>
      </c>
      <c r="B67" s="7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 s="77">
        <v>0</v>
      </c>
      <c r="B68" s="77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">
      <c r="A69" s="77">
        <v>0</v>
      </c>
      <c r="B69" s="77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">
      <c r="A70" s="77">
        <v>0</v>
      </c>
      <c r="B70" s="77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 s="77">
        <v>0</v>
      </c>
      <c r="B71" s="77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77">
        <v>0</v>
      </c>
      <c r="B72" s="77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77">
        <v>0</v>
      </c>
      <c r="B73" s="77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77">
        <v>0</v>
      </c>
      <c r="B74" s="77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77">
        <v>0</v>
      </c>
      <c r="B75" s="77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77">
        <v>0</v>
      </c>
      <c r="B76" s="77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77">
        <v>0</v>
      </c>
      <c r="B77" s="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77">
        <v>0</v>
      </c>
      <c r="B78" s="77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77">
        <v>0</v>
      </c>
      <c r="B79" s="77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77">
        <v>0</v>
      </c>
      <c r="B80" s="77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77">
        <v>0</v>
      </c>
      <c r="B81" s="77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77">
        <v>0</v>
      </c>
      <c r="B82" s="77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77">
        <v>0</v>
      </c>
      <c r="B83" s="77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">
      <c r="A84" s="77">
        <v>0</v>
      </c>
      <c r="B84" s="77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">
      <c r="A85" s="77">
        <v>0</v>
      </c>
      <c r="B85" s="77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">
      <c r="A86" s="77">
        <v>0</v>
      </c>
      <c r="B86" s="77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">
      <c r="A87" s="77">
        <v>0</v>
      </c>
      <c r="B87" s="7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 s="77">
        <v>0</v>
      </c>
      <c r="B88" s="77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">
      <c r="A89" s="77">
        <v>0</v>
      </c>
      <c r="B89" s="77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">
      <c r="A90" s="77">
        <v>0</v>
      </c>
      <c r="B90" s="77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">
      <c r="A91" s="77">
        <v>0</v>
      </c>
      <c r="B91" s="77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 s="77">
        <v>0</v>
      </c>
      <c r="B92" s="77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 s="77">
        <v>0</v>
      </c>
      <c r="B93" s="77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">
      <c r="A94" s="77">
        <v>0</v>
      </c>
      <c r="B94" s="77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">
      <c r="A95" s="77">
        <v>0</v>
      </c>
      <c r="B95" s="77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">
      <c r="A96" s="77">
        <v>0</v>
      </c>
      <c r="B96" s="77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">
      <c r="A97" s="77">
        <v>0</v>
      </c>
      <c r="B97" s="7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">
      <c r="A98" s="77">
        <v>0</v>
      </c>
      <c r="B98" s="77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s="77">
        <v>0</v>
      </c>
      <c r="B99" s="77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77">
        <v>0</v>
      </c>
      <c r="B100" s="77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77">
        <v>0</v>
      </c>
      <c r="B101" s="77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77">
        <v>0</v>
      </c>
      <c r="B102" s="77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77">
        <v>0</v>
      </c>
      <c r="B103" s="77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77">
        <v>0</v>
      </c>
      <c r="B104" s="77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77">
        <v>0</v>
      </c>
      <c r="B105" s="77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77">
        <v>0</v>
      </c>
      <c r="B106" s="77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77">
        <v>0</v>
      </c>
      <c r="B107" s="7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">
      <c r="A108" s="77">
        <v>0</v>
      </c>
      <c r="B108" s="77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">
      <c r="A109" s="77">
        <v>0</v>
      </c>
      <c r="B109" s="77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">
      <c r="A110" s="77">
        <v>0</v>
      </c>
      <c r="B110" s="77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">
      <c r="A111" s="77">
        <v>0</v>
      </c>
      <c r="B111" s="77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">
      <c r="A112" s="77">
        <v>0</v>
      </c>
      <c r="B112" s="77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">
      <c r="A113" s="77">
        <v>0</v>
      </c>
      <c r="B113" s="77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 s="77">
        <v>0</v>
      </c>
      <c r="B114" s="77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77">
        <v>0</v>
      </c>
      <c r="B115" s="77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">
      <c r="A116" s="77">
        <v>0</v>
      </c>
      <c r="B116" s="77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 s="77">
        <v>0</v>
      </c>
      <c r="B117" s="7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">
      <c r="A118" s="77">
        <v>0</v>
      </c>
      <c r="B118" s="77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77">
        <v>0</v>
      </c>
      <c r="B119" s="77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77">
        <v>0</v>
      </c>
      <c r="B120" s="77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77">
        <v>0</v>
      </c>
      <c r="B121" s="77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77">
        <v>0</v>
      </c>
      <c r="B122" s="77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77">
        <v>0</v>
      </c>
      <c r="B123" s="77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77">
        <v>0</v>
      </c>
      <c r="B124" s="77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77">
        <v>0</v>
      </c>
      <c r="B125" s="77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77">
        <v>0</v>
      </c>
      <c r="B126" s="77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77">
        <v>0</v>
      </c>
      <c r="B127" s="7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77">
        <v>0</v>
      </c>
      <c r="B128" s="77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77">
        <v>0</v>
      </c>
      <c r="B129" s="77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77">
        <v>0</v>
      </c>
      <c r="B130" s="77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77">
        <v>0</v>
      </c>
      <c r="B131" s="77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77">
        <v>0</v>
      </c>
      <c r="B132" s="77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77">
        <v>0</v>
      </c>
      <c r="B133" s="77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77">
        <v>0</v>
      </c>
      <c r="B134" s="77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77">
        <v>0</v>
      </c>
      <c r="B135" s="77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77">
        <v>0</v>
      </c>
      <c r="B136" s="77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77">
        <v>0</v>
      </c>
      <c r="B137" s="7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77">
        <v>0</v>
      </c>
      <c r="B138" s="77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77">
        <v>0</v>
      </c>
      <c r="B139" s="77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77">
        <v>0</v>
      </c>
      <c r="B140" s="77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77">
        <v>0</v>
      </c>
      <c r="B141" s="77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77">
        <v>0</v>
      </c>
      <c r="B142" s="77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77">
        <v>0</v>
      </c>
      <c r="B143" s="77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77">
        <v>0</v>
      </c>
      <c r="B144" s="77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77">
        <v>0</v>
      </c>
      <c r="B145" s="77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77">
        <v>0</v>
      </c>
      <c r="B146" s="77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77">
        <v>0</v>
      </c>
      <c r="B147" s="7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77">
        <v>0</v>
      </c>
      <c r="B148" s="77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77">
        <v>0</v>
      </c>
      <c r="B149" s="77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77">
        <v>0</v>
      </c>
      <c r="B150" s="77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77">
        <v>0</v>
      </c>
      <c r="B151" s="77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77">
        <v>0</v>
      </c>
      <c r="B152" s="77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77">
        <v>0</v>
      </c>
      <c r="B153" s="77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77">
        <v>0</v>
      </c>
      <c r="B154" s="77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77">
        <v>0</v>
      </c>
      <c r="B155" s="77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77">
        <v>0</v>
      </c>
      <c r="B156" s="77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77">
        <v>0</v>
      </c>
      <c r="B157" s="7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77">
        <v>0</v>
      </c>
      <c r="B158" s="77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77">
        <v>0</v>
      </c>
      <c r="B159" s="77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77">
        <v>0</v>
      </c>
      <c r="B160" s="77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77">
        <v>0</v>
      </c>
      <c r="B161" s="77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77">
        <v>0</v>
      </c>
      <c r="B162" s="77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77">
        <v>0</v>
      </c>
      <c r="B163" s="77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77">
        <v>0</v>
      </c>
      <c r="B164" s="77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77">
        <v>0</v>
      </c>
      <c r="B165" s="77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77">
        <v>0</v>
      </c>
      <c r="B166" s="77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77">
        <v>0</v>
      </c>
      <c r="B167" s="7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77">
        <v>0</v>
      </c>
      <c r="B168" s="77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77">
        <v>0</v>
      </c>
      <c r="B169" s="77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77">
        <v>0</v>
      </c>
      <c r="B170" s="77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77">
        <v>0</v>
      </c>
      <c r="B171" s="77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77">
        <v>0</v>
      </c>
      <c r="B172" s="77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77">
        <v>0</v>
      </c>
      <c r="B173" s="77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77">
        <v>0</v>
      </c>
      <c r="B174" s="77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77">
        <v>0</v>
      </c>
      <c r="B175" s="77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77">
        <v>0</v>
      </c>
      <c r="B176" s="77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77">
        <v>0</v>
      </c>
      <c r="B177" s="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77">
        <v>0</v>
      </c>
      <c r="B178" s="77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77">
        <v>0</v>
      </c>
      <c r="B179" s="77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77">
        <v>0</v>
      </c>
      <c r="B180" s="77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77">
        <v>0</v>
      </c>
      <c r="B181" s="77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77">
        <v>0</v>
      </c>
      <c r="B182" s="77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77">
        <v>0</v>
      </c>
      <c r="B183" s="77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77">
        <v>0</v>
      </c>
      <c r="B184" s="77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77">
        <v>0</v>
      </c>
      <c r="B185" s="77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77">
        <v>0</v>
      </c>
      <c r="B186" s="77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77">
        <v>0</v>
      </c>
      <c r="B187" s="7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77">
        <v>0</v>
      </c>
      <c r="B188" s="77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77">
        <v>0</v>
      </c>
      <c r="B189" s="77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77">
        <v>0</v>
      </c>
      <c r="B190" s="77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77">
        <v>0</v>
      </c>
      <c r="B191" s="77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77">
        <v>0</v>
      </c>
      <c r="B192" s="77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77">
        <v>0</v>
      </c>
      <c r="B193" s="77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77">
        <v>0</v>
      </c>
      <c r="B194" s="77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77">
        <v>0</v>
      </c>
      <c r="B195" s="77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77">
        <v>0</v>
      </c>
      <c r="B196" s="77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77">
        <v>0</v>
      </c>
      <c r="B197" s="7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77">
        <v>0</v>
      </c>
      <c r="B198" s="77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77">
        <v>0</v>
      </c>
      <c r="B199" s="77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">
      <c r="A200" s="77">
        <v>0</v>
      </c>
      <c r="B200" s="77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">
      <c r="A201" s="77">
        <v>0</v>
      </c>
      <c r="B201" s="77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">
      <c r="A202" s="77">
        <v>0</v>
      </c>
      <c r="B202" s="77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 s="77">
        <v>0</v>
      </c>
      <c r="B203" s="77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77">
        <v>0</v>
      </c>
      <c r="B204" s="77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77">
        <v>0</v>
      </c>
      <c r="B205" s="77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">
      <c r="A206" s="77">
        <v>0</v>
      </c>
      <c r="B206" s="77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 s="77">
        <v>0</v>
      </c>
      <c r="B207" s="7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">
      <c r="A208" s="77">
        <v>0</v>
      </c>
      <c r="B208" s="77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77">
        <v>0</v>
      </c>
      <c r="B209" s="77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77">
        <v>0</v>
      </c>
      <c r="B210" s="77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77">
        <v>0</v>
      </c>
      <c r="B211" s="77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177A-63FE-F94C-A3E6-577BC5C14706}">
  <dimension ref="A1:K261"/>
  <sheetViews>
    <sheetView workbookViewId="0">
      <selection activeCell="N9" sqref="N9"/>
    </sheetView>
  </sheetViews>
  <sheetFormatPr baseColWidth="10" defaultRowHeight="16" x14ac:dyDescent="0.2"/>
  <cols>
    <col min="8" max="9" width="17.33203125" customWidth="1"/>
    <col min="10" max="10" width="15.33203125" customWidth="1"/>
    <col min="11" max="11" width="17.1640625" customWidth="1"/>
  </cols>
  <sheetData>
    <row r="1" spans="1:11" x14ac:dyDescent="0.2">
      <c r="A1" s="80"/>
      <c r="B1" s="80"/>
      <c r="C1" s="84" t="s">
        <v>152</v>
      </c>
      <c r="D1" s="84"/>
      <c r="E1" s="84"/>
      <c r="F1" s="84"/>
      <c r="G1" s="84"/>
      <c r="H1" s="78" t="s">
        <v>146</v>
      </c>
      <c r="I1" s="78"/>
      <c r="J1" s="78"/>
      <c r="K1" s="78"/>
    </row>
    <row r="2" spans="1:11" x14ac:dyDescent="0.2">
      <c r="A2" s="80" t="s">
        <v>147</v>
      </c>
      <c r="B2" s="80" t="s">
        <v>148</v>
      </c>
      <c r="C2" s="79" t="s">
        <v>107</v>
      </c>
      <c r="D2" s="79" t="s">
        <v>68</v>
      </c>
      <c r="E2" s="79" t="s">
        <v>149</v>
      </c>
      <c r="F2" s="79" t="s">
        <v>150</v>
      </c>
      <c r="G2" s="79" t="s">
        <v>151</v>
      </c>
      <c r="H2" s="81" t="s">
        <v>145</v>
      </c>
      <c r="I2" s="79" t="s">
        <v>70</v>
      </c>
      <c r="J2" s="79" t="s">
        <v>71</v>
      </c>
      <c r="K2" s="79" t="s">
        <v>72</v>
      </c>
    </row>
    <row r="3" spans="1:11" x14ac:dyDescent="0.2">
      <c r="A3" s="82"/>
      <c r="B3" s="83" t="s">
        <v>73</v>
      </c>
      <c r="C3" s="82">
        <f>SUM(C4:C220)</f>
        <v>0</v>
      </c>
      <c r="D3" s="82">
        <f t="shared" ref="D3:G3" si="0">SUM(D4:D220)</f>
        <v>0</v>
      </c>
      <c r="E3" s="82">
        <f t="shared" si="0"/>
        <v>0</v>
      </c>
      <c r="F3" s="82">
        <f t="shared" si="0"/>
        <v>0</v>
      </c>
      <c r="G3" s="82">
        <f t="shared" si="0"/>
        <v>0</v>
      </c>
      <c r="H3" s="82">
        <f>IF(C3=0, 0, D3/C3)</f>
        <v>0</v>
      </c>
      <c r="I3" s="82">
        <f t="shared" ref="I3:I68" si="1">IF(D3=0, 0, E3/D3)</f>
        <v>0</v>
      </c>
      <c r="J3" s="82">
        <f t="shared" ref="I3:K4" si="2">IF(E3=0, 0, F3/E3)</f>
        <v>0</v>
      </c>
      <c r="K3" s="82">
        <f t="shared" si="2"/>
        <v>0</v>
      </c>
    </row>
    <row r="4" spans="1:11" x14ac:dyDescent="0.2">
      <c r="A4" s="77">
        <f>'baseline+perf'!A3</f>
        <v>0</v>
      </c>
      <c r="B4" s="77">
        <f>'baseline+perf'!B3</f>
        <v>1</v>
      </c>
      <c r="C4" s="3">
        <f>'baseline+perf'!P3</f>
        <v>0</v>
      </c>
      <c r="D4" s="3">
        <f>'baseline+perf'!Q3</f>
        <v>0</v>
      </c>
      <c r="E4" s="3">
        <f>'baseline+perf'!R3</f>
        <v>0</v>
      </c>
      <c r="F4" s="3">
        <f>'baseline+perf'!D3</f>
        <v>0</v>
      </c>
      <c r="G4" s="3">
        <f>'baseline+perf'!E3</f>
        <v>0</v>
      </c>
      <c r="H4" s="8">
        <f>IF(C4=0, 0, D4/C4)</f>
        <v>0</v>
      </c>
      <c r="I4" s="8">
        <f t="shared" si="1"/>
        <v>0</v>
      </c>
      <c r="J4" s="8">
        <f t="shared" si="2"/>
        <v>0</v>
      </c>
      <c r="K4" s="8">
        <f t="shared" si="2"/>
        <v>0</v>
      </c>
    </row>
    <row r="5" spans="1:11" x14ac:dyDescent="0.2">
      <c r="A5" s="77">
        <f>'baseline+perf'!A4</f>
        <v>0</v>
      </c>
      <c r="B5" s="77">
        <f>'baseline+perf'!B4</f>
        <v>1</v>
      </c>
      <c r="C5" s="3">
        <f>'baseline+perf'!P4</f>
        <v>0</v>
      </c>
      <c r="D5" s="3">
        <f>'baseline+perf'!Q4</f>
        <v>0</v>
      </c>
      <c r="E5" s="3">
        <f>'baseline+perf'!R4</f>
        <v>0</v>
      </c>
      <c r="F5" s="3">
        <f>'baseline+perf'!D4</f>
        <v>0</v>
      </c>
      <c r="G5" s="3">
        <f>'baseline+perf'!E4</f>
        <v>0</v>
      </c>
      <c r="H5" s="8">
        <f t="shared" ref="H5:H68" si="3">IF(C5=0, 0, D5/C5)</f>
        <v>0</v>
      </c>
      <c r="I5" s="8">
        <f t="shared" si="1"/>
        <v>0</v>
      </c>
      <c r="J5" s="8">
        <f t="shared" ref="J5:J68" si="4">IF(E5=0, 0, F5/E5)</f>
        <v>0</v>
      </c>
      <c r="K5" s="8">
        <f t="shared" ref="K5:K68" si="5">IF(F5=0, 0, G5/F5)</f>
        <v>0</v>
      </c>
    </row>
    <row r="6" spans="1:11" x14ac:dyDescent="0.2">
      <c r="A6" s="77">
        <f>'baseline+perf'!A5</f>
        <v>0</v>
      </c>
      <c r="B6" s="77">
        <f>'baseline+perf'!B5</f>
        <v>1</v>
      </c>
      <c r="C6" s="3">
        <f>'baseline+perf'!P5</f>
        <v>0</v>
      </c>
      <c r="D6" s="3">
        <f>'baseline+perf'!Q5</f>
        <v>0</v>
      </c>
      <c r="E6" s="3">
        <f>'baseline+perf'!R5</f>
        <v>0</v>
      </c>
      <c r="F6" s="3">
        <f>'baseline+perf'!D5</f>
        <v>0</v>
      </c>
      <c r="G6" s="3">
        <f>'baseline+perf'!E5</f>
        <v>0</v>
      </c>
      <c r="H6" s="8">
        <f t="shared" si="3"/>
        <v>0</v>
      </c>
      <c r="I6" s="8">
        <f t="shared" si="1"/>
        <v>0</v>
      </c>
      <c r="J6" s="8">
        <f t="shared" si="4"/>
        <v>0</v>
      </c>
      <c r="K6" s="8">
        <f t="shared" si="5"/>
        <v>0</v>
      </c>
    </row>
    <row r="7" spans="1:11" x14ac:dyDescent="0.2">
      <c r="A7" s="77">
        <f>'baseline+perf'!A6</f>
        <v>0</v>
      </c>
      <c r="B7" s="77">
        <f>'baseline+perf'!B6</f>
        <v>1</v>
      </c>
      <c r="C7" s="3">
        <f>'baseline+perf'!P6</f>
        <v>0</v>
      </c>
      <c r="D7" s="3">
        <f>'baseline+perf'!Q6</f>
        <v>0</v>
      </c>
      <c r="E7" s="3">
        <f>'baseline+perf'!R6</f>
        <v>0</v>
      </c>
      <c r="F7" s="3">
        <f>'baseline+perf'!D6</f>
        <v>0</v>
      </c>
      <c r="G7" s="3">
        <f>'baseline+perf'!E6</f>
        <v>0</v>
      </c>
      <c r="H7" s="8">
        <f t="shared" si="3"/>
        <v>0</v>
      </c>
      <c r="I7" s="8">
        <f t="shared" si="1"/>
        <v>0</v>
      </c>
      <c r="J7" s="8">
        <f t="shared" si="4"/>
        <v>0</v>
      </c>
      <c r="K7" s="8">
        <f t="shared" si="5"/>
        <v>0</v>
      </c>
    </row>
    <row r="8" spans="1:11" x14ac:dyDescent="0.2">
      <c r="A8" s="77">
        <f>'baseline+perf'!A7</f>
        <v>0</v>
      </c>
      <c r="B8" s="77">
        <f>'baseline+perf'!B7</f>
        <v>1</v>
      </c>
      <c r="C8" s="3">
        <f>'baseline+perf'!P7</f>
        <v>0</v>
      </c>
      <c r="D8" s="3">
        <f>'baseline+perf'!Q7</f>
        <v>0</v>
      </c>
      <c r="E8" s="3">
        <f>'baseline+perf'!R7</f>
        <v>0</v>
      </c>
      <c r="F8" s="3">
        <f>'baseline+perf'!D7</f>
        <v>0</v>
      </c>
      <c r="G8" s="3">
        <f>'baseline+perf'!E7</f>
        <v>0</v>
      </c>
      <c r="H8" s="8">
        <f t="shared" si="3"/>
        <v>0</v>
      </c>
      <c r="I8" s="8">
        <f t="shared" si="1"/>
        <v>0</v>
      </c>
      <c r="J8" s="8">
        <f t="shared" si="4"/>
        <v>0</v>
      </c>
      <c r="K8" s="8">
        <f t="shared" si="5"/>
        <v>0</v>
      </c>
    </row>
    <row r="9" spans="1:11" x14ac:dyDescent="0.2">
      <c r="A9" s="77">
        <f>'baseline+perf'!A8</f>
        <v>0</v>
      </c>
      <c r="B9" s="77">
        <f>'baseline+perf'!B8</f>
        <v>1</v>
      </c>
      <c r="C9" s="3">
        <f>'baseline+perf'!P8</f>
        <v>0</v>
      </c>
      <c r="D9" s="3">
        <f>'baseline+perf'!Q8</f>
        <v>0</v>
      </c>
      <c r="E9" s="3">
        <f>'baseline+perf'!R8</f>
        <v>0</v>
      </c>
      <c r="F9" s="3">
        <f>'baseline+perf'!D8</f>
        <v>0</v>
      </c>
      <c r="G9" s="3">
        <f>'baseline+perf'!E8</f>
        <v>0</v>
      </c>
      <c r="H9" s="8">
        <f t="shared" si="3"/>
        <v>0</v>
      </c>
      <c r="I9" s="8">
        <f t="shared" si="1"/>
        <v>0</v>
      </c>
      <c r="J9" s="8">
        <f t="shared" si="4"/>
        <v>0</v>
      </c>
      <c r="K9" s="8">
        <f t="shared" si="5"/>
        <v>0</v>
      </c>
    </row>
    <row r="10" spans="1:11" x14ac:dyDescent="0.2">
      <c r="A10" s="77">
        <f>'baseline+perf'!A9</f>
        <v>0</v>
      </c>
      <c r="B10" s="77">
        <f>'baseline+perf'!B9</f>
        <v>1</v>
      </c>
      <c r="C10" s="3">
        <f>'baseline+perf'!P9</f>
        <v>0</v>
      </c>
      <c r="D10" s="3">
        <f>'baseline+perf'!Q9</f>
        <v>0</v>
      </c>
      <c r="E10" s="3">
        <f>'baseline+perf'!R9</f>
        <v>0</v>
      </c>
      <c r="F10" s="3">
        <f>'baseline+perf'!D9</f>
        <v>0</v>
      </c>
      <c r="G10" s="3">
        <f>'baseline+perf'!E9</f>
        <v>0</v>
      </c>
      <c r="H10" s="8">
        <f t="shared" si="3"/>
        <v>0</v>
      </c>
      <c r="I10" s="8">
        <f t="shared" si="1"/>
        <v>0</v>
      </c>
      <c r="J10" s="8">
        <f t="shared" si="4"/>
        <v>0</v>
      </c>
      <c r="K10" s="8">
        <f t="shared" si="5"/>
        <v>0</v>
      </c>
    </row>
    <row r="11" spans="1:11" x14ac:dyDescent="0.2">
      <c r="A11" s="77">
        <f>'baseline+perf'!A10</f>
        <v>0</v>
      </c>
      <c r="B11" s="77">
        <f>'baseline+perf'!B10</f>
        <v>1</v>
      </c>
      <c r="C11" s="3">
        <f>'baseline+perf'!P10</f>
        <v>0</v>
      </c>
      <c r="D11" s="3">
        <f>'baseline+perf'!Q10</f>
        <v>0</v>
      </c>
      <c r="E11" s="3">
        <f>'baseline+perf'!R10</f>
        <v>0</v>
      </c>
      <c r="F11" s="3">
        <f>'baseline+perf'!D10</f>
        <v>0</v>
      </c>
      <c r="G11" s="3">
        <f>'baseline+perf'!E10</f>
        <v>0</v>
      </c>
      <c r="H11" s="8">
        <f t="shared" si="3"/>
        <v>0</v>
      </c>
      <c r="I11" s="8">
        <f t="shared" si="1"/>
        <v>0</v>
      </c>
      <c r="J11" s="8">
        <f t="shared" si="4"/>
        <v>0</v>
      </c>
      <c r="K11" s="8">
        <f t="shared" si="5"/>
        <v>0</v>
      </c>
    </row>
    <row r="12" spans="1:11" x14ac:dyDescent="0.2">
      <c r="A12" s="77">
        <f>'baseline+perf'!A11</f>
        <v>0</v>
      </c>
      <c r="B12" s="77">
        <f>'baseline+perf'!B11</f>
        <v>1</v>
      </c>
      <c r="C12" s="3">
        <f>'baseline+perf'!P11</f>
        <v>0</v>
      </c>
      <c r="D12" s="3">
        <f>'baseline+perf'!Q11</f>
        <v>0</v>
      </c>
      <c r="E12" s="3">
        <f>'baseline+perf'!R11</f>
        <v>0</v>
      </c>
      <c r="F12" s="3">
        <f>'baseline+perf'!D11</f>
        <v>0</v>
      </c>
      <c r="G12" s="3">
        <f>'baseline+perf'!E11</f>
        <v>0</v>
      </c>
      <c r="H12" s="8">
        <f t="shared" si="3"/>
        <v>0</v>
      </c>
      <c r="I12" s="8">
        <f t="shared" si="1"/>
        <v>0</v>
      </c>
      <c r="J12" s="8">
        <f t="shared" si="4"/>
        <v>0</v>
      </c>
      <c r="K12" s="8">
        <f t="shared" si="5"/>
        <v>0</v>
      </c>
    </row>
    <row r="13" spans="1:11" x14ac:dyDescent="0.2">
      <c r="A13" s="77">
        <f>'baseline+perf'!A12</f>
        <v>0</v>
      </c>
      <c r="B13" s="77">
        <f>'baseline+perf'!B12</f>
        <v>1</v>
      </c>
      <c r="C13" s="3">
        <f>'baseline+perf'!P12</f>
        <v>0</v>
      </c>
      <c r="D13" s="3">
        <f>'baseline+perf'!Q12</f>
        <v>0</v>
      </c>
      <c r="E13" s="3">
        <f>'baseline+perf'!R12</f>
        <v>0</v>
      </c>
      <c r="F13" s="3">
        <f>'baseline+perf'!D12</f>
        <v>0</v>
      </c>
      <c r="G13" s="3">
        <f>'baseline+perf'!E12</f>
        <v>0</v>
      </c>
      <c r="H13" s="8">
        <f t="shared" si="3"/>
        <v>0</v>
      </c>
      <c r="I13" s="8">
        <f t="shared" si="1"/>
        <v>0</v>
      </c>
      <c r="J13" s="8">
        <f t="shared" si="4"/>
        <v>0</v>
      </c>
      <c r="K13" s="8">
        <f t="shared" si="5"/>
        <v>0</v>
      </c>
    </row>
    <row r="14" spans="1:11" x14ac:dyDescent="0.2">
      <c r="A14" s="77">
        <f>'baseline+perf'!A13</f>
        <v>0</v>
      </c>
      <c r="B14" s="77">
        <f>'baseline+perf'!B13</f>
        <v>1</v>
      </c>
      <c r="C14" s="3">
        <f>'baseline+perf'!P13</f>
        <v>0</v>
      </c>
      <c r="D14" s="3">
        <f>'baseline+perf'!Q13</f>
        <v>0</v>
      </c>
      <c r="E14" s="3">
        <f>'baseline+perf'!R13</f>
        <v>0</v>
      </c>
      <c r="F14" s="3">
        <f>'baseline+perf'!D13</f>
        <v>0</v>
      </c>
      <c r="G14" s="3">
        <f>'baseline+perf'!E13</f>
        <v>0</v>
      </c>
      <c r="H14" s="8">
        <f t="shared" si="3"/>
        <v>0</v>
      </c>
      <c r="I14" s="8">
        <f t="shared" si="1"/>
        <v>0</v>
      </c>
      <c r="J14" s="8">
        <f t="shared" si="4"/>
        <v>0</v>
      </c>
      <c r="K14" s="8">
        <f t="shared" si="5"/>
        <v>0</v>
      </c>
    </row>
    <row r="15" spans="1:11" x14ac:dyDescent="0.2">
      <c r="A15" s="77">
        <f>'baseline+perf'!A14</f>
        <v>0</v>
      </c>
      <c r="B15" s="77">
        <f>'baseline+perf'!B14</f>
        <v>1</v>
      </c>
      <c r="C15" s="3">
        <f>'baseline+perf'!P14</f>
        <v>0</v>
      </c>
      <c r="D15" s="3">
        <f>'baseline+perf'!Q14</f>
        <v>0</v>
      </c>
      <c r="E15" s="3">
        <f>'baseline+perf'!R14</f>
        <v>0</v>
      </c>
      <c r="F15" s="3">
        <f>'baseline+perf'!D14</f>
        <v>0</v>
      </c>
      <c r="G15" s="3">
        <f>'baseline+perf'!E14</f>
        <v>0</v>
      </c>
      <c r="H15" s="8">
        <f t="shared" si="3"/>
        <v>0</v>
      </c>
      <c r="I15" s="8">
        <f t="shared" si="1"/>
        <v>0</v>
      </c>
      <c r="J15" s="8">
        <f t="shared" si="4"/>
        <v>0</v>
      </c>
      <c r="K15" s="8">
        <f t="shared" si="5"/>
        <v>0</v>
      </c>
    </row>
    <row r="16" spans="1:11" x14ac:dyDescent="0.2">
      <c r="A16" s="77">
        <f>'baseline+perf'!A15</f>
        <v>0</v>
      </c>
      <c r="B16" s="77">
        <f>'baseline+perf'!B15</f>
        <v>1</v>
      </c>
      <c r="C16" s="3">
        <f>'baseline+perf'!P15</f>
        <v>0</v>
      </c>
      <c r="D16" s="3">
        <f>'baseline+perf'!Q15</f>
        <v>0</v>
      </c>
      <c r="E16" s="3">
        <f>'baseline+perf'!R15</f>
        <v>0</v>
      </c>
      <c r="F16" s="3">
        <f>'baseline+perf'!D15</f>
        <v>0</v>
      </c>
      <c r="G16" s="3">
        <f>'baseline+perf'!E15</f>
        <v>0</v>
      </c>
      <c r="H16" s="8">
        <f t="shared" si="3"/>
        <v>0</v>
      </c>
      <c r="I16" s="8">
        <f t="shared" si="1"/>
        <v>0</v>
      </c>
      <c r="J16" s="8">
        <f t="shared" si="4"/>
        <v>0</v>
      </c>
      <c r="K16" s="8">
        <f t="shared" si="5"/>
        <v>0</v>
      </c>
    </row>
    <row r="17" spans="1:11" x14ac:dyDescent="0.2">
      <c r="A17" s="77">
        <f>'baseline+perf'!A16</f>
        <v>0</v>
      </c>
      <c r="B17" s="77">
        <f>'baseline+perf'!B16</f>
        <v>1</v>
      </c>
      <c r="C17" s="3">
        <f>'baseline+perf'!P16</f>
        <v>0</v>
      </c>
      <c r="D17" s="3">
        <f>'baseline+perf'!Q16</f>
        <v>0</v>
      </c>
      <c r="E17" s="3">
        <f>'baseline+perf'!R16</f>
        <v>0</v>
      </c>
      <c r="F17" s="3">
        <f>'baseline+perf'!D16</f>
        <v>0</v>
      </c>
      <c r="G17" s="3">
        <f>'baseline+perf'!E16</f>
        <v>0</v>
      </c>
      <c r="H17" s="8">
        <f t="shared" si="3"/>
        <v>0</v>
      </c>
      <c r="I17" s="8">
        <f t="shared" si="1"/>
        <v>0</v>
      </c>
      <c r="J17" s="8">
        <f t="shared" si="4"/>
        <v>0</v>
      </c>
      <c r="K17" s="8">
        <f t="shared" si="5"/>
        <v>0</v>
      </c>
    </row>
    <row r="18" spans="1:11" x14ac:dyDescent="0.2">
      <c r="A18" s="77">
        <f>'baseline+perf'!A17</f>
        <v>0</v>
      </c>
      <c r="B18" s="77">
        <f>'baseline+perf'!B17</f>
        <v>1</v>
      </c>
      <c r="C18" s="3">
        <f>'baseline+perf'!P17</f>
        <v>0</v>
      </c>
      <c r="D18" s="3">
        <f>'baseline+perf'!Q17</f>
        <v>0</v>
      </c>
      <c r="E18" s="3">
        <f>'baseline+perf'!R17</f>
        <v>0</v>
      </c>
      <c r="F18" s="3">
        <f>'baseline+perf'!D17</f>
        <v>0</v>
      </c>
      <c r="G18" s="3">
        <f>'baseline+perf'!E17</f>
        <v>0</v>
      </c>
      <c r="H18" s="8">
        <f t="shared" si="3"/>
        <v>0</v>
      </c>
      <c r="I18" s="8">
        <f t="shared" si="1"/>
        <v>0</v>
      </c>
      <c r="J18" s="8">
        <f t="shared" si="4"/>
        <v>0</v>
      </c>
      <c r="K18" s="8">
        <f t="shared" si="5"/>
        <v>0</v>
      </c>
    </row>
    <row r="19" spans="1:11" x14ac:dyDescent="0.2">
      <c r="A19" s="77">
        <f>'baseline+perf'!A18</f>
        <v>0</v>
      </c>
      <c r="B19" s="77">
        <f>'baseline+perf'!B18</f>
        <v>1</v>
      </c>
      <c r="C19" s="3">
        <f>'baseline+perf'!P18</f>
        <v>0</v>
      </c>
      <c r="D19" s="3">
        <f>'baseline+perf'!Q18</f>
        <v>0</v>
      </c>
      <c r="E19" s="3">
        <f>'baseline+perf'!R18</f>
        <v>0</v>
      </c>
      <c r="F19" s="3">
        <f>'baseline+perf'!D18</f>
        <v>0</v>
      </c>
      <c r="G19" s="3">
        <f>'baseline+perf'!E18</f>
        <v>0</v>
      </c>
      <c r="H19" s="8">
        <f t="shared" si="3"/>
        <v>0</v>
      </c>
      <c r="I19" s="8">
        <f t="shared" si="1"/>
        <v>0</v>
      </c>
      <c r="J19" s="8">
        <f t="shared" si="4"/>
        <v>0</v>
      </c>
      <c r="K19" s="8">
        <f t="shared" si="5"/>
        <v>0</v>
      </c>
    </row>
    <row r="20" spans="1:11" x14ac:dyDescent="0.2">
      <c r="A20" s="77">
        <f>'baseline+perf'!A19</f>
        <v>0</v>
      </c>
      <c r="B20" s="77">
        <f>'baseline+perf'!B19</f>
        <v>1</v>
      </c>
      <c r="C20" s="3">
        <f>'baseline+perf'!P19</f>
        <v>0</v>
      </c>
      <c r="D20" s="3">
        <f>'baseline+perf'!Q19</f>
        <v>0</v>
      </c>
      <c r="E20" s="3">
        <f>'baseline+perf'!R19</f>
        <v>0</v>
      </c>
      <c r="F20" s="3">
        <f>'baseline+perf'!D19</f>
        <v>0</v>
      </c>
      <c r="G20" s="3">
        <f>'baseline+perf'!E19</f>
        <v>0</v>
      </c>
      <c r="H20" s="8">
        <f t="shared" si="3"/>
        <v>0</v>
      </c>
      <c r="I20" s="8">
        <f t="shared" si="1"/>
        <v>0</v>
      </c>
      <c r="J20" s="8">
        <f t="shared" si="4"/>
        <v>0</v>
      </c>
      <c r="K20" s="8">
        <f t="shared" si="5"/>
        <v>0</v>
      </c>
    </row>
    <row r="21" spans="1:11" x14ac:dyDescent="0.2">
      <c r="A21" s="77">
        <f>'baseline+perf'!A20</f>
        <v>0</v>
      </c>
      <c r="B21" s="77">
        <f>'baseline+perf'!B20</f>
        <v>1</v>
      </c>
      <c r="C21" s="3">
        <f>'baseline+perf'!P20</f>
        <v>0</v>
      </c>
      <c r="D21" s="3">
        <f>'baseline+perf'!Q20</f>
        <v>0</v>
      </c>
      <c r="E21" s="3">
        <f>'baseline+perf'!R20</f>
        <v>0</v>
      </c>
      <c r="F21" s="3">
        <f>'baseline+perf'!D20</f>
        <v>0</v>
      </c>
      <c r="G21" s="3">
        <f>'baseline+perf'!E20</f>
        <v>0</v>
      </c>
      <c r="H21" s="8">
        <f t="shared" si="3"/>
        <v>0</v>
      </c>
      <c r="I21" s="8">
        <f t="shared" si="1"/>
        <v>0</v>
      </c>
      <c r="J21" s="8">
        <f t="shared" si="4"/>
        <v>0</v>
      </c>
      <c r="K21" s="8">
        <f t="shared" si="5"/>
        <v>0</v>
      </c>
    </row>
    <row r="22" spans="1:11" x14ac:dyDescent="0.2">
      <c r="A22" s="77">
        <f>'baseline+perf'!A21</f>
        <v>0</v>
      </c>
      <c r="B22" s="77">
        <f>'baseline+perf'!B21</f>
        <v>1</v>
      </c>
      <c r="C22" s="3">
        <f>'baseline+perf'!P21</f>
        <v>0</v>
      </c>
      <c r="D22" s="3">
        <f>'baseline+perf'!Q21</f>
        <v>0</v>
      </c>
      <c r="E22" s="3">
        <f>'baseline+perf'!R21</f>
        <v>0</v>
      </c>
      <c r="F22" s="3">
        <f>'baseline+perf'!D21</f>
        <v>0</v>
      </c>
      <c r="G22" s="3">
        <f>'baseline+perf'!E21</f>
        <v>0</v>
      </c>
      <c r="H22" s="8">
        <f t="shared" si="3"/>
        <v>0</v>
      </c>
      <c r="I22" s="8">
        <f t="shared" si="1"/>
        <v>0</v>
      </c>
      <c r="J22" s="8">
        <f t="shared" si="4"/>
        <v>0</v>
      </c>
      <c r="K22" s="8">
        <f t="shared" si="5"/>
        <v>0</v>
      </c>
    </row>
    <row r="23" spans="1:11" x14ac:dyDescent="0.2">
      <c r="A23" s="77">
        <f>'baseline+perf'!A22</f>
        <v>0</v>
      </c>
      <c r="B23" s="77">
        <f>'baseline+perf'!B22</f>
        <v>1</v>
      </c>
      <c r="C23" s="3">
        <f>'baseline+perf'!P22</f>
        <v>0</v>
      </c>
      <c r="D23" s="3">
        <f>'baseline+perf'!Q22</f>
        <v>0</v>
      </c>
      <c r="E23" s="3">
        <f>'baseline+perf'!R22</f>
        <v>0</v>
      </c>
      <c r="F23" s="3">
        <f>'baseline+perf'!D22</f>
        <v>0</v>
      </c>
      <c r="G23" s="3">
        <f>'baseline+perf'!E22</f>
        <v>0</v>
      </c>
      <c r="H23" s="8">
        <f t="shared" si="3"/>
        <v>0</v>
      </c>
      <c r="I23" s="8">
        <f t="shared" si="1"/>
        <v>0</v>
      </c>
      <c r="J23" s="8">
        <f t="shared" si="4"/>
        <v>0</v>
      </c>
      <c r="K23" s="8">
        <f t="shared" si="5"/>
        <v>0</v>
      </c>
    </row>
    <row r="24" spans="1:11" x14ac:dyDescent="0.2">
      <c r="A24" s="77">
        <f>'baseline+perf'!A23</f>
        <v>0</v>
      </c>
      <c r="B24" s="77">
        <f>'baseline+perf'!B23</f>
        <v>1</v>
      </c>
      <c r="C24" s="3">
        <f>'baseline+perf'!P23</f>
        <v>0</v>
      </c>
      <c r="D24" s="3">
        <f>'baseline+perf'!Q23</f>
        <v>0</v>
      </c>
      <c r="E24" s="3">
        <f>'baseline+perf'!R23</f>
        <v>0</v>
      </c>
      <c r="F24" s="3">
        <f>'baseline+perf'!D23</f>
        <v>0</v>
      </c>
      <c r="G24" s="3">
        <f>'baseline+perf'!E23</f>
        <v>0</v>
      </c>
      <c r="H24" s="8">
        <f t="shared" si="3"/>
        <v>0</v>
      </c>
      <c r="I24" s="8">
        <f t="shared" si="1"/>
        <v>0</v>
      </c>
      <c r="J24" s="8">
        <f t="shared" si="4"/>
        <v>0</v>
      </c>
      <c r="K24" s="8">
        <f t="shared" si="5"/>
        <v>0</v>
      </c>
    </row>
    <row r="25" spans="1:11" x14ac:dyDescent="0.2">
      <c r="A25" s="77">
        <f>'baseline+perf'!A24</f>
        <v>0</v>
      </c>
      <c r="B25" s="77">
        <f>'baseline+perf'!B24</f>
        <v>1</v>
      </c>
      <c r="C25" s="3">
        <f>'baseline+perf'!P24</f>
        <v>0</v>
      </c>
      <c r="D25" s="3">
        <f>'baseline+perf'!Q24</f>
        <v>0</v>
      </c>
      <c r="E25" s="3">
        <f>'baseline+perf'!R24</f>
        <v>0</v>
      </c>
      <c r="F25" s="3">
        <f>'baseline+perf'!D24</f>
        <v>0</v>
      </c>
      <c r="G25" s="3">
        <f>'baseline+perf'!E24</f>
        <v>0</v>
      </c>
      <c r="H25" s="8">
        <f t="shared" si="3"/>
        <v>0</v>
      </c>
      <c r="I25" s="8">
        <f t="shared" si="1"/>
        <v>0</v>
      </c>
      <c r="J25" s="8">
        <f t="shared" si="4"/>
        <v>0</v>
      </c>
      <c r="K25" s="8">
        <f t="shared" si="5"/>
        <v>0</v>
      </c>
    </row>
    <row r="26" spans="1:11" x14ac:dyDescent="0.2">
      <c r="A26" s="77">
        <f>'baseline+perf'!A25</f>
        <v>0</v>
      </c>
      <c r="B26" s="77">
        <f>'baseline+perf'!B25</f>
        <v>1</v>
      </c>
      <c r="C26" s="3">
        <f>'baseline+perf'!P25</f>
        <v>0</v>
      </c>
      <c r="D26" s="3">
        <f>'baseline+perf'!Q25</f>
        <v>0</v>
      </c>
      <c r="E26" s="3">
        <f>'baseline+perf'!R25</f>
        <v>0</v>
      </c>
      <c r="F26" s="3">
        <f>'baseline+perf'!D25</f>
        <v>0</v>
      </c>
      <c r="G26" s="3">
        <f>'baseline+perf'!E25</f>
        <v>0</v>
      </c>
      <c r="H26" s="8">
        <f t="shared" si="3"/>
        <v>0</v>
      </c>
      <c r="I26" s="8">
        <f t="shared" si="1"/>
        <v>0</v>
      </c>
      <c r="J26" s="8">
        <f t="shared" si="4"/>
        <v>0</v>
      </c>
      <c r="K26" s="8">
        <f t="shared" si="5"/>
        <v>0</v>
      </c>
    </row>
    <row r="27" spans="1:11" x14ac:dyDescent="0.2">
      <c r="A27" s="77">
        <f>'baseline+perf'!A26</f>
        <v>0</v>
      </c>
      <c r="B27" s="77">
        <f>'baseline+perf'!B26</f>
        <v>1</v>
      </c>
      <c r="C27" s="3">
        <f>'baseline+perf'!P26</f>
        <v>0</v>
      </c>
      <c r="D27" s="3">
        <f>'baseline+perf'!Q26</f>
        <v>0</v>
      </c>
      <c r="E27" s="3">
        <f>'baseline+perf'!R26</f>
        <v>0</v>
      </c>
      <c r="F27" s="3">
        <f>'baseline+perf'!D26</f>
        <v>0</v>
      </c>
      <c r="G27" s="3">
        <f>'baseline+perf'!E26</f>
        <v>0</v>
      </c>
      <c r="H27" s="8">
        <f t="shared" si="3"/>
        <v>0</v>
      </c>
      <c r="I27" s="8">
        <f t="shared" si="1"/>
        <v>0</v>
      </c>
      <c r="J27" s="8">
        <f t="shared" si="4"/>
        <v>0</v>
      </c>
      <c r="K27" s="8">
        <f t="shared" si="5"/>
        <v>0</v>
      </c>
    </row>
    <row r="28" spans="1:11" x14ac:dyDescent="0.2">
      <c r="A28" s="77">
        <f>'baseline+perf'!A27</f>
        <v>0</v>
      </c>
      <c r="B28" s="77">
        <f>'baseline+perf'!B27</f>
        <v>1</v>
      </c>
      <c r="C28" s="3">
        <f>'baseline+perf'!P27</f>
        <v>0</v>
      </c>
      <c r="D28" s="3">
        <f>'baseline+perf'!Q27</f>
        <v>0</v>
      </c>
      <c r="E28" s="3">
        <f>'baseline+perf'!R27</f>
        <v>0</v>
      </c>
      <c r="F28" s="3">
        <f>'baseline+perf'!D27</f>
        <v>0</v>
      </c>
      <c r="G28" s="3">
        <f>'baseline+perf'!E27</f>
        <v>0</v>
      </c>
      <c r="H28" s="8">
        <f t="shared" si="3"/>
        <v>0</v>
      </c>
      <c r="I28" s="8">
        <f t="shared" si="1"/>
        <v>0</v>
      </c>
      <c r="J28" s="8">
        <f t="shared" si="4"/>
        <v>0</v>
      </c>
      <c r="K28" s="8">
        <f t="shared" si="5"/>
        <v>0</v>
      </c>
    </row>
    <row r="29" spans="1:11" x14ac:dyDescent="0.2">
      <c r="A29" s="77">
        <f>'baseline+perf'!A28</f>
        <v>0</v>
      </c>
      <c r="B29" s="77">
        <f>'baseline+perf'!B28</f>
        <v>1</v>
      </c>
      <c r="C29" s="3">
        <f>'baseline+perf'!P28</f>
        <v>0</v>
      </c>
      <c r="D29" s="3">
        <f>'baseline+perf'!Q28</f>
        <v>0</v>
      </c>
      <c r="E29" s="3">
        <f>'baseline+perf'!R28</f>
        <v>0</v>
      </c>
      <c r="F29" s="3">
        <f>'baseline+perf'!D28</f>
        <v>0</v>
      </c>
      <c r="G29" s="3">
        <f>'baseline+perf'!E28</f>
        <v>0</v>
      </c>
      <c r="H29" s="8">
        <f t="shared" si="3"/>
        <v>0</v>
      </c>
      <c r="I29" s="8">
        <f t="shared" si="1"/>
        <v>0</v>
      </c>
      <c r="J29" s="8">
        <f t="shared" si="4"/>
        <v>0</v>
      </c>
      <c r="K29" s="8">
        <f t="shared" si="5"/>
        <v>0</v>
      </c>
    </row>
    <row r="30" spans="1:11" x14ac:dyDescent="0.2">
      <c r="A30" s="77">
        <f>'baseline+perf'!A29</f>
        <v>0</v>
      </c>
      <c r="B30" s="77">
        <f>'baseline+perf'!B29</f>
        <v>1</v>
      </c>
      <c r="C30" s="3">
        <f>'baseline+perf'!P29</f>
        <v>0</v>
      </c>
      <c r="D30" s="3">
        <f>'baseline+perf'!Q29</f>
        <v>0</v>
      </c>
      <c r="E30" s="3">
        <f>'baseline+perf'!R29</f>
        <v>0</v>
      </c>
      <c r="F30" s="3">
        <f>'baseline+perf'!D29</f>
        <v>0</v>
      </c>
      <c r="G30" s="3">
        <f>'baseline+perf'!E29</f>
        <v>0</v>
      </c>
      <c r="H30" s="8">
        <f t="shared" si="3"/>
        <v>0</v>
      </c>
      <c r="I30" s="8">
        <f t="shared" si="1"/>
        <v>0</v>
      </c>
      <c r="J30" s="8">
        <f t="shared" si="4"/>
        <v>0</v>
      </c>
      <c r="K30" s="8">
        <f t="shared" si="5"/>
        <v>0</v>
      </c>
    </row>
    <row r="31" spans="1:11" x14ac:dyDescent="0.2">
      <c r="A31" s="77">
        <f>'baseline+perf'!A30</f>
        <v>0</v>
      </c>
      <c r="B31" s="77">
        <f>'baseline+perf'!B30</f>
        <v>1</v>
      </c>
      <c r="C31" s="3">
        <f>'baseline+perf'!P30</f>
        <v>0</v>
      </c>
      <c r="D31" s="3">
        <f>'baseline+perf'!Q30</f>
        <v>0</v>
      </c>
      <c r="E31" s="3">
        <f>'baseline+perf'!R30</f>
        <v>0</v>
      </c>
      <c r="F31" s="3">
        <f>'baseline+perf'!D30</f>
        <v>0</v>
      </c>
      <c r="G31" s="3">
        <f>'baseline+perf'!E30</f>
        <v>0</v>
      </c>
      <c r="H31" s="8">
        <f t="shared" si="3"/>
        <v>0</v>
      </c>
      <c r="I31" s="8">
        <f t="shared" si="1"/>
        <v>0</v>
      </c>
      <c r="J31" s="8">
        <f t="shared" si="4"/>
        <v>0</v>
      </c>
      <c r="K31" s="8">
        <f t="shared" si="5"/>
        <v>0</v>
      </c>
    </row>
    <row r="32" spans="1:11" x14ac:dyDescent="0.2">
      <c r="A32" s="77">
        <f>'baseline+perf'!A31</f>
        <v>0</v>
      </c>
      <c r="B32" s="77">
        <f>'baseline+perf'!B31</f>
        <v>1</v>
      </c>
      <c r="C32" s="3">
        <f>'baseline+perf'!P31</f>
        <v>0</v>
      </c>
      <c r="D32" s="3">
        <f>'baseline+perf'!Q31</f>
        <v>0</v>
      </c>
      <c r="E32" s="3">
        <f>'baseline+perf'!R31</f>
        <v>0</v>
      </c>
      <c r="F32" s="3">
        <f>'baseline+perf'!D31</f>
        <v>0</v>
      </c>
      <c r="G32" s="3">
        <f>'baseline+perf'!E31</f>
        <v>0</v>
      </c>
      <c r="H32" s="8">
        <f t="shared" si="3"/>
        <v>0</v>
      </c>
      <c r="I32" s="8">
        <f t="shared" si="1"/>
        <v>0</v>
      </c>
      <c r="J32" s="8">
        <f t="shared" si="4"/>
        <v>0</v>
      </c>
      <c r="K32" s="8">
        <f t="shared" si="5"/>
        <v>0</v>
      </c>
    </row>
    <row r="33" spans="1:11" x14ac:dyDescent="0.2">
      <c r="A33" s="77">
        <f>'baseline+perf'!A32</f>
        <v>0</v>
      </c>
      <c r="B33" s="77">
        <f>'baseline+perf'!B32</f>
        <v>1</v>
      </c>
      <c r="C33" s="3">
        <f>'baseline+perf'!P32</f>
        <v>0</v>
      </c>
      <c r="D33" s="3">
        <f>'baseline+perf'!Q32</f>
        <v>0</v>
      </c>
      <c r="E33" s="3">
        <f>'baseline+perf'!R32</f>
        <v>0</v>
      </c>
      <c r="F33" s="3">
        <f>'baseline+perf'!D32</f>
        <v>0</v>
      </c>
      <c r="G33" s="3">
        <f>'baseline+perf'!E32</f>
        <v>0</v>
      </c>
      <c r="H33" s="8">
        <f t="shared" si="3"/>
        <v>0</v>
      </c>
      <c r="I33" s="8">
        <f t="shared" si="1"/>
        <v>0</v>
      </c>
      <c r="J33" s="8">
        <f t="shared" si="4"/>
        <v>0</v>
      </c>
      <c r="K33" s="8">
        <f t="shared" si="5"/>
        <v>0</v>
      </c>
    </row>
    <row r="34" spans="1:11" x14ac:dyDescent="0.2">
      <c r="A34" s="77">
        <f>'baseline+perf'!A33</f>
        <v>0</v>
      </c>
      <c r="B34" s="77">
        <f>'baseline+perf'!B33</f>
        <v>1</v>
      </c>
      <c r="C34" s="3">
        <f>'baseline+perf'!P33</f>
        <v>0</v>
      </c>
      <c r="D34" s="3">
        <f>'baseline+perf'!Q33</f>
        <v>0</v>
      </c>
      <c r="E34" s="3">
        <f>'baseline+perf'!R33</f>
        <v>0</v>
      </c>
      <c r="F34" s="3">
        <f>'baseline+perf'!D33</f>
        <v>0</v>
      </c>
      <c r="G34" s="3">
        <f>'baseline+perf'!E33</f>
        <v>0</v>
      </c>
      <c r="H34" s="8">
        <f t="shared" si="3"/>
        <v>0</v>
      </c>
      <c r="I34" s="8">
        <f t="shared" si="1"/>
        <v>0</v>
      </c>
      <c r="J34" s="8">
        <f t="shared" si="4"/>
        <v>0</v>
      </c>
      <c r="K34" s="8">
        <f t="shared" si="5"/>
        <v>0</v>
      </c>
    </row>
    <row r="35" spans="1:11" x14ac:dyDescent="0.2">
      <c r="A35" s="77">
        <f>'baseline+perf'!A34</f>
        <v>0</v>
      </c>
      <c r="B35" s="77">
        <f>'baseline+perf'!B34</f>
        <v>1</v>
      </c>
      <c r="C35" s="3">
        <f>'baseline+perf'!P34</f>
        <v>0</v>
      </c>
      <c r="D35" s="3">
        <f>'baseline+perf'!Q34</f>
        <v>0</v>
      </c>
      <c r="E35" s="3">
        <f>'baseline+perf'!R34</f>
        <v>0</v>
      </c>
      <c r="F35" s="3">
        <f>'baseline+perf'!D34</f>
        <v>0</v>
      </c>
      <c r="G35" s="3">
        <f>'baseline+perf'!E34</f>
        <v>0</v>
      </c>
      <c r="H35" s="8">
        <f t="shared" si="3"/>
        <v>0</v>
      </c>
      <c r="I35" s="8">
        <f t="shared" si="1"/>
        <v>0</v>
      </c>
      <c r="J35" s="8">
        <f t="shared" si="4"/>
        <v>0</v>
      </c>
      <c r="K35" s="8">
        <f t="shared" si="5"/>
        <v>0</v>
      </c>
    </row>
    <row r="36" spans="1:11" x14ac:dyDescent="0.2">
      <c r="A36" s="77">
        <f>'baseline+perf'!A35</f>
        <v>0</v>
      </c>
      <c r="B36" s="77">
        <f>'baseline+perf'!B35</f>
        <v>1</v>
      </c>
      <c r="C36" s="3">
        <f>'baseline+perf'!P35</f>
        <v>0</v>
      </c>
      <c r="D36" s="3">
        <f>'baseline+perf'!Q35</f>
        <v>0</v>
      </c>
      <c r="E36" s="3">
        <f>'baseline+perf'!R35</f>
        <v>0</v>
      </c>
      <c r="F36" s="3">
        <f>'baseline+perf'!D35</f>
        <v>0</v>
      </c>
      <c r="G36" s="3">
        <f>'baseline+perf'!E35</f>
        <v>0</v>
      </c>
      <c r="H36" s="8">
        <f t="shared" si="3"/>
        <v>0</v>
      </c>
      <c r="I36" s="8">
        <f t="shared" si="1"/>
        <v>0</v>
      </c>
      <c r="J36" s="8">
        <f t="shared" si="4"/>
        <v>0</v>
      </c>
      <c r="K36" s="8">
        <f t="shared" si="5"/>
        <v>0</v>
      </c>
    </row>
    <row r="37" spans="1:11" x14ac:dyDescent="0.2">
      <c r="A37" s="77">
        <f>'baseline+perf'!A36</f>
        <v>0</v>
      </c>
      <c r="B37" s="77">
        <f>'baseline+perf'!B36</f>
        <v>1</v>
      </c>
      <c r="C37" s="3">
        <f>'baseline+perf'!P36</f>
        <v>0</v>
      </c>
      <c r="D37" s="3">
        <f>'baseline+perf'!Q36</f>
        <v>0</v>
      </c>
      <c r="E37" s="3">
        <f>'baseline+perf'!R36</f>
        <v>0</v>
      </c>
      <c r="F37" s="3">
        <f>'baseline+perf'!D36</f>
        <v>0</v>
      </c>
      <c r="G37" s="3">
        <f>'baseline+perf'!E36</f>
        <v>0</v>
      </c>
      <c r="H37" s="8">
        <f t="shared" si="3"/>
        <v>0</v>
      </c>
      <c r="I37" s="8">
        <f t="shared" si="1"/>
        <v>0</v>
      </c>
      <c r="J37" s="8">
        <f t="shared" si="4"/>
        <v>0</v>
      </c>
      <c r="K37" s="8">
        <f t="shared" si="5"/>
        <v>0</v>
      </c>
    </row>
    <row r="38" spans="1:11" x14ac:dyDescent="0.2">
      <c r="A38" s="77">
        <f>'baseline+perf'!A37</f>
        <v>0</v>
      </c>
      <c r="B38" s="77">
        <f>'baseline+perf'!B37</f>
        <v>1</v>
      </c>
      <c r="C38" s="3">
        <f>'baseline+perf'!P37</f>
        <v>0</v>
      </c>
      <c r="D38" s="3">
        <f>'baseline+perf'!Q37</f>
        <v>0</v>
      </c>
      <c r="E38" s="3">
        <f>'baseline+perf'!R37</f>
        <v>0</v>
      </c>
      <c r="F38" s="3">
        <f>'baseline+perf'!D37</f>
        <v>0</v>
      </c>
      <c r="G38" s="3">
        <f>'baseline+perf'!E37</f>
        <v>0</v>
      </c>
      <c r="H38" s="8">
        <f t="shared" si="3"/>
        <v>0</v>
      </c>
      <c r="I38" s="8">
        <f t="shared" si="1"/>
        <v>0</v>
      </c>
      <c r="J38" s="8">
        <f t="shared" si="4"/>
        <v>0</v>
      </c>
      <c r="K38" s="8">
        <f t="shared" si="5"/>
        <v>0</v>
      </c>
    </row>
    <row r="39" spans="1:11" x14ac:dyDescent="0.2">
      <c r="A39" s="77">
        <f>'baseline+perf'!A38</f>
        <v>0</v>
      </c>
      <c r="B39" s="77">
        <f>'baseline+perf'!B38</f>
        <v>1</v>
      </c>
      <c r="C39" s="3">
        <f>'baseline+perf'!P38</f>
        <v>0</v>
      </c>
      <c r="D39" s="3">
        <f>'baseline+perf'!Q38</f>
        <v>0</v>
      </c>
      <c r="E39" s="3">
        <f>'baseline+perf'!R38</f>
        <v>0</v>
      </c>
      <c r="F39" s="3">
        <f>'baseline+perf'!D38</f>
        <v>0</v>
      </c>
      <c r="G39" s="3">
        <f>'baseline+perf'!E38</f>
        <v>0</v>
      </c>
      <c r="H39" s="8">
        <f t="shared" si="3"/>
        <v>0</v>
      </c>
      <c r="I39" s="8">
        <f t="shared" si="1"/>
        <v>0</v>
      </c>
      <c r="J39" s="8">
        <f t="shared" si="4"/>
        <v>0</v>
      </c>
      <c r="K39" s="8">
        <f t="shared" si="5"/>
        <v>0</v>
      </c>
    </row>
    <row r="40" spans="1:11" x14ac:dyDescent="0.2">
      <c r="A40" s="77">
        <f>'baseline+perf'!A39</f>
        <v>0</v>
      </c>
      <c r="B40" s="77">
        <f>'baseline+perf'!B39</f>
        <v>1</v>
      </c>
      <c r="C40" s="3">
        <f>'baseline+perf'!P39</f>
        <v>0</v>
      </c>
      <c r="D40" s="3">
        <f>'baseline+perf'!Q39</f>
        <v>0</v>
      </c>
      <c r="E40" s="3">
        <f>'baseline+perf'!R39</f>
        <v>0</v>
      </c>
      <c r="F40" s="3">
        <f>'baseline+perf'!D39</f>
        <v>0</v>
      </c>
      <c r="G40" s="3">
        <f>'baseline+perf'!E39</f>
        <v>0</v>
      </c>
      <c r="H40" s="8">
        <f t="shared" si="3"/>
        <v>0</v>
      </c>
      <c r="I40" s="8">
        <f t="shared" si="1"/>
        <v>0</v>
      </c>
      <c r="J40" s="8">
        <f t="shared" si="4"/>
        <v>0</v>
      </c>
      <c r="K40" s="8">
        <f t="shared" si="5"/>
        <v>0</v>
      </c>
    </row>
    <row r="41" spans="1:11" x14ac:dyDescent="0.2">
      <c r="A41" s="77">
        <f>'baseline+perf'!A40</f>
        <v>0</v>
      </c>
      <c r="B41" s="77">
        <f>'baseline+perf'!B40</f>
        <v>1</v>
      </c>
      <c r="C41" s="3">
        <f>'baseline+perf'!P40</f>
        <v>0</v>
      </c>
      <c r="D41" s="3">
        <f>'baseline+perf'!Q40</f>
        <v>0</v>
      </c>
      <c r="E41" s="3">
        <f>'baseline+perf'!R40</f>
        <v>0</v>
      </c>
      <c r="F41" s="3">
        <f>'baseline+perf'!D40</f>
        <v>0</v>
      </c>
      <c r="G41" s="3">
        <f>'baseline+perf'!E40</f>
        <v>0</v>
      </c>
      <c r="H41" s="8">
        <f t="shared" si="3"/>
        <v>0</v>
      </c>
      <c r="I41" s="8">
        <f t="shared" si="1"/>
        <v>0</v>
      </c>
      <c r="J41" s="8">
        <f t="shared" si="4"/>
        <v>0</v>
      </c>
      <c r="K41" s="8">
        <f t="shared" si="5"/>
        <v>0</v>
      </c>
    </row>
    <row r="42" spans="1:11" x14ac:dyDescent="0.2">
      <c r="A42" s="77">
        <f>'baseline+perf'!A41</f>
        <v>0</v>
      </c>
      <c r="B42" s="77">
        <f>'baseline+perf'!B41</f>
        <v>1</v>
      </c>
      <c r="C42" s="3">
        <f>'baseline+perf'!P41</f>
        <v>0</v>
      </c>
      <c r="D42" s="3">
        <f>'baseline+perf'!Q41</f>
        <v>0</v>
      </c>
      <c r="E42" s="3">
        <f>'baseline+perf'!R41</f>
        <v>0</v>
      </c>
      <c r="F42" s="3">
        <f>'baseline+perf'!D41</f>
        <v>0</v>
      </c>
      <c r="G42" s="3">
        <f>'baseline+perf'!E41</f>
        <v>0</v>
      </c>
      <c r="H42" s="8">
        <f t="shared" si="3"/>
        <v>0</v>
      </c>
      <c r="I42" s="8">
        <f t="shared" si="1"/>
        <v>0</v>
      </c>
      <c r="J42" s="8">
        <f t="shared" si="4"/>
        <v>0</v>
      </c>
      <c r="K42" s="8">
        <f t="shared" si="5"/>
        <v>0</v>
      </c>
    </row>
    <row r="43" spans="1:11" x14ac:dyDescent="0.2">
      <c r="A43" s="77">
        <f>'baseline+perf'!A42</f>
        <v>0</v>
      </c>
      <c r="B43" s="77">
        <f>'baseline+perf'!B42</f>
        <v>1</v>
      </c>
      <c r="C43" s="3">
        <f>'baseline+perf'!P42</f>
        <v>0</v>
      </c>
      <c r="D43" s="3">
        <f>'baseline+perf'!Q42</f>
        <v>0</v>
      </c>
      <c r="E43" s="3">
        <f>'baseline+perf'!R42</f>
        <v>0</v>
      </c>
      <c r="F43" s="3">
        <f>'baseline+perf'!D42</f>
        <v>0</v>
      </c>
      <c r="G43" s="3">
        <f>'baseline+perf'!E42</f>
        <v>0</v>
      </c>
      <c r="H43" s="8">
        <f t="shared" si="3"/>
        <v>0</v>
      </c>
      <c r="I43" s="8">
        <f t="shared" si="1"/>
        <v>0</v>
      </c>
      <c r="J43" s="8">
        <f t="shared" si="4"/>
        <v>0</v>
      </c>
      <c r="K43" s="8">
        <f t="shared" si="5"/>
        <v>0</v>
      </c>
    </row>
    <row r="44" spans="1:11" x14ac:dyDescent="0.2">
      <c r="A44" s="77">
        <f>'baseline+perf'!A43</f>
        <v>0</v>
      </c>
      <c r="B44" s="77">
        <f>'baseline+perf'!B43</f>
        <v>1</v>
      </c>
      <c r="C44" s="3">
        <f>'baseline+perf'!P43</f>
        <v>0</v>
      </c>
      <c r="D44" s="3">
        <f>'baseline+perf'!Q43</f>
        <v>0</v>
      </c>
      <c r="E44" s="3">
        <f>'baseline+perf'!R43</f>
        <v>0</v>
      </c>
      <c r="F44" s="3">
        <f>'baseline+perf'!D43</f>
        <v>0</v>
      </c>
      <c r="G44" s="3">
        <f>'baseline+perf'!E43</f>
        <v>0</v>
      </c>
      <c r="H44" s="8">
        <f t="shared" si="3"/>
        <v>0</v>
      </c>
      <c r="I44" s="8">
        <f t="shared" si="1"/>
        <v>0</v>
      </c>
      <c r="J44" s="8">
        <f t="shared" si="4"/>
        <v>0</v>
      </c>
      <c r="K44" s="8">
        <f t="shared" si="5"/>
        <v>0</v>
      </c>
    </row>
    <row r="45" spans="1:11" x14ac:dyDescent="0.2">
      <c r="A45" s="77">
        <f>'baseline+perf'!A44</f>
        <v>0</v>
      </c>
      <c r="B45" s="77">
        <f>'baseline+perf'!B44</f>
        <v>1</v>
      </c>
      <c r="C45" s="3">
        <f>'baseline+perf'!P44</f>
        <v>0</v>
      </c>
      <c r="D45" s="3">
        <f>'baseline+perf'!Q44</f>
        <v>0</v>
      </c>
      <c r="E45" s="3">
        <f>'baseline+perf'!R44</f>
        <v>0</v>
      </c>
      <c r="F45" s="3">
        <f>'baseline+perf'!D44</f>
        <v>0</v>
      </c>
      <c r="G45" s="3">
        <f>'baseline+perf'!E44</f>
        <v>0</v>
      </c>
      <c r="H45" s="8">
        <f t="shared" si="3"/>
        <v>0</v>
      </c>
      <c r="I45" s="8">
        <f t="shared" si="1"/>
        <v>0</v>
      </c>
      <c r="J45" s="8">
        <f t="shared" si="4"/>
        <v>0</v>
      </c>
      <c r="K45" s="8">
        <f t="shared" si="5"/>
        <v>0</v>
      </c>
    </row>
    <row r="46" spans="1:11" x14ac:dyDescent="0.2">
      <c r="A46" s="77">
        <f>'baseline+perf'!A45</f>
        <v>0</v>
      </c>
      <c r="B46" s="77">
        <f>'baseline+perf'!B45</f>
        <v>1</v>
      </c>
      <c r="C46" s="3">
        <f>'baseline+perf'!P45</f>
        <v>0</v>
      </c>
      <c r="D46" s="3">
        <f>'baseline+perf'!Q45</f>
        <v>0</v>
      </c>
      <c r="E46" s="3">
        <f>'baseline+perf'!R45</f>
        <v>0</v>
      </c>
      <c r="F46" s="3">
        <f>'baseline+perf'!D45</f>
        <v>0</v>
      </c>
      <c r="G46" s="3">
        <f>'baseline+perf'!E45</f>
        <v>0</v>
      </c>
      <c r="H46" s="8">
        <f t="shared" si="3"/>
        <v>0</v>
      </c>
      <c r="I46" s="8">
        <f t="shared" si="1"/>
        <v>0</v>
      </c>
      <c r="J46" s="8">
        <f t="shared" si="4"/>
        <v>0</v>
      </c>
      <c r="K46" s="8">
        <f t="shared" si="5"/>
        <v>0</v>
      </c>
    </row>
    <row r="47" spans="1:11" x14ac:dyDescent="0.2">
      <c r="A47" s="77">
        <f>'baseline+perf'!A46</f>
        <v>0</v>
      </c>
      <c r="B47" s="77">
        <f>'baseline+perf'!B46</f>
        <v>1</v>
      </c>
      <c r="C47" s="3">
        <f>'baseline+perf'!P46</f>
        <v>0</v>
      </c>
      <c r="D47" s="3">
        <f>'baseline+perf'!Q46</f>
        <v>0</v>
      </c>
      <c r="E47" s="3">
        <f>'baseline+perf'!R46</f>
        <v>0</v>
      </c>
      <c r="F47" s="3">
        <f>'baseline+perf'!D46</f>
        <v>0</v>
      </c>
      <c r="G47" s="3">
        <f>'baseline+perf'!E46</f>
        <v>0</v>
      </c>
      <c r="H47" s="8">
        <f t="shared" si="3"/>
        <v>0</v>
      </c>
      <c r="I47" s="8">
        <f t="shared" si="1"/>
        <v>0</v>
      </c>
      <c r="J47" s="8">
        <f t="shared" si="4"/>
        <v>0</v>
      </c>
      <c r="K47" s="8">
        <f t="shared" si="5"/>
        <v>0</v>
      </c>
    </row>
    <row r="48" spans="1:11" x14ac:dyDescent="0.2">
      <c r="A48" s="77">
        <f>'baseline+perf'!A47</f>
        <v>0</v>
      </c>
      <c r="B48" s="77">
        <f>'baseline+perf'!B47</f>
        <v>1</v>
      </c>
      <c r="C48" s="3">
        <f>'baseline+perf'!P47</f>
        <v>0</v>
      </c>
      <c r="D48" s="3">
        <f>'baseline+perf'!Q47</f>
        <v>0</v>
      </c>
      <c r="E48" s="3">
        <f>'baseline+perf'!R47</f>
        <v>0</v>
      </c>
      <c r="F48" s="3">
        <f>'baseline+perf'!D47</f>
        <v>0</v>
      </c>
      <c r="G48" s="3">
        <f>'baseline+perf'!E47</f>
        <v>0</v>
      </c>
      <c r="H48" s="8">
        <f t="shared" si="3"/>
        <v>0</v>
      </c>
      <c r="I48" s="8">
        <f t="shared" si="1"/>
        <v>0</v>
      </c>
      <c r="J48" s="8">
        <f t="shared" si="4"/>
        <v>0</v>
      </c>
      <c r="K48" s="8">
        <f t="shared" si="5"/>
        <v>0</v>
      </c>
    </row>
    <row r="49" spans="1:11" x14ac:dyDescent="0.2">
      <c r="A49" s="77">
        <f>'baseline+perf'!A48</f>
        <v>0</v>
      </c>
      <c r="B49" s="77">
        <f>'baseline+perf'!B48</f>
        <v>1</v>
      </c>
      <c r="C49" s="3">
        <f>'baseline+perf'!P48</f>
        <v>0</v>
      </c>
      <c r="D49" s="3">
        <f>'baseline+perf'!Q48</f>
        <v>0</v>
      </c>
      <c r="E49" s="3">
        <f>'baseline+perf'!R48</f>
        <v>0</v>
      </c>
      <c r="F49" s="3">
        <f>'baseline+perf'!D48</f>
        <v>0</v>
      </c>
      <c r="G49" s="3">
        <f>'baseline+perf'!E48</f>
        <v>0</v>
      </c>
      <c r="H49" s="8">
        <f t="shared" si="3"/>
        <v>0</v>
      </c>
      <c r="I49" s="8">
        <f t="shared" si="1"/>
        <v>0</v>
      </c>
      <c r="J49" s="8">
        <f t="shared" si="4"/>
        <v>0</v>
      </c>
      <c r="K49" s="8">
        <f t="shared" si="5"/>
        <v>0</v>
      </c>
    </row>
    <row r="50" spans="1:11" x14ac:dyDescent="0.2">
      <c r="A50" s="77">
        <f>'baseline+perf'!A49</f>
        <v>0</v>
      </c>
      <c r="B50" s="77">
        <f>'baseline+perf'!B49</f>
        <v>1</v>
      </c>
      <c r="C50" s="3">
        <f>'baseline+perf'!P49</f>
        <v>0</v>
      </c>
      <c r="D50" s="3">
        <f>'baseline+perf'!Q49</f>
        <v>0</v>
      </c>
      <c r="E50" s="3">
        <f>'baseline+perf'!R49</f>
        <v>0</v>
      </c>
      <c r="F50" s="3">
        <f>'baseline+perf'!D49</f>
        <v>0</v>
      </c>
      <c r="G50" s="3">
        <f>'baseline+perf'!E49</f>
        <v>0</v>
      </c>
      <c r="H50" s="8">
        <f t="shared" si="3"/>
        <v>0</v>
      </c>
      <c r="I50" s="8">
        <f t="shared" si="1"/>
        <v>0</v>
      </c>
      <c r="J50" s="8">
        <f t="shared" si="4"/>
        <v>0</v>
      </c>
      <c r="K50" s="8">
        <f t="shared" si="5"/>
        <v>0</v>
      </c>
    </row>
    <row r="51" spans="1:11" x14ac:dyDescent="0.2">
      <c r="A51" s="77">
        <f>'baseline+perf'!A50</f>
        <v>0</v>
      </c>
      <c r="B51" s="77">
        <f>'baseline+perf'!B50</f>
        <v>1</v>
      </c>
      <c r="C51" s="3">
        <f>'baseline+perf'!P50</f>
        <v>0</v>
      </c>
      <c r="D51" s="3">
        <f>'baseline+perf'!Q50</f>
        <v>0</v>
      </c>
      <c r="E51" s="3">
        <f>'baseline+perf'!R50</f>
        <v>0</v>
      </c>
      <c r="F51" s="3">
        <f>'baseline+perf'!D50</f>
        <v>0</v>
      </c>
      <c r="G51" s="3">
        <f>'baseline+perf'!E50</f>
        <v>0</v>
      </c>
      <c r="H51" s="8">
        <f t="shared" si="3"/>
        <v>0</v>
      </c>
      <c r="I51" s="8">
        <f t="shared" si="1"/>
        <v>0</v>
      </c>
      <c r="J51" s="8">
        <f t="shared" si="4"/>
        <v>0</v>
      </c>
      <c r="K51" s="8">
        <f t="shared" si="5"/>
        <v>0</v>
      </c>
    </row>
    <row r="52" spans="1:11" x14ac:dyDescent="0.2">
      <c r="A52" s="77">
        <f>'baseline+perf'!A51</f>
        <v>0</v>
      </c>
      <c r="B52" s="77">
        <f>'baseline+perf'!B51</f>
        <v>1</v>
      </c>
      <c r="C52" s="3">
        <f>'baseline+perf'!P51</f>
        <v>0</v>
      </c>
      <c r="D52" s="3">
        <f>'baseline+perf'!Q51</f>
        <v>0</v>
      </c>
      <c r="E52" s="3">
        <f>'baseline+perf'!R51</f>
        <v>0</v>
      </c>
      <c r="F52" s="3">
        <f>'baseline+perf'!D51</f>
        <v>0</v>
      </c>
      <c r="G52" s="3">
        <f>'baseline+perf'!E51</f>
        <v>0</v>
      </c>
      <c r="H52" s="8">
        <f t="shared" si="3"/>
        <v>0</v>
      </c>
      <c r="I52" s="8">
        <f t="shared" si="1"/>
        <v>0</v>
      </c>
      <c r="J52" s="8">
        <f t="shared" si="4"/>
        <v>0</v>
      </c>
      <c r="K52" s="8">
        <f t="shared" si="5"/>
        <v>0</v>
      </c>
    </row>
    <row r="53" spans="1:11" x14ac:dyDescent="0.2">
      <c r="A53" s="77">
        <f>'baseline+perf'!A52</f>
        <v>0</v>
      </c>
      <c r="B53" s="77">
        <f>'baseline+perf'!B52</f>
        <v>1</v>
      </c>
      <c r="C53" s="3">
        <f>'baseline+perf'!P52</f>
        <v>0</v>
      </c>
      <c r="D53" s="3">
        <f>'baseline+perf'!Q52</f>
        <v>0</v>
      </c>
      <c r="E53" s="3">
        <f>'baseline+perf'!R52</f>
        <v>0</v>
      </c>
      <c r="F53" s="3">
        <f>'baseline+perf'!D52</f>
        <v>0</v>
      </c>
      <c r="G53" s="3">
        <f>'baseline+perf'!E52</f>
        <v>0</v>
      </c>
      <c r="H53" s="8">
        <f t="shared" si="3"/>
        <v>0</v>
      </c>
      <c r="I53" s="8">
        <f t="shared" si="1"/>
        <v>0</v>
      </c>
      <c r="J53" s="8">
        <f t="shared" si="4"/>
        <v>0</v>
      </c>
      <c r="K53" s="8">
        <f t="shared" si="5"/>
        <v>0</v>
      </c>
    </row>
    <row r="54" spans="1:11" x14ac:dyDescent="0.2">
      <c r="A54" s="77">
        <f>'baseline+perf'!A53</f>
        <v>0</v>
      </c>
      <c r="B54" s="77">
        <f>'baseline+perf'!B53</f>
        <v>1</v>
      </c>
      <c r="C54" s="3">
        <f>'baseline+perf'!P53</f>
        <v>0</v>
      </c>
      <c r="D54" s="3">
        <f>'baseline+perf'!Q53</f>
        <v>0</v>
      </c>
      <c r="E54" s="3">
        <f>'baseline+perf'!R53</f>
        <v>0</v>
      </c>
      <c r="F54" s="3">
        <f>'baseline+perf'!D53</f>
        <v>0</v>
      </c>
      <c r="G54" s="3">
        <f>'baseline+perf'!E53</f>
        <v>0</v>
      </c>
      <c r="H54" s="8">
        <f t="shared" si="3"/>
        <v>0</v>
      </c>
      <c r="I54" s="8">
        <f t="shared" si="1"/>
        <v>0</v>
      </c>
      <c r="J54" s="8">
        <f t="shared" si="4"/>
        <v>0</v>
      </c>
      <c r="K54" s="8">
        <f t="shared" si="5"/>
        <v>0</v>
      </c>
    </row>
    <row r="55" spans="1:11" x14ac:dyDescent="0.2">
      <c r="A55" s="77">
        <f>'baseline+perf'!A54</f>
        <v>0</v>
      </c>
      <c r="B55" s="77">
        <f>'baseline+perf'!B54</f>
        <v>1</v>
      </c>
      <c r="C55" s="3">
        <f>'baseline+perf'!P54</f>
        <v>0</v>
      </c>
      <c r="D55" s="3">
        <f>'baseline+perf'!Q54</f>
        <v>0</v>
      </c>
      <c r="E55" s="3">
        <f>'baseline+perf'!R54</f>
        <v>0</v>
      </c>
      <c r="F55" s="3">
        <f>'baseline+perf'!D54</f>
        <v>0</v>
      </c>
      <c r="G55" s="3">
        <f>'baseline+perf'!E54</f>
        <v>0</v>
      </c>
      <c r="H55" s="8">
        <f t="shared" si="3"/>
        <v>0</v>
      </c>
      <c r="I55" s="8">
        <f t="shared" si="1"/>
        <v>0</v>
      </c>
      <c r="J55" s="8">
        <f t="shared" si="4"/>
        <v>0</v>
      </c>
      <c r="K55" s="8">
        <f t="shared" si="5"/>
        <v>0</v>
      </c>
    </row>
    <row r="56" spans="1:11" x14ac:dyDescent="0.2">
      <c r="A56" s="77">
        <f>'baseline+perf'!A55</f>
        <v>0</v>
      </c>
      <c r="B56" s="77">
        <f>'baseline+perf'!B55</f>
        <v>1</v>
      </c>
      <c r="C56" s="3">
        <f>'baseline+perf'!P55</f>
        <v>0</v>
      </c>
      <c r="D56" s="3">
        <f>'baseline+perf'!Q55</f>
        <v>0</v>
      </c>
      <c r="E56" s="3">
        <f>'baseline+perf'!R55</f>
        <v>0</v>
      </c>
      <c r="F56" s="3">
        <f>'baseline+perf'!D55</f>
        <v>0</v>
      </c>
      <c r="G56" s="3">
        <f>'baseline+perf'!E55</f>
        <v>0</v>
      </c>
      <c r="H56" s="8">
        <f t="shared" si="3"/>
        <v>0</v>
      </c>
      <c r="I56" s="8">
        <f t="shared" si="1"/>
        <v>0</v>
      </c>
      <c r="J56" s="8">
        <f t="shared" si="4"/>
        <v>0</v>
      </c>
      <c r="K56" s="8">
        <f t="shared" si="5"/>
        <v>0</v>
      </c>
    </row>
    <row r="57" spans="1:11" x14ac:dyDescent="0.2">
      <c r="A57" s="77">
        <f>'baseline+perf'!A56</f>
        <v>0</v>
      </c>
      <c r="B57" s="77">
        <f>'baseline+perf'!B56</f>
        <v>1</v>
      </c>
      <c r="C57" s="3">
        <f>'baseline+perf'!P56</f>
        <v>0</v>
      </c>
      <c r="D57" s="3">
        <f>'baseline+perf'!Q56</f>
        <v>0</v>
      </c>
      <c r="E57" s="3">
        <f>'baseline+perf'!R56</f>
        <v>0</v>
      </c>
      <c r="F57" s="3">
        <f>'baseline+perf'!D56</f>
        <v>0</v>
      </c>
      <c r="G57" s="3">
        <f>'baseline+perf'!E56</f>
        <v>0</v>
      </c>
      <c r="H57" s="8">
        <f t="shared" si="3"/>
        <v>0</v>
      </c>
      <c r="I57" s="8">
        <f t="shared" si="1"/>
        <v>0</v>
      </c>
      <c r="J57" s="8">
        <f t="shared" si="4"/>
        <v>0</v>
      </c>
      <c r="K57" s="8">
        <f t="shared" si="5"/>
        <v>0</v>
      </c>
    </row>
    <row r="58" spans="1:11" x14ac:dyDescent="0.2">
      <c r="A58" s="77">
        <f>'baseline+perf'!A57</f>
        <v>0</v>
      </c>
      <c r="B58" s="77">
        <f>'baseline+perf'!B57</f>
        <v>1</v>
      </c>
      <c r="C58" s="3">
        <f>'baseline+perf'!P57</f>
        <v>0</v>
      </c>
      <c r="D58" s="3">
        <f>'baseline+perf'!Q57</f>
        <v>0</v>
      </c>
      <c r="E58" s="3">
        <f>'baseline+perf'!R57</f>
        <v>0</v>
      </c>
      <c r="F58" s="3">
        <f>'baseline+perf'!D57</f>
        <v>0</v>
      </c>
      <c r="G58" s="3">
        <f>'baseline+perf'!E57</f>
        <v>0</v>
      </c>
      <c r="H58" s="8">
        <f t="shared" si="3"/>
        <v>0</v>
      </c>
      <c r="I58" s="8">
        <f t="shared" si="1"/>
        <v>0</v>
      </c>
      <c r="J58" s="8">
        <f t="shared" si="4"/>
        <v>0</v>
      </c>
      <c r="K58" s="8">
        <f t="shared" si="5"/>
        <v>0</v>
      </c>
    </row>
    <row r="59" spans="1:11" x14ac:dyDescent="0.2">
      <c r="A59" s="77">
        <f>'baseline+perf'!A58</f>
        <v>0</v>
      </c>
      <c r="B59" s="77">
        <f>'baseline+perf'!B58</f>
        <v>1</v>
      </c>
      <c r="C59" s="3">
        <f>'baseline+perf'!P58</f>
        <v>0</v>
      </c>
      <c r="D59" s="3">
        <f>'baseline+perf'!Q58</f>
        <v>0</v>
      </c>
      <c r="E59" s="3">
        <f>'baseline+perf'!R58</f>
        <v>0</v>
      </c>
      <c r="F59" s="3">
        <f>'baseline+perf'!D58</f>
        <v>0</v>
      </c>
      <c r="G59" s="3">
        <f>'baseline+perf'!E58</f>
        <v>0</v>
      </c>
      <c r="H59" s="8">
        <f t="shared" si="3"/>
        <v>0</v>
      </c>
      <c r="I59" s="8">
        <f t="shared" si="1"/>
        <v>0</v>
      </c>
      <c r="J59" s="8">
        <f t="shared" si="4"/>
        <v>0</v>
      </c>
      <c r="K59" s="8">
        <f t="shared" si="5"/>
        <v>0</v>
      </c>
    </row>
    <row r="60" spans="1:11" x14ac:dyDescent="0.2">
      <c r="A60" s="77">
        <f>'baseline+perf'!A59</f>
        <v>0</v>
      </c>
      <c r="B60" s="77">
        <f>'baseline+perf'!B59</f>
        <v>1</v>
      </c>
      <c r="C60" s="3">
        <f>'baseline+perf'!P59</f>
        <v>0</v>
      </c>
      <c r="D60" s="3">
        <f>'baseline+perf'!Q59</f>
        <v>0</v>
      </c>
      <c r="E60" s="3">
        <f>'baseline+perf'!R59</f>
        <v>0</v>
      </c>
      <c r="F60" s="3">
        <f>'baseline+perf'!D59</f>
        <v>0</v>
      </c>
      <c r="G60" s="3">
        <f>'baseline+perf'!E59</f>
        <v>0</v>
      </c>
      <c r="H60" s="8">
        <f t="shared" si="3"/>
        <v>0</v>
      </c>
      <c r="I60" s="8">
        <f t="shared" si="1"/>
        <v>0</v>
      </c>
      <c r="J60" s="8">
        <f t="shared" si="4"/>
        <v>0</v>
      </c>
      <c r="K60" s="8">
        <f t="shared" si="5"/>
        <v>0</v>
      </c>
    </row>
    <row r="61" spans="1:11" x14ac:dyDescent="0.2">
      <c r="A61" s="77">
        <f>'baseline+perf'!A60</f>
        <v>0</v>
      </c>
      <c r="B61" s="77">
        <f>'baseline+perf'!B60</f>
        <v>1</v>
      </c>
      <c r="C61" s="3">
        <f>'baseline+perf'!P60</f>
        <v>0</v>
      </c>
      <c r="D61" s="3">
        <f>'baseline+perf'!Q60</f>
        <v>0</v>
      </c>
      <c r="E61" s="3">
        <f>'baseline+perf'!R60</f>
        <v>0</v>
      </c>
      <c r="F61" s="3">
        <f>'baseline+perf'!D60</f>
        <v>0</v>
      </c>
      <c r="G61" s="3">
        <f>'baseline+perf'!E60</f>
        <v>0</v>
      </c>
      <c r="H61" s="8">
        <f t="shared" si="3"/>
        <v>0</v>
      </c>
      <c r="I61" s="8">
        <f t="shared" si="1"/>
        <v>0</v>
      </c>
      <c r="J61" s="8">
        <f t="shared" si="4"/>
        <v>0</v>
      </c>
      <c r="K61" s="8">
        <f t="shared" si="5"/>
        <v>0</v>
      </c>
    </row>
    <row r="62" spans="1:11" x14ac:dyDescent="0.2">
      <c r="A62" s="77">
        <f>'baseline+perf'!A61</f>
        <v>0</v>
      </c>
      <c r="B62" s="77">
        <f>'baseline+perf'!B61</f>
        <v>1</v>
      </c>
      <c r="C62" s="3">
        <f>'baseline+perf'!P61</f>
        <v>0</v>
      </c>
      <c r="D62" s="3">
        <f>'baseline+perf'!Q61</f>
        <v>0</v>
      </c>
      <c r="E62" s="3">
        <f>'baseline+perf'!R61</f>
        <v>0</v>
      </c>
      <c r="F62" s="3">
        <f>'baseline+perf'!D61</f>
        <v>0</v>
      </c>
      <c r="G62" s="3">
        <f>'baseline+perf'!E61</f>
        <v>0</v>
      </c>
      <c r="H62" s="8">
        <f t="shared" si="3"/>
        <v>0</v>
      </c>
      <c r="I62" s="8">
        <f t="shared" si="1"/>
        <v>0</v>
      </c>
      <c r="J62" s="8">
        <f t="shared" si="4"/>
        <v>0</v>
      </c>
      <c r="K62" s="8">
        <f t="shared" si="5"/>
        <v>0</v>
      </c>
    </row>
    <row r="63" spans="1:11" x14ac:dyDescent="0.2">
      <c r="A63" s="77">
        <f>'baseline+perf'!A62</f>
        <v>0</v>
      </c>
      <c r="B63" s="77">
        <f>'baseline+perf'!B62</f>
        <v>1</v>
      </c>
      <c r="C63" s="3">
        <f>'baseline+perf'!P62</f>
        <v>0</v>
      </c>
      <c r="D63" s="3">
        <f>'baseline+perf'!Q62</f>
        <v>0</v>
      </c>
      <c r="E63" s="3">
        <f>'baseline+perf'!R62</f>
        <v>0</v>
      </c>
      <c r="F63" s="3">
        <f>'baseline+perf'!D62</f>
        <v>0</v>
      </c>
      <c r="G63" s="3">
        <f>'baseline+perf'!E62</f>
        <v>0</v>
      </c>
      <c r="H63" s="8">
        <f t="shared" si="3"/>
        <v>0</v>
      </c>
      <c r="I63" s="8">
        <f t="shared" si="1"/>
        <v>0</v>
      </c>
      <c r="J63" s="8">
        <f t="shared" si="4"/>
        <v>0</v>
      </c>
      <c r="K63" s="8">
        <f t="shared" si="5"/>
        <v>0</v>
      </c>
    </row>
    <row r="64" spans="1:11" x14ac:dyDescent="0.2">
      <c r="A64" s="77">
        <f>'baseline+perf'!A63</f>
        <v>0</v>
      </c>
      <c r="B64" s="77">
        <f>'baseline+perf'!B63</f>
        <v>1</v>
      </c>
      <c r="C64" s="3">
        <f>'baseline+perf'!P63</f>
        <v>0</v>
      </c>
      <c r="D64" s="3">
        <f>'baseline+perf'!Q63</f>
        <v>0</v>
      </c>
      <c r="E64" s="3">
        <f>'baseline+perf'!R63</f>
        <v>0</v>
      </c>
      <c r="F64" s="3">
        <f>'baseline+perf'!D63</f>
        <v>0</v>
      </c>
      <c r="G64" s="3">
        <f>'baseline+perf'!E63</f>
        <v>0</v>
      </c>
      <c r="H64" s="8">
        <f t="shared" si="3"/>
        <v>0</v>
      </c>
      <c r="I64" s="8">
        <f t="shared" si="1"/>
        <v>0</v>
      </c>
      <c r="J64" s="8">
        <f t="shared" si="4"/>
        <v>0</v>
      </c>
      <c r="K64" s="8">
        <f t="shared" si="5"/>
        <v>0</v>
      </c>
    </row>
    <row r="65" spans="1:11" x14ac:dyDescent="0.2">
      <c r="A65" s="77">
        <f>'baseline+perf'!A64</f>
        <v>0</v>
      </c>
      <c r="B65" s="77">
        <f>'baseline+perf'!B64</f>
        <v>1</v>
      </c>
      <c r="C65" s="3">
        <f>'baseline+perf'!P64</f>
        <v>0</v>
      </c>
      <c r="D65" s="3">
        <f>'baseline+perf'!Q64</f>
        <v>0</v>
      </c>
      <c r="E65" s="3">
        <f>'baseline+perf'!R64</f>
        <v>0</v>
      </c>
      <c r="F65" s="3">
        <f>'baseline+perf'!D64</f>
        <v>0</v>
      </c>
      <c r="G65" s="3">
        <f>'baseline+perf'!E64</f>
        <v>0</v>
      </c>
      <c r="H65" s="8">
        <f t="shared" si="3"/>
        <v>0</v>
      </c>
      <c r="I65" s="8">
        <f t="shared" si="1"/>
        <v>0</v>
      </c>
      <c r="J65" s="8">
        <f t="shared" si="4"/>
        <v>0</v>
      </c>
      <c r="K65" s="8">
        <f t="shared" si="5"/>
        <v>0</v>
      </c>
    </row>
    <row r="66" spans="1:11" x14ac:dyDescent="0.2">
      <c r="A66" s="77">
        <f>'baseline+perf'!A65</f>
        <v>0</v>
      </c>
      <c r="B66" s="77">
        <f>'baseline+perf'!B65</f>
        <v>1</v>
      </c>
      <c r="C66" s="3">
        <f>'baseline+perf'!P65</f>
        <v>0</v>
      </c>
      <c r="D66" s="3">
        <f>'baseline+perf'!Q65</f>
        <v>0</v>
      </c>
      <c r="E66" s="3">
        <f>'baseline+perf'!R65</f>
        <v>0</v>
      </c>
      <c r="F66" s="3">
        <f>'baseline+perf'!D65</f>
        <v>0</v>
      </c>
      <c r="G66" s="3">
        <f>'baseline+perf'!E65</f>
        <v>0</v>
      </c>
      <c r="H66" s="8">
        <f t="shared" si="3"/>
        <v>0</v>
      </c>
      <c r="I66" s="8">
        <f t="shared" si="1"/>
        <v>0</v>
      </c>
      <c r="J66" s="8">
        <f t="shared" si="4"/>
        <v>0</v>
      </c>
      <c r="K66" s="8">
        <f t="shared" si="5"/>
        <v>0</v>
      </c>
    </row>
    <row r="67" spans="1:11" x14ac:dyDescent="0.2">
      <c r="A67" s="77">
        <f>'baseline+perf'!A66</f>
        <v>0</v>
      </c>
      <c r="B67" s="77">
        <f>'baseline+perf'!B66</f>
        <v>1</v>
      </c>
      <c r="C67" s="3">
        <f>'baseline+perf'!P66</f>
        <v>0</v>
      </c>
      <c r="D67" s="3">
        <f>'baseline+perf'!Q66</f>
        <v>0</v>
      </c>
      <c r="E67" s="3">
        <f>'baseline+perf'!R66</f>
        <v>0</v>
      </c>
      <c r="F67" s="3">
        <f>'baseline+perf'!D66</f>
        <v>0</v>
      </c>
      <c r="G67" s="3">
        <f>'baseline+perf'!E66</f>
        <v>0</v>
      </c>
      <c r="H67" s="8">
        <f t="shared" si="3"/>
        <v>0</v>
      </c>
      <c r="I67" s="8">
        <f t="shared" si="1"/>
        <v>0</v>
      </c>
      <c r="J67" s="8">
        <f t="shared" si="4"/>
        <v>0</v>
      </c>
      <c r="K67" s="8">
        <f t="shared" si="5"/>
        <v>0</v>
      </c>
    </row>
    <row r="68" spans="1:11" x14ac:dyDescent="0.2">
      <c r="A68" s="77">
        <f>'baseline+perf'!A67</f>
        <v>0</v>
      </c>
      <c r="B68" s="77">
        <f>'baseline+perf'!B67</f>
        <v>1</v>
      </c>
      <c r="C68" s="3">
        <f>'baseline+perf'!P67</f>
        <v>0</v>
      </c>
      <c r="D68" s="3">
        <f>'baseline+perf'!Q67</f>
        <v>0</v>
      </c>
      <c r="E68" s="3">
        <f>'baseline+perf'!R67</f>
        <v>0</v>
      </c>
      <c r="F68" s="3">
        <f>'baseline+perf'!D67</f>
        <v>0</v>
      </c>
      <c r="G68" s="3">
        <f>'baseline+perf'!E67</f>
        <v>0</v>
      </c>
      <c r="H68" s="8">
        <f t="shared" si="3"/>
        <v>0</v>
      </c>
      <c r="I68" s="8">
        <f t="shared" si="1"/>
        <v>0</v>
      </c>
      <c r="J68" s="8">
        <f t="shared" si="4"/>
        <v>0</v>
      </c>
      <c r="K68" s="8">
        <f t="shared" si="5"/>
        <v>0</v>
      </c>
    </row>
    <row r="69" spans="1:11" x14ac:dyDescent="0.2">
      <c r="A69" s="77">
        <f>'baseline+perf'!A68</f>
        <v>0</v>
      </c>
      <c r="B69" s="77">
        <f>'baseline+perf'!B68</f>
        <v>1</v>
      </c>
      <c r="C69" s="3">
        <f>'baseline+perf'!P68</f>
        <v>0</v>
      </c>
      <c r="D69" s="3">
        <f>'baseline+perf'!Q68</f>
        <v>0</v>
      </c>
      <c r="E69" s="3">
        <f>'baseline+perf'!R68</f>
        <v>0</v>
      </c>
      <c r="F69" s="3">
        <f>'baseline+perf'!D68</f>
        <v>0</v>
      </c>
      <c r="G69" s="3">
        <f>'baseline+perf'!E68</f>
        <v>0</v>
      </c>
      <c r="H69" s="8">
        <f t="shared" ref="H69:H132" si="6">IF(C69=0, 0, D69/C69)</f>
        <v>0</v>
      </c>
      <c r="I69" s="8">
        <f t="shared" ref="I69:I132" si="7">IF(D69=0, 0, E69/D69)</f>
        <v>0</v>
      </c>
      <c r="J69" s="8">
        <f t="shared" ref="J69:J132" si="8">IF(E69=0, 0, F69/E69)</f>
        <v>0</v>
      </c>
      <c r="K69" s="8">
        <f t="shared" ref="K69:K132" si="9">IF(F69=0, 0, G69/F69)</f>
        <v>0</v>
      </c>
    </row>
    <row r="70" spans="1:11" x14ac:dyDescent="0.2">
      <c r="A70" s="77">
        <f>'baseline+perf'!A69</f>
        <v>0</v>
      </c>
      <c r="B70" s="77">
        <f>'baseline+perf'!B69</f>
        <v>1</v>
      </c>
      <c r="C70" s="3">
        <f>'baseline+perf'!P69</f>
        <v>0</v>
      </c>
      <c r="D70" s="3">
        <f>'baseline+perf'!Q69</f>
        <v>0</v>
      </c>
      <c r="E70" s="3">
        <f>'baseline+perf'!R69</f>
        <v>0</v>
      </c>
      <c r="F70" s="3">
        <f>'baseline+perf'!D69</f>
        <v>0</v>
      </c>
      <c r="G70" s="3">
        <f>'baseline+perf'!E69</f>
        <v>0</v>
      </c>
      <c r="H70" s="8">
        <f t="shared" si="6"/>
        <v>0</v>
      </c>
      <c r="I70" s="8">
        <f t="shared" si="7"/>
        <v>0</v>
      </c>
      <c r="J70" s="8">
        <f t="shared" si="8"/>
        <v>0</v>
      </c>
      <c r="K70" s="8">
        <f t="shared" si="9"/>
        <v>0</v>
      </c>
    </row>
    <row r="71" spans="1:11" x14ac:dyDescent="0.2">
      <c r="A71" s="77">
        <f>'baseline+perf'!A70</f>
        <v>0</v>
      </c>
      <c r="B71" s="77">
        <f>'baseline+perf'!B70</f>
        <v>1</v>
      </c>
      <c r="C71" s="3">
        <f>'baseline+perf'!P70</f>
        <v>0</v>
      </c>
      <c r="D71" s="3">
        <f>'baseline+perf'!Q70</f>
        <v>0</v>
      </c>
      <c r="E71" s="3">
        <f>'baseline+perf'!R70</f>
        <v>0</v>
      </c>
      <c r="F71" s="3">
        <f>'baseline+perf'!D70</f>
        <v>0</v>
      </c>
      <c r="G71" s="3">
        <f>'baseline+perf'!E70</f>
        <v>0</v>
      </c>
      <c r="H71" s="8">
        <f t="shared" si="6"/>
        <v>0</v>
      </c>
      <c r="I71" s="8">
        <f t="shared" si="7"/>
        <v>0</v>
      </c>
      <c r="J71" s="8">
        <f t="shared" si="8"/>
        <v>0</v>
      </c>
      <c r="K71" s="8">
        <f t="shared" si="9"/>
        <v>0</v>
      </c>
    </row>
    <row r="72" spans="1:11" x14ac:dyDescent="0.2">
      <c r="A72" s="77">
        <f>'baseline+perf'!A71</f>
        <v>0</v>
      </c>
      <c r="B72" s="77">
        <f>'baseline+perf'!B71</f>
        <v>1</v>
      </c>
      <c r="C72" s="3">
        <f>'baseline+perf'!P71</f>
        <v>0</v>
      </c>
      <c r="D72" s="3">
        <f>'baseline+perf'!Q71</f>
        <v>0</v>
      </c>
      <c r="E72" s="3">
        <f>'baseline+perf'!R71</f>
        <v>0</v>
      </c>
      <c r="F72" s="3">
        <f>'baseline+perf'!D71</f>
        <v>0</v>
      </c>
      <c r="G72" s="3">
        <f>'baseline+perf'!E71</f>
        <v>0</v>
      </c>
      <c r="H72" s="8">
        <f t="shared" si="6"/>
        <v>0</v>
      </c>
      <c r="I72" s="8">
        <f t="shared" si="7"/>
        <v>0</v>
      </c>
      <c r="J72" s="8">
        <f t="shared" si="8"/>
        <v>0</v>
      </c>
      <c r="K72" s="8">
        <f t="shared" si="9"/>
        <v>0</v>
      </c>
    </row>
    <row r="73" spans="1:11" x14ac:dyDescent="0.2">
      <c r="A73" s="77">
        <f>'baseline+perf'!A72</f>
        <v>0</v>
      </c>
      <c r="B73" s="77">
        <f>'baseline+perf'!B72</f>
        <v>1</v>
      </c>
      <c r="C73" s="3">
        <f>'baseline+perf'!P72</f>
        <v>0</v>
      </c>
      <c r="D73" s="3">
        <f>'baseline+perf'!Q72</f>
        <v>0</v>
      </c>
      <c r="E73" s="3">
        <f>'baseline+perf'!R72</f>
        <v>0</v>
      </c>
      <c r="F73" s="3">
        <f>'baseline+perf'!D72</f>
        <v>0</v>
      </c>
      <c r="G73" s="3">
        <f>'baseline+perf'!E72</f>
        <v>0</v>
      </c>
      <c r="H73" s="8">
        <f t="shared" si="6"/>
        <v>0</v>
      </c>
      <c r="I73" s="8">
        <f t="shared" si="7"/>
        <v>0</v>
      </c>
      <c r="J73" s="8">
        <f t="shared" si="8"/>
        <v>0</v>
      </c>
      <c r="K73" s="8">
        <f t="shared" si="9"/>
        <v>0</v>
      </c>
    </row>
    <row r="74" spans="1:11" x14ac:dyDescent="0.2">
      <c r="A74" s="77">
        <f>'baseline+perf'!A73</f>
        <v>0</v>
      </c>
      <c r="B74" s="77">
        <f>'baseline+perf'!B73</f>
        <v>1</v>
      </c>
      <c r="C74" s="3">
        <f>'baseline+perf'!P73</f>
        <v>0</v>
      </c>
      <c r="D74" s="3">
        <f>'baseline+perf'!Q73</f>
        <v>0</v>
      </c>
      <c r="E74" s="3">
        <f>'baseline+perf'!R73</f>
        <v>0</v>
      </c>
      <c r="F74" s="3">
        <f>'baseline+perf'!D73</f>
        <v>0</v>
      </c>
      <c r="G74" s="3">
        <f>'baseline+perf'!E73</f>
        <v>0</v>
      </c>
      <c r="H74" s="8">
        <f t="shared" si="6"/>
        <v>0</v>
      </c>
      <c r="I74" s="8">
        <f t="shared" si="7"/>
        <v>0</v>
      </c>
      <c r="J74" s="8">
        <f t="shared" si="8"/>
        <v>0</v>
      </c>
      <c r="K74" s="8">
        <f t="shared" si="9"/>
        <v>0</v>
      </c>
    </row>
    <row r="75" spans="1:11" x14ac:dyDescent="0.2">
      <c r="A75" s="77">
        <f>'baseline+perf'!A74</f>
        <v>0</v>
      </c>
      <c r="B75" s="77">
        <f>'baseline+perf'!B74</f>
        <v>1</v>
      </c>
      <c r="C75" s="3">
        <f>'baseline+perf'!P74</f>
        <v>0</v>
      </c>
      <c r="D75" s="3">
        <f>'baseline+perf'!Q74</f>
        <v>0</v>
      </c>
      <c r="E75" s="3">
        <f>'baseline+perf'!R74</f>
        <v>0</v>
      </c>
      <c r="F75" s="3">
        <f>'baseline+perf'!D74</f>
        <v>0</v>
      </c>
      <c r="G75" s="3">
        <f>'baseline+perf'!E74</f>
        <v>0</v>
      </c>
      <c r="H75" s="8">
        <f t="shared" si="6"/>
        <v>0</v>
      </c>
      <c r="I75" s="8">
        <f t="shared" si="7"/>
        <v>0</v>
      </c>
      <c r="J75" s="8">
        <f t="shared" si="8"/>
        <v>0</v>
      </c>
      <c r="K75" s="8">
        <f t="shared" si="9"/>
        <v>0</v>
      </c>
    </row>
    <row r="76" spans="1:11" x14ac:dyDescent="0.2">
      <c r="A76" s="77">
        <f>'baseline+perf'!A75</f>
        <v>0</v>
      </c>
      <c r="B76" s="77">
        <f>'baseline+perf'!B75</f>
        <v>1</v>
      </c>
      <c r="C76" s="3">
        <f>'baseline+perf'!P75</f>
        <v>0</v>
      </c>
      <c r="D76" s="3">
        <f>'baseline+perf'!Q75</f>
        <v>0</v>
      </c>
      <c r="E76" s="3">
        <f>'baseline+perf'!R75</f>
        <v>0</v>
      </c>
      <c r="F76" s="3">
        <f>'baseline+perf'!D75</f>
        <v>0</v>
      </c>
      <c r="G76" s="3">
        <f>'baseline+perf'!E75</f>
        <v>0</v>
      </c>
      <c r="H76" s="8">
        <f t="shared" si="6"/>
        <v>0</v>
      </c>
      <c r="I76" s="8">
        <f t="shared" si="7"/>
        <v>0</v>
      </c>
      <c r="J76" s="8">
        <f t="shared" si="8"/>
        <v>0</v>
      </c>
      <c r="K76" s="8">
        <f t="shared" si="9"/>
        <v>0</v>
      </c>
    </row>
    <row r="77" spans="1:11" x14ac:dyDescent="0.2">
      <c r="A77" s="77">
        <f>'baseline+perf'!A76</f>
        <v>0</v>
      </c>
      <c r="B77" s="77">
        <f>'baseline+perf'!B76</f>
        <v>1</v>
      </c>
      <c r="C77" s="3">
        <f>'baseline+perf'!P76</f>
        <v>0</v>
      </c>
      <c r="D77" s="3">
        <f>'baseline+perf'!Q76</f>
        <v>0</v>
      </c>
      <c r="E77" s="3">
        <f>'baseline+perf'!R76</f>
        <v>0</v>
      </c>
      <c r="F77" s="3">
        <f>'baseline+perf'!D76</f>
        <v>0</v>
      </c>
      <c r="G77" s="3">
        <f>'baseline+perf'!E76</f>
        <v>0</v>
      </c>
      <c r="H77" s="8">
        <f t="shared" si="6"/>
        <v>0</v>
      </c>
      <c r="I77" s="8">
        <f t="shared" si="7"/>
        <v>0</v>
      </c>
      <c r="J77" s="8">
        <f t="shared" si="8"/>
        <v>0</v>
      </c>
      <c r="K77" s="8">
        <f t="shared" si="9"/>
        <v>0</v>
      </c>
    </row>
    <row r="78" spans="1:11" x14ac:dyDescent="0.2">
      <c r="A78" s="77">
        <f>'baseline+perf'!A77</f>
        <v>0</v>
      </c>
      <c r="B78" s="77">
        <f>'baseline+perf'!B77</f>
        <v>1</v>
      </c>
      <c r="C78" s="3">
        <f>'baseline+perf'!P77</f>
        <v>0</v>
      </c>
      <c r="D78" s="3">
        <f>'baseline+perf'!Q77</f>
        <v>0</v>
      </c>
      <c r="E78" s="3">
        <f>'baseline+perf'!R77</f>
        <v>0</v>
      </c>
      <c r="F78" s="3">
        <f>'baseline+perf'!D77</f>
        <v>0</v>
      </c>
      <c r="G78" s="3">
        <f>'baseline+perf'!E77</f>
        <v>0</v>
      </c>
      <c r="H78" s="8">
        <f t="shared" si="6"/>
        <v>0</v>
      </c>
      <c r="I78" s="8">
        <f t="shared" si="7"/>
        <v>0</v>
      </c>
      <c r="J78" s="8">
        <f t="shared" si="8"/>
        <v>0</v>
      </c>
      <c r="K78" s="8">
        <f t="shared" si="9"/>
        <v>0</v>
      </c>
    </row>
    <row r="79" spans="1:11" x14ac:dyDescent="0.2">
      <c r="A79" s="77">
        <f>'baseline+perf'!A78</f>
        <v>0</v>
      </c>
      <c r="B79" s="77">
        <f>'baseline+perf'!B78</f>
        <v>1</v>
      </c>
      <c r="C79" s="3">
        <f>'baseline+perf'!P78</f>
        <v>0</v>
      </c>
      <c r="D79" s="3">
        <f>'baseline+perf'!Q78</f>
        <v>0</v>
      </c>
      <c r="E79" s="3">
        <f>'baseline+perf'!R78</f>
        <v>0</v>
      </c>
      <c r="F79" s="3">
        <f>'baseline+perf'!D78</f>
        <v>0</v>
      </c>
      <c r="G79" s="3">
        <f>'baseline+perf'!E78</f>
        <v>0</v>
      </c>
      <c r="H79" s="8">
        <f t="shared" si="6"/>
        <v>0</v>
      </c>
      <c r="I79" s="8">
        <f t="shared" si="7"/>
        <v>0</v>
      </c>
      <c r="J79" s="8">
        <f t="shared" si="8"/>
        <v>0</v>
      </c>
      <c r="K79" s="8">
        <f t="shared" si="9"/>
        <v>0</v>
      </c>
    </row>
    <row r="80" spans="1:11" x14ac:dyDescent="0.2">
      <c r="A80" s="77">
        <f>'baseline+perf'!A79</f>
        <v>0</v>
      </c>
      <c r="B80" s="77">
        <f>'baseline+perf'!B79</f>
        <v>1</v>
      </c>
      <c r="C80" s="3">
        <f>'baseline+perf'!P79</f>
        <v>0</v>
      </c>
      <c r="D80" s="3">
        <f>'baseline+perf'!Q79</f>
        <v>0</v>
      </c>
      <c r="E80" s="3">
        <f>'baseline+perf'!R79</f>
        <v>0</v>
      </c>
      <c r="F80" s="3">
        <f>'baseline+perf'!D79</f>
        <v>0</v>
      </c>
      <c r="G80" s="3">
        <f>'baseline+perf'!E79</f>
        <v>0</v>
      </c>
      <c r="H80" s="8">
        <f t="shared" si="6"/>
        <v>0</v>
      </c>
      <c r="I80" s="8">
        <f t="shared" si="7"/>
        <v>0</v>
      </c>
      <c r="J80" s="8">
        <f t="shared" si="8"/>
        <v>0</v>
      </c>
      <c r="K80" s="8">
        <f t="shared" si="9"/>
        <v>0</v>
      </c>
    </row>
    <row r="81" spans="1:11" x14ac:dyDescent="0.2">
      <c r="A81" s="77">
        <f>'baseline+perf'!A80</f>
        <v>0</v>
      </c>
      <c r="B81" s="77">
        <f>'baseline+perf'!B80</f>
        <v>1</v>
      </c>
      <c r="C81" s="3">
        <f>'baseline+perf'!P80</f>
        <v>0</v>
      </c>
      <c r="D81" s="3">
        <f>'baseline+perf'!Q80</f>
        <v>0</v>
      </c>
      <c r="E81" s="3">
        <f>'baseline+perf'!R80</f>
        <v>0</v>
      </c>
      <c r="F81" s="3">
        <f>'baseline+perf'!D80</f>
        <v>0</v>
      </c>
      <c r="G81" s="3">
        <f>'baseline+perf'!E80</f>
        <v>0</v>
      </c>
      <c r="H81" s="8">
        <f t="shared" si="6"/>
        <v>0</v>
      </c>
      <c r="I81" s="8">
        <f t="shared" si="7"/>
        <v>0</v>
      </c>
      <c r="J81" s="8">
        <f t="shared" si="8"/>
        <v>0</v>
      </c>
      <c r="K81" s="8">
        <f t="shared" si="9"/>
        <v>0</v>
      </c>
    </row>
    <row r="82" spans="1:11" x14ac:dyDescent="0.2">
      <c r="A82" s="77">
        <f>'baseline+perf'!A81</f>
        <v>0</v>
      </c>
      <c r="B82" s="77">
        <f>'baseline+perf'!B81</f>
        <v>1</v>
      </c>
      <c r="C82" s="3">
        <f>'baseline+perf'!P81</f>
        <v>0</v>
      </c>
      <c r="D82" s="3">
        <f>'baseline+perf'!Q81</f>
        <v>0</v>
      </c>
      <c r="E82" s="3">
        <f>'baseline+perf'!R81</f>
        <v>0</v>
      </c>
      <c r="F82" s="3">
        <f>'baseline+perf'!D81</f>
        <v>0</v>
      </c>
      <c r="G82" s="3">
        <f>'baseline+perf'!E81</f>
        <v>0</v>
      </c>
      <c r="H82" s="8">
        <f t="shared" si="6"/>
        <v>0</v>
      </c>
      <c r="I82" s="8">
        <f t="shared" si="7"/>
        <v>0</v>
      </c>
      <c r="J82" s="8">
        <f t="shared" si="8"/>
        <v>0</v>
      </c>
      <c r="K82" s="8">
        <f t="shared" si="9"/>
        <v>0</v>
      </c>
    </row>
    <row r="83" spans="1:11" x14ac:dyDescent="0.2">
      <c r="A83" s="77">
        <f>'baseline+perf'!A82</f>
        <v>0</v>
      </c>
      <c r="B83" s="77">
        <f>'baseline+perf'!B82</f>
        <v>1</v>
      </c>
      <c r="C83" s="3">
        <f>'baseline+perf'!P82</f>
        <v>0</v>
      </c>
      <c r="D83" s="3">
        <f>'baseline+perf'!Q82</f>
        <v>0</v>
      </c>
      <c r="E83" s="3">
        <f>'baseline+perf'!R82</f>
        <v>0</v>
      </c>
      <c r="F83" s="3">
        <f>'baseline+perf'!D82</f>
        <v>0</v>
      </c>
      <c r="G83" s="3">
        <f>'baseline+perf'!E82</f>
        <v>0</v>
      </c>
      <c r="H83" s="8">
        <f t="shared" si="6"/>
        <v>0</v>
      </c>
      <c r="I83" s="8">
        <f t="shared" si="7"/>
        <v>0</v>
      </c>
      <c r="J83" s="8">
        <f t="shared" si="8"/>
        <v>0</v>
      </c>
      <c r="K83" s="8">
        <f t="shared" si="9"/>
        <v>0</v>
      </c>
    </row>
    <row r="84" spans="1:11" x14ac:dyDescent="0.2">
      <c r="A84" s="77">
        <f>'baseline+perf'!A83</f>
        <v>0</v>
      </c>
      <c r="B84" s="77">
        <f>'baseline+perf'!B83</f>
        <v>1</v>
      </c>
      <c r="C84" s="3">
        <f>'baseline+perf'!P83</f>
        <v>0</v>
      </c>
      <c r="D84" s="3">
        <f>'baseline+perf'!Q83</f>
        <v>0</v>
      </c>
      <c r="E84" s="3">
        <f>'baseline+perf'!R83</f>
        <v>0</v>
      </c>
      <c r="F84" s="3">
        <f>'baseline+perf'!D83</f>
        <v>0</v>
      </c>
      <c r="G84" s="3">
        <f>'baseline+perf'!E83</f>
        <v>0</v>
      </c>
      <c r="H84" s="8">
        <f t="shared" si="6"/>
        <v>0</v>
      </c>
      <c r="I84" s="8">
        <f t="shared" si="7"/>
        <v>0</v>
      </c>
      <c r="J84" s="8">
        <f t="shared" si="8"/>
        <v>0</v>
      </c>
      <c r="K84" s="8">
        <f t="shared" si="9"/>
        <v>0</v>
      </c>
    </row>
    <row r="85" spans="1:11" x14ac:dyDescent="0.2">
      <c r="A85" s="77">
        <f>'baseline+perf'!A84</f>
        <v>0</v>
      </c>
      <c r="B85" s="77">
        <f>'baseline+perf'!B84</f>
        <v>1</v>
      </c>
      <c r="C85" s="3">
        <f>'baseline+perf'!P84</f>
        <v>0</v>
      </c>
      <c r="D85" s="3">
        <f>'baseline+perf'!Q84</f>
        <v>0</v>
      </c>
      <c r="E85" s="3">
        <f>'baseline+perf'!R84</f>
        <v>0</v>
      </c>
      <c r="F85" s="3">
        <f>'baseline+perf'!D84</f>
        <v>0</v>
      </c>
      <c r="G85" s="3">
        <f>'baseline+perf'!E84</f>
        <v>0</v>
      </c>
      <c r="H85" s="8">
        <f t="shared" si="6"/>
        <v>0</v>
      </c>
      <c r="I85" s="8">
        <f t="shared" si="7"/>
        <v>0</v>
      </c>
      <c r="J85" s="8">
        <f t="shared" si="8"/>
        <v>0</v>
      </c>
      <c r="K85" s="8">
        <f t="shared" si="9"/>
        <v>0</v>
      </c>
    </row>
    <row r="86" spans="1:11" x14ac:dyDescent="0.2">
      <c r="A86" s="77">
        <f>'baseline+perf'!A85</f>
        <v>0</v>
      </c>
      <c r="B86" s="77">
        <f>'baseline+perf'!B85</f>
        <v>1</v>
      </c>
      <c r="C86" s="3">
        <f>'baseline+perf'!P85</f>
        <v>0</v>
      </c>
      <c r="D86" s="3">
        <f>'baseline+perf'!Q85</f>
        <v>0</v>
      </c>
      <c r="E86" s="3">
        <f>'baseline+perf'!R85</f>
        <v>0</v>
      </c>
      <c r="F86" s="3">
        <f>'baseline+perf'!D85</f>
        <v>0</v>
      </c>
      <c r="G86" s="3">
        <f>'baseline+perf'!E85</f>
        <v>0</v>
      </c>
      <c r="H86" s="8">
        <f t="shared" si="6"/>
        <v>0</v>
      </c>
      <c r="I86" s="8">
        <f t="shared" si="7"/>
        <v>0</v>
      </c>
      <c r="J86" s="8">
        <f t="shared" si="8"/>
        <v>0</v>
      </c>
      <c r="K86" s="8">
        <f t="shared" si="9"/>
        <v>0</v>
      </c>
    </row>
    <row r="87" spans="1:11" x14ac:dyDescent="0.2">
      <c r="A87" s="77">
        <f>'baseline+perf'!A86</f>
        <v>0</v>
      </c>
      <c r="B87" s="77">
        <f>'baseline+perf'!B86</f>
        <v>1</v>
      </c>
      <c r="C87" s="3">
        <f>'baseline+perf'!P86</f>
        <v>0</v>
      </c>
      <c r="D87" s="3">
        <f>'baseline+perf'!Q86</f>
        <v>0</v>
      </c>
      <c r="E87" s="3">
        <f>'baseline+perf'!R86</f>
        <v>0</v>
      </c>
      <c r="F87" s="3">
        <f>'baseline+perf'!D86</f>
        <v>0</v>
      </c>
      <c r="G87" s="3">
        <f>'baseline+perf'!E86</f>
        <v>0</v>
      </c>
      <c r="H87" s="8">
        <f t="shared" si="6"/>
        <v>0</v>
      </c>
      <c r="I87" s="8">
        <f t="shared" si="7"/>
        <v>0</v>
      </c>
      <c r="J87" s="8">
        <f t="shared" si="8"/>
        <v>0</v>
      </c>
      <c r="K87" s="8">
        <f t="shared" si="9"/>
        <v>0</v>
      </c>
    </row>
    <row r="88" spans="1:11" x14ac:dyDescent="0.2">
      <c r="A88" s="77">
        <f>'baseline+perf'!A87</f>
        <v>0</v>
      </c>
      <c r="B88" s="77">
        <f>'baseline+perf'!B87</f>
        <v>1</v>
      </c>
      <c r="C88" s="3">
        <f>'baseline+perf'!P87</f>
        <v>0</v>
      </c>
      <c r="D88" s="3">
        <f>'baseline+perf'!Q87</f>
        <v>0</v>
      </c>
      <c r="E88" s="3">
        <f>'baseline+perf'!R87</f>
        <v>0</v>
      </c>
      <c r="F88" s="3">
        <f>'baseline+perf'!D87</f>
        <v>0</v>
      </c>
      <c r="G88" s="3">
        <f>'baseline+perf'!E87</f>
        <v>0</v>
      </c>
      <c r="H88" s="8">
        <f t="shared" si="6"/>
        <v>0</v>
      </c>
      <c r="I88" s="8">
        <f t="shared" si="7"/>
        <v>0</v>
      </c>
      <c r="J88" s="8">
        <f t="shared" si="8"/>
        <v>0</v>
      </c>
      <c r="K88" s="8">
        <f t="shared" si="9"/>
        <v>0</v>
      </c>
    </row>
    <row r="89" spans="1:11" x14ac:dyDescent="0.2">
      <c r="A89" s="77">
        <f>'baseline+perf'!A88</f>
        <v>0</v>
      </c>
      <c r="B89" s="77">
        <f>'baseline+perf'!B88</f>
        <v>1</v>
      </c>
      <c r="C89" s="3">
        <f>'baseline+perf'!P88</f>
        <v>0</v>
      </c>
      <c r="D89" s="3">
        <f>'baseline+perf'!Q88</f>
        <v>0</v>
      </c>
      <c r="E89" s="3">
        <f>'baseline+perf'!R88</f>
        <v>0</v>
      </c>
      <c r="F89" s="3">
        <f>'baseline+perf'!D88</f>
        <v>0</v>
      </c>
      <c r="G89" s="3">
        <f>'baseline+perf'!E88</f>
        <v>0</v>
      </c>
      <c r="H89" s="8">
        <f t="shared" si="6"/>
        <v>0</v>
      </c>
      <c r="I89" s="8">
        <f t="shared" si="7"/>
        <v>0</v>
      </c>
      <c r="J89" s="8">
        <f t="shared" si="8"/>
        <v>0</v>
      </c>
      <c r="K89" s="8">
        <f t="shared" si="9"/>
        <v>0</v>
      </c>
    </row>
    <row r="90" spans="1:11" x14ac:dyDescent="0.2">
      <c r="A90" s="77">
        <f>'baseline+perf'!A89</f>
        <v>0</v>
      </c>
      <c r="B90" s="77">
        <f>'baseline+perf'!B89</f>
        <v>1</v>
      </c>
      <c r="C90" s="3">
        <f>'baseline+perf'!P89</f>
        <v>0</v>
      </c>
      <c r="D90" s="3">
        <f>'baseline+perf'!Q89</f>
        <v>0</v>
      </c>
      <c r="E90" s="3">
        <f>'baseline+perf'!R89</f>
        <v>0</v>
      </c>
      <c r="F90" s="3">
        <f>'baseline+perf'!D89</f>
        <v>0</v>
      </c>
      <c r="G90" s="3">
        <f>'baseline+perf'!E89</f>
        <v>0</v>
      </c>
      <c r="H90" s="8">
        <f t="shared" si="6"/>
        <v>0</v>
      </c>
      <c r="I90" s="8">
        <f t="shared" si="7"/>
        <v>0</v>
      </c>
      <c r="J90" s="8">
        <f t="shared" si="8"/>
        <v>0</v>
      </c>
      <c r="K90" s="8">
        <f t="shared" si="9"/>
        <v>0</v>
      </c>
    </row>
    <row r="91" spans="1:11" x14ac:dyDescent="0.2">
      <c r="A91" s="77">
        <f>'baseline+perf'!A90</f>
        <v>0</v>
      </c>
      <c r="B91" s="77">
        <f>'baseline+perf'!B90</f>
        <v>1</v>
      </c>
      <c r="C91" s="3">
        <f>'baseline+perf'!P90</f>
        <v>0</v>
      </c>
      <c r="D91" s="3">
        <f>'baseline+perf'!Q90</f>
        <v>0</v>
      </c>
      <c r="E91" s="3">
        <f>'baseline+perf'!R90</f>
        <v>0</v>
      </c>
      <c r="F91" s="3">
        <f>'baseline+perf'!D90</f>
        <v>0</v>
      </c>
      <c r="G91" s="3">
        <f>'baseline+perf'!E90</f>
        <v>0</v>
      </c>
      <c r="H91" s="8">
        <f t="shared" si="6"/>
        <v>0</v>
      </c>
      <c r="I91" s="8">
        <f t="shared" si="7"/>
        <v>0</v>
      </c>
      <c r="J91" s="8">
        <f t="shared" si="8"/>
        <v>0</v>
      </c>
      <c r="K91" s="8">
        <f t="shared" si="9"/>
        <v>0</v>
      </c>
    </row>
    <row r="92" spans="1:11" x14ac:dyDescent="0.2">
      <c r="A92" s="77">
        <f>'baseline+perf'!A91</f>
        <v>0</v>
      </c>
      <c r="B92" s="77">
        <f>'baseline+perf'!B91</f>
        <v>1</v>
      </c>
      <c r="C92" s="3">
        <f>'baseline+perf'!P91</f>
        <v>0</v>
      </c>
      <c r="D92" s="3">
        <f>'baseline+perf'!Q91</f>
        <v>0</v>
      </c>
      <c r="E92" s="3">
        <f>'baseline+perf'!R91</f>
        <v>0</v>
      </c>
      <c r="F92" s="3">
        <f>'baseline+perf'!D91</f>
        <v>0</v>
      </c>
      <c r="G92" s="3">
        <f>'baseline+perf'!E91</f>
        <v>0</v>
      </c>
      <c r="H92" s="8">
        <f t="shared" si="6"/>
        <v>0</v>
      </c>
      <c r="I92" s="8">
        <f t="shared" si="7"/>
        <v>0</v>
      </c>
      <c r="J92" s="8">
        <f t="shared" si="8"/>
        <v>0</v>
      </c>
      <c r="K92" s="8">
        <f t="shared" si="9"/>
        <v>0</v>
      </c>
    </row>
    <row r="93" spans="1:11" x14ac:dyDescent="0.2">
      <c r="A93" s="77">
        <f>'baseline+perf'!A92</f>
        <v>0</v>
      </c>
      <c r="B93" s="77">
        <f>'baseline+perf'!B92</f>
        <v>1</v>
      </c>
      <c r="C93" s="3">
        <f>'baseline+perf'!P92</f>
        <v>0</v>
      </c>
      <c r="D93" s="3">
        <f>'baseline+perf'!Q92</f>
        <v>0</v>
      </c>
      <c r="E93" s="3">
        <f>'baseline+perf'!R92</f>
        <v>0</v>
      </c>
      <c r="F93" s="3">
        <f>'baseline+perf'!D92</f>
        <v>0</v>
      </c>
      <c r="G93" s="3">
        <f>'baseline+perf'!E92</f>
        <v>0</v>
      </c>
      <c r="H93" s="8">
        <f t="shared" si="6"/>
        <v>0</v>
      </c>
      <c r="I93" s="8">
        <f t="shared" si="7"/>
        <v>0</v>
      </c>
      <c r="J93" s="8">
        <f t="shared" si="8"/>
        <v>0</v>
      </c>
      <c r="K93" s="8">
        <f t="shared" si="9"/>
        <v>0</v>
      </c>
    </row>
    <row r="94" spans="1:11" x14ac:dyDescent="0.2">
      <c r="A94" s="77">
        <f>'baseline+perf'!A93</f>
        <v>0</v>
      </c>
      <c r="B94" s="77">
        <f>'baseline+perf'!B93</f>
        <v>1</v>
      </c>
      <c r="C94" s="3">
        <f>'baseline+perf'!P93</f>
        <v>0</v>
      </c>
      <c r="D94" s="3">
        <f>'baseline+perf'!Q93</f>
        <v>0</v>
      </c>
      <c r="E94" s="3">
        <f>'baseline+perf'!R93</f>
        <v>0</v>
      </c>
      <c r="F94" s="3">
        <f>'baseline+perf'!D93</f>
        <v>0</v>
      </c>
      <c r="G94" s="3">
        <f>'baseline+perf'!E93</f>
        <v>0</v>
      </c>
      <c r="H94" s="8">
        <f t="shared" si="6"/>
        <v>0</v>
      </c>
      <c r="I94" s="8">
        <f t="shared" si="7"/>
        <v>0</v>
      </c>
      <c r="J94" s="8">
        <f t="shared" si="8"/>
        <v>0</v>
      </c>
      <c r="K94" s="8">
        <f t="shared" si="9"/>
        <v>0</v>
      </c>
    </row>
    <row r="95" spans="1:11" x14ac:dyDescent="0.2">
      <c r="A95" s="77">
        <f>'baseline+perf'!A94</f>
        <v>0</v>
      </c>
      <c r="B95" s="77">
        <f>'baseline+perf'!B94</f>
        <v>1</v>
      </c>
      <c r="C95" s="3">
        <f>'baseline+perf'!P94</f>
        <v>0</v>
      </c>
      <c r="D95" s="3">
        <f>'baseline+perf'!Q94</f>
        <v>0</v>
      </c>
      <c r="E95" s="3">
        <f>'baseline+perf'!R94</f>
        <v>0</v>
      </c>
      <c r="F95" s="3">
        <f>'baseline+perf'!D94</f>
        <v>0</v>
      </c>
      <c r="G95" s="3">
        <f>'baseline+perf'!E94</f>
        <v>0</v>
      </c>
      <c r="H95" s="8">
        <f t="shared" si="6"/>
        <v>0</v>
      </c>
      <c r="I95" s="8">
        <f t="shared" si="7"/>
        <v>0</v>
      </c>
      <c r="J95" s="8">
        <f t="shared" si="8"/>
        <v>0</v>
      </c>
      <c r="K95" s="8">
        <f t="shared" si="9"/>
        <v>0</v>
      </c>
    </row>
    <row r="96" spans="1:11" x14ac:dyDescent="0.2">
      <c r="A96" s="77">
        <f>'baseline+perf'!A95</f>
        <v>0</v>
      </c>
      <c r="B96" s="77">
        <f>'baseline+perf'!B95</f>
        <v>1</v>
      </c>
      <c r="C96" s="3">
        <f>'baseline+perf'!P95</f>
        <v>0</v>
      </c>
      <c r="D96" s="3">
        <f>'baseline+perf'!Q95</f>
        <v>0</v>
      </c>
      <c r="E96" s="3">
        <f>'baseline+perf'!R95</f>
        <v>0</v>
      </c>
      <c r="F96" s="3">
        <f>'baseline+perf'!D95</f>
        <v>0</v>
      </c>
      <c r="G96" s="3">
        <f>'baseline+perf'!E95</f>
        <v>0</v>
      </c>
      <c r="H96" s="8">
        <f t="shared" si="6"/>
        <v>0</v>
      </c>
      <c r="I96" s="8">
        <f t="shared" si="7"/>
        <v>0</v>
      </c>
      <c r="J96" s="8">
        <f t="shared" si="8"/>
        <v>0</v>
      </c>
      <c r="K96" s="8">
        <f t="shared" si="9"/>
        <v>0</v>
      </c>
    </row>
    <row r="97" spans="1:11" x14ac:dyDescent="0.2">
      <c r="A97" s="77">
        <f>'baseline+perf'!A96</f>
        <v>0</v>
      </c>
      <c r="B97" s="77">
        <f>'baseline+perf'!B96</f>
        <v>1</v>
      </c>
      <c r="C97" s="3">
        <f>'baseline+perf'!P96</f>
        <v>0</v>
      </c>
      <c r="D97" s="3">
        <f>'baseline+perf'!Q96</f>
        <v>0</v>
      </c>
      <c r="E97" s="3">
        <f>'baseline+perf'!R96</f>
        <v>0</v>
      </c>
      <c r="F97" s="3">
        <f>'baseline+perf'!D96</f>
        <v>0</v>
      </c>
      <c r="G97" s="3">
        <f>'baseline+perf'!E96</f>
        <v>0</v>
      </c>
      <c r="H97" s="8">
        <f t="shared" si="6"/>
        <v>0</v>
      </c>
      <c r="I97" s="8">
        <f t="shared" si="7"/>
        <v>0</v>
      </c>
      <c r="J97" s="8">
        <f t="shared" si="8"/>
        <v>0</v>
      </c>
      <c r="K97" s="8">
        <f t="shared" si="9"/>
        <v>0</v>
      </c>
    </row>
    <row r="98" spans="1:11" x14ac:dyDescent="0.2">
      <c r="A98" s="77">
        <f>'baseline+perf'!A97</f>
        <v>0</v>
      </c>
      <c r="B98" s="77">
        <f>'baseline+perf'!B97</f>
        <v>1</v>
      </c>
      <c r="C98" s="3">
        <f>'baseline+perf'!P97</f>
        <v>0</v>
      </c>
      <c r="D98" s="3">
        <f>'baseline+perf'!Q97</f>
        <v>0</v>
      </c>
      <c r="E98" s="3">
        <f>'baseline+perf'!R97</f>
        <v>0</v>
      </c>
      <c r="F98" s="3">
        <f>'baseline+perf'!D97</f>
        <v>0</v>
      </c>
      <c r="G98" s="3">
        <f>'baseline+perf'!E97</f>
        <v>0</v>
      </c>
      <c r="H98" s="8">
        <f t="shared" si="6"/>
        <v>0</v>
      </c>
      <c r="I98" s="8">
        <f t="shared" si="7"/>
        <v>0</v>
      </c>
      <c r="J98" s="8">
        <f t="shared" si="8"/>
        <v>0</v>
      </c>
      <c r="K98" s="8">
        <f t="shared" si="9"/>
        <v>0</v>
      </c>
    </row>
    <row r="99" spans="1:11" x14ac:dyDescent="0.2">
      <c r="A99" s="77">
        <f>'baseline+perf'!A98</f>
        <v>0</v>
      </c>
      <c r="B99" s="77">
        <f>'baseline+perf'!B98</f>
        <v>1</v>
      </c>
      <c r="C99" s="3">
        <f>'baseline+perf'!P98</f>
        <v>0</v>
      </c>
      <c r="D99" s="3">
        <f>'baseline+perf'!Q98</f>
        <v>0</v>
      </c>
      <c r="E99" s="3">
        <f>'baseline+perf'!R98</f>
        <v>0</v>
      </c>
      <c r="F99" s="3">
        <f>'baseline+perf'!D98</f>
        <v>0</v>
      </c>
      <c r="G99" s="3">
        <f>'baseline+perf'!E98</f>
        <v>0</v>
      </c>
      <c r="H99" s="8">
        <f t="shared" si="6"/>
        <v>0</v>
      </c>
      <c r="I99" s="8">
        <f t="shared" si="7"/>
        <v>0</v>
      </c>
      <c r="J99" s="8">
        <f t="shared" si="8"/>
        <v>0</v>
      </c>
      <c r="K99" s="8">
        <f t="shared" si="9"/>
        <v>0</v>
      </c>
    </row>
    <row r="100" spans="1:11" x14ac:dyDescent="0.2">
      <c r="A100" s="77">
        <f>'baseline+perf'!A99</f>
        <v>0</v>
      </c>
      <c r="B100" s="77">
        <f>'baseline+perf'!B99</f>
        <v>1</v>
      </c>
      <c r="C100" s="3">
        <f>'baseline+perf'!P99</f>
        <v>0</v>
      </c>
      <c r="D100" s="3">
        <f>'baseline+perf'!Q99</f>
        <v>0</v>
      </c>
      <c r="E100" s="3">
        <f>'baseline+perf'!R99</f>
        <v>0</v>
      </c>
      <c r="F100" s="3">
        <f>'baseline+perf'!D99</f>
        <v>0</v>
      </c>
      <c r="G100" s="3">
        <f>'baseline+perf'!E99</f>
        <v>0</v>
      </c>
      <c r="H100" s="8">
        <f t="shared" si="6"/>
        <v>0</v>
      </c>
      <c r="I100" s="8">
        <f t="shared" si="7"/>
        <v>0</v>
      </c>
      <c r="J100" s="8">
        <f t="shared" si="8"/>
        <v>0</v>
      </c>
      <c r="K100" s="8">
        <f t="shared" si="9"/>
        <v>0</v>
      </c>
    </row>
    <row r="101" spans="1:11" x14ac:dyDescent="0.2">
      <c r="A101" s="77">
        <f>'baseline+perf'!A100</f>
        <v>0</v>
      </c>
      <c r="B101" s="77">
        <f>'baseline+perf'!B100</f>
        <v>1</v>
      </c>
      <c r="C101" s="3">
        <f>'baseline+perf'!P100</f>
        <v>0</v>
      </c>
      <c r="D101" s="3">
        <f>'baseline+perf'!Q100</f>
        <v>0</v>
      </c>
      <c r="E101" s="3">
        <f>'baseline+perf'!R100</f>
        <v>0</v>
      </c>
      <c r="F101" s="3">
        <f>'baseline+perf'!D100</f>
        <v>0</v>
      </c>
      <c r="G101" s="3">
        <f>'baseline+perf'!E100</f>
        <v>0</v>
      </c>
      <c r="H101" s="8">
        <f t="shared" si="6"/>
        <v>0</v>
      </c>
      <c r="I101" s="8">
        <f t="shared" si="7"/>
        <v>0</v>
      </c>
      <c r="J101" s="8">
        <f t="shared" si="8"/>
        <v>0</v>
      </c>
      <c r="K101" s="8">
        <f t="shared" si="9"/>
        <v>0</v>
      </c>
    </row>
    <row r="102" spans="1:11" x14ac:dyDescent="0.2">
      <c r="A102" s="77">
        <f>'baseline+perf'!A101</f>
        <v>0</v>
      </c>
      <c r="B102" s="77">
        <f>'baseline+perf'!B101</f>
        <v>1</v>
      </c>
      <c r="C102" s="3">
        <f>'baseline+perf'!P101</f>
        <v>0</v>
      </c>
      <c r="D102" s="3">
        <f>'baseline+perf'!Q101</f>
        <v>0</v>
      </c>
      <c r="E102" s="3">
        <f>'baseline+perf'!R101</f>
        <v>0</v>
      </c>
      <c r="F102" s="3">
        <f>'baseline+perf'!D101</f>
        <v>0</v>
      </c>
      <c r="G102" s="3">
        <f>'baseline+perf'!E101</f>
        <v>0</v>
      </c>
      <c r="H102" s="8">
        <f t="shared" si="6"/>
        <v>0</v>
      </c>
      <c r="I102" s="8">
        <f t="shared" si="7"/>
        <v>0</v>
      </c>
      <c r="J102" s="8">
        <f t="shared" si="8"/>
        <v>0</v>
      </c>
      <c r="K102" s="8">
        <f t="shared" si="9"/>
        <v>0</v>
      </c>
    </row>
    <row r="103" spans="1:11" x14ac:dyDescent="0.2">
      <c r="A103" s="77">
        <f>'baseline+perf'!A102</f>
        <v>0</v>
      </c>
      <c r="B103" s="77">
        <f>'baseline+perf'!B102</f>
        <v>1</v>
      </c>
      <c r="C103" s="3">
        <f>'baseline+perf'!P102</f>
        <v>0</v>
      </c>
      <c r="D103" s="3">
        <f>'baseline+perf'!Q102</f>
        <v>0</v>
      </c>
      <c r="E103" s="3">
        <f>'baseline+perf'!R102</f>
        <v>0</v>
      </c>
      <c r="F103" s="3">
        <f>'baseline+perf'!D102</f>
        <v>0</v>
      </c>
      <c r="G103" s="3">
        <f>'baseline+perf'!E102</f>
        <v>0</v>
      </c>
      <c r="H103" s="8">
        <f t="shared" si="6"/>
        <v>0</v>
      </c>
      <c r="I103" s="8">
        <f t="shared" si="7"/>
        <v>0</v>
      </c>
      <c r="J103" s="8">
        <f t="shared" si="8"/>
        <v>0</v>
      </c>
      <c r="K103" s="8">
        <f t="shared" si="9"/>
        <v>0</v>
      </c>
    </row>
    <row r="104" spans="1:11" x14ac:dyDescent="0.2">
      <c r="A104" s="77">
        <f>'baseline+perf'!A103</f>
        <v>0</v>
      </c>
      <c r="B104" s="77">
        <f>'baseline+perf'!B103</f>
        <v>1</v>
      </c>
      <c r="C104" s="3">
        <f>'baseline+perf'!P103</f>
        <v>0</v>
      </c>
      <c r="D104" s="3">
        <f>'baseline+perf'!Q103</f>
        <v>0</v>
      </c>
      <c r="E104" s="3">
        <f>'baseline+perf'!R103</f>
        <v>0</v>
      </c>
      <c r="F104" s="3">
        <f>'baseline+perf'!D103</f>
        <v>0</v>
      </c>
      <c r="G104" s="3">
        <f>'baseline+perf'!E103</f>
        <v>0</v>
      </c>
      <c r="H104" s="8">
        <f t="shared" si="6"/>
        <v>0</v>
      </c>
      <c r="I104" s="8">
        <f t="shared" si="7"/>
        <v>0</v>
      </c>
      <c r="J104" s="8">
        <f t="shared" si="8"/>
        <v>0</v>
      </c>
      <c r="K104" s="8">
        <f t="shared" si="9"/>
        <v>0</v>
      </c>
    </row>
    <row r="105" spans="1:11" x14ac:dyDescent="0.2">
      <c r="A105" s="77">
        <f>'baseline+perf'!A104</f>
        <v>0</v>
      </c>
      <c r="B105" s="77">
        <f>'baseline+perf'!B104</f>
        <v>1</v>
      </c>
      <c r="C105" s="3">
        <f>'baseline+perf'!P104</f>
        <v>0</v>
      </c>
      <c r="D105" s="3">
        <f>'baseline+perf'!Q104</f>
        <v>0</v>
      </c>
      <c r="E105" s="3">
        <f>'baseline+perf'!R104</f>
        <v>0</v>
      </c>
      <c r="F105" s="3">
        <f>'baseline+perf'!D104</f>
        <v>0</v>
      </c>
      <c r="G105" s="3">
        <f>'baseline+perf'!E104</f>
        <v>0</v>
      </c>
      <c r="H105" s="8">
        <f t="shared" si="6"/>
        <v>0</v>
      </c>
      <c r="I105" s="8">
        <f t="shared" si="7"/>
        <v>0</v>
      </c>
      <c r="J105" s="8">
        <f t="shared" si="8"/>
        <v>0</v>
      </c>
      <c r="K105" s="8">
        <f t="shared" si="9"/>
        <v>0</v>
      </c>
    </row>
    <row r="106" spans="1:11" x14ac:dyDescent="0.2">
      <c r="A106" s="77">
        <f>'baseline+perf'!A105</f>
        <v>0</v>
      </c>
      <c r="B106" s="77">
        <f>'baseline+perf'!B105</f>
        <v>1</v>
      </c>
      <c r="C106" s="3">
        <f>'baseline+perf'!P105</f>
        <v>0</v>
      </c>
      <c r="D106" s="3">
        <f>'baseline+perf'!Q105</f>
        <v>0</v>
      </c>
      <c r="E106" s="3">
        <f>'baseline+perf'!R105</f>
        <v>0</v>
      </c>
      <c r="F106" s="3">
        <f>'baseline+perf'!D105</f>
        <v>0</v>
      </c>
      <c r="G106" s="3">
        <f>'baseline+perf'!E105</f>
        <v>0</v>
      </c>
      <c r="H106" s="8">
        <f t="shared" si="6"/>
        <v>0</v>
      </c>
      <c r="I106" s="8">
        <f t="shared" si="7"/>
        <v>0</v>
      </c>
      <c r="J106" s="8">
        <f t="shared" si="8"/>
        <v>0</v>
      </c>
      <c r="K106" s="8">
        <f t="shared" si="9"/>
        <v>0</v>
      </c>
    </row>
    <row r="107" spans="1:11" x14ac:dyDescent="0.2">
      <c r="A107" s="77">
        <f>'baseline+perf'!A106</f>
        <v>0</v>
      </c>
      <c r="B107" s="77">
        <f>'baseline+perf'!B106</f>
        <v>1</v>
      </c>
      <c r="C107" s="3">
        <f>'baseline+perf'!P106</f>
        <v>0</v>
      </c>
      <c r="D107" s="3">
        <f>'baseline+perf'!Q106</f>
        <v>0</v>
      </c>
      <c r="E107" s="3">
        <f>'baseline+perf'!R106</f>
        <v>0</v>
      </c>
      <c r="F107" s="3">
        <f>'baseline+perf'!D106</f>
        <v>0</v>
      </c>
      <c r="G107" s="3">
        <f>'baseline+perf'!E106</f>
        <v>0</v>
      </c>
      <c r="H107" s="8">
        <f t="shared" si="6"/>
        <v>0</v>
      </c>
      <c r="I107" s="8">
        <f t="shared" si="7"/>
        <v>0</v>
      </c>
      <c r="J107" s="8">
        <f t="shared" si="8"/>
        <v>0</v>
      </c>
      <c r="K107" s="8">
        <f t="shared" si="9"/>
        <v>0</v>
      </c>
    </row>
    <row r="108" spans="1:11" x14ac:dyDescent="0.2">
      <c r="A108" s="77">
        <f>'baseline+perf'!A107</f>
        <v>0</v>
      </c>
      <c r="B108" s="77">
        <f>'baseline+perf'!B107</f>
        <v>1</v>
      </c>
      <c r="C108" s="3">
        <f>'baseline+perf'!P107</f>
        <v>0</v>
      </c>
      <c r="D108" s="3">
        <f>'baseline+perf'!Q107</f>
        <v>0</v>
      </c>
      <c r="E108" s="3">
        <f>'baseline+perf'!R107</f>
        <v>0</v>
      </c>
      <c r="F108" s="3">
        <f>'baseline+perf'!D107</f>
        <v>0</v>
      </c>
      <c r="G108" s="3">
        <f>'baseline+perf'!E107</f>
        <v>0</v>
      </c>
      <c r="H108" s="8">
        <f t="shared" si="6"/>
        <v>0</v>
      </c>
      <c r="I108" s="8">
        <f t="shared" si="7"/>
        <v>0</v>
      </c>
      <c r="J108" s="8">
        <f t="shared" si="8"/>
        <v>0</v>
      </c>
      <c r="K108" s="8">
        <f t="shared" si="9"/>
        <v>0</v>
      </c>
    </row>
    <row r="109" spans="1:11" x14ac:dyDescent="0.2">
      <c r="A109" s="77">
        <f>'baseline+perf'!A108</f>
        <v>0</v>
      </c>
      <c r="B109" s="77">
        <f>'baseline+perf'!B108</f>
        <v>1</v>
      </c>
      <c r="C109" s="3">
        <f>'baseline+perf'!P108</f>
        <v>0</v>
      </c>
      <c r="D109" s="3">
        <f>'baseline+perf'!Q108</f>
        <v>0</v>
      </c>
      <c r="E109" s="3">
        <f>'baseline+perf'!R108</f>
        <v>0</v>
      </c>
      <c r="F109" s="3">
        <f>'baseline+perf'!D108</f>
        <v>0</v>
      </c>
      <c r="G109" s="3">
        <f>'baseline+perf'!E108</f>
        <v>0</v>
      </c>
      <c r="H109" s="8">
        <f t="shared" si="6"/>
        <v>0</v>
      </c>
      <c r="I109" s="8">
        <f t="shared" si="7"/>
        <v>0</v>
      </c>
      <c r="J109" s="8">
        <f t="shared" si="8"/>
        <v>0</v>
      </c>
      <c r="K109" s="8">
        <f t="shared" si="9"/>
        <v>0</v>
      </c>
    </row>
    <row r="110" spans="1:11" x14ac:dyDescent="0.2">
      <c r="A110" s="77">
        <f>'baseline+perf'!A109</f>
        <v>0</v>
      </c>
      <c r="B110" s="77">
        <f>'baseline+perf'!B109</f>
        <v>1</v>
      </c>
      <c r="C110" s="3">
        <f>'baseline+perf'!P109</f>
        <v>0</v>
      </c>
      <c r="D110" s="3">
        <f>'baseline+perf'!Q109</f>
        <v>0</v>
      </c>
      <c r="E110" s="3">
        <f>'baseline+perf'!R109</f>
        <v>0</v>
      </c>
      <c r="F110" s="3">
        <f>'baseline+perf'!D109</f>
        <v>0</v>
      </c>
      <c r="G110" s="3">
        <f>'baseline+perf'!E109</f>
        <v>0</v>
      </c>
      <c r="H110" s="8">
        <f t="shared" si="6"/>
        <v>0</v>
      </c>
      <c r="I110" s="8">
        <f t="shared" si="7"/>
        <v>0</v>
      </c>
      <c r="J110" s="8">
        <f t="shared" si="8"/>
        <v>0</v>
      </c>
      <c r="K110" s="8">
        <f t="shared" si="9"/>
        <v>0</v>
      </c>
    </row>
    <row r="111" spans="1:11" x14ac:dyDescent="0.2">
      <c r="A111" s="77">
        <f>'baseline+perf'!A110</f>
        <v>0</v>
      </c>
      <c r="B111" s="77">
        <f>'baseline+perf'!B110</f>
        <v>1</v>
      </c>
      <c r="C111" s="3">
        <f>'baseline+perf'!P110</f>
        <v>0</v>
      </c>
      <c r="D111" s="3">
        <f>'baseline+perf'!Q110</f>
        <v>0</v>
      </c>
      <c r="E111" s="3">
        <f>'baseline+perf'!R110</f>
        <v>0</v>
      </c>
      <c r="F111" s="3">
        <f>'baseline+perf'!D110</f>
        <v>0</v>
      </c>
      <c r="G111" s="3">
        <f>'baseline+perf'!E110</f>
        <v>0</v>
      </c>
      <c r="H111" s="8">
        <f t="shared" si="6"/>
        <v>0</v>
      </c>
      <c r="I111" s="8">
        <f t="shared" si="7"/>
        <v>0</v>
      </c>
      <c r="J111" s="8">
        <f t="shared" si="8"/>
        <v>0</v>
      </c>
      <c r="K111" s="8">
        <f t="shared" si="9"/>
        <v>0</v>
      </c>
    </row>
    <row r="112" spans="1:11" x14ac:dyDescent="0.2">
      <c r="A112" s="77">
        <f>'baseline+perf'!A111</f>
        <v>0</v>
      </c>
      <c r="B112" s="77">
        <f>'baseline+perf'!B111</f>
        <v>1</v>
      </c>
      <c r="C112" s="3">
        <f>'baseline+perf'!P111</f>
        <v>0</v>
      </c>
      <c r="D112" s="3">
        <f>'baseline+perf'!Q111</f>
        <v>0</v>
      </c>
      <c r="E112" s="3">
        <f>'baseline+perf'!R111</f>
        <v>0</v>
      </c>
      <c r="F112" s="3">
        <f>'baseline+perf'!D111</f>
        <v>0</v>
      </c>
      <c r="G112" s="3">
        <f>'baseline+perf'!E111</f>
        <v>0</v>
      </c>
      <c r="H112" s="8">
        <f t="shared" si="6"/>
        <v>0</v>
      </c>
      <c r="I112" s="8">
        <f t="shared" si="7"/>
        <v>0</v>
      </c>
      <c r="J112" s="8">
        <f t="shared" si="8"/>
        <v>0</v>
      </c>
      <c r="K112" s="8">
        <f t="shared" si="9"/>
        <v>0</v>
      </c>
    </row>
    <row r="113" spans="1:11" x14ac:dyDescent="0.2">
      <c r="A113" s="77">
        <f>'baseline+perf'!A112</f>
        <v>0</v>
      </c>
      <c r="B113" s="77">
        <f>'baseline+perf'!B112</f>
        <v>1</v>
      </c>
      <c r="C113" s="3">
        <f>'baseline+perf'!P112</f>
        <v>0</v>
      </c>
      <c r="D113" s="3">
        <f>'baseline+perf'!Q112</f>
        <v>0</v>
      </c>
      <c r="E113" s="3">
        <f>'baseline+perf'!R112</f>
        <v>0</v>
      </c>
      <c r="F113" s="3">
        <f>'baseline+perf'!D112</f>
        <v>0</v>
      </c>
      <c r="G113" s="3">
        <f>'baseline+perf'!E112</f>
        <v>0</v>
      </c>
      <c r="H113" s="8">
        <f t="shared" si="6"/>
        <v>0</v>
      </c>
      <c r="I113" s="8">
        <f t="shared" si="7"/>
        <v>0</v>
      </c>
      <c r="J113" s="8">
        <f t="shared" si="8"/>
        <v>0</v>
      </c>
      <c r="K113" s="8">
        <f t="shared" si="9"/>
        <v>0</v>
      </c>
    </row>
    <row r="114" spans="1:11" x14ac:dyDescent="0.2">
      <c r="A114" s="77">
        <f>'baseline+perf'!A113</f>
        <v>0</v>
      </c>
      <c r="B114" s="77">
        <f>'baseline+perf'!B113</f>
        <v>1</v>
      </c>
      <c r="C114" s="3">
        <f>'baseline+perf'!P113</f>
        <v>0</v>
      </c>
      <c r="D114" s="3">
        <f>'baseline+perf'!Q113</f>
        <v>0</v>
      </c>
      <c r="E114" s="3">
        <f>'baseline+perf'!R113</f>
        <v>0</v>
      </c>
      <c r="F114" s="3">
        <f>'baseline+perf'!D113</f>
        <v>0</v>
      </c>
      <c r="G114" s="3">
        <f>'baseline+perf'!E113</f>
        <v>0</v>
      </c>
      <c r="H114" s="8">
        <f t="shared" si="6"/>
        <v>0</v>
      </c>
      <c r="I114" s="8">
        <f t="shared" si="7"/>
        <v>0</v>
      </c>
      <c r="J114" s="8">
        <f t="shared" si="8"/>
        <v>0</v>
      </c>
      <c r="K114" s="8">
        <f t="shared" si="9"/>
        <v>0</v>
      </c>
    </row>
    <row r="115" spans="1:11" x14ac:dyDescent="0.2">
      <c r="A115" s="77">
        <f>'baseline+perf'!A114</f>
        <v>0</v>
      </c>
      <c r="B115" s="77">
        <f>'baseline+perf'!B114</f>
        <v>1</v>
      </c>
      <c r="C115" s="3">
        <f>'baseline+perf'!P114</f>
        <v>0</v>
      </c>
      <c r="D115" s="3">
        <f>'baseline+perf'!Q114</f>
        <v>0</v>
      </c>
      <c r="E115" s="3">
        <f>'baseline+perf'!R114</f>
        <v>0</v>
      </c>
      <c r="F115" s="3">
        <f>'baseline+perf'!D114</f>
        <v>0</v>
      </c>
      <c r="G115" s="3">
        <f>'baseline+perf'!E114</f>
        <v>0</v>
      </c>
      <c r="H115" s="8">
        <f t="shared" si="6"/>
        <v>0</v>
      </c>
      <c r="I115" s="8">
        <f t="shared" si="7"/>
        <v>0</v>
      </c>
      <c r="J115" s="8">
        <f t="shared" si="8"/>
        <v>0</v>
      </c>
      <c r="K115" s="8">
        <f t="shared" si="9"/>
        <v>0</v>
      </c>
    </row>
    <row r="116" spans="1:11" x14ac:dyDescent="0.2">
      <c r="A116" s="77">
        <f>'baseline+perf'!A115</f>
        <v>0</v>
      </c>
      <c r="B116" s="77">
        <f>'baseline+perf'!B115</f>
        <v>1</v>
      </c>
      <c r="C116" s="3">
        <f>'baseline+perf'!P115</f>
        <v>0</v>
      </c>
      <c r="D116" s="3">
        <f>'baseline+perf'!Q115</f>
        <v>0</v>
      </c>
      <c r="E116" s="3">
        <f>'baseline+perf'!R115</f>
        <v>0</v>
      </c>
      <c r="F116" s="3">
        <f>'baseline+perf'!D115</f>
        <v>0</v>
      </c>
      <c r="G116" s="3">
        <f>'baseline+perf'!E115</f>
        <v>0</v>
      </c>
      <c r="H116" s="8">
        <f t="shared" si="6"/>
        <v>0</v>
      </c>
      <c r="I116" s="8">
        <f t="shared" si="7"/>
        <v>0</v>
      </c>
      <c r="J116" s="8">
        <f t="shared" si="8"/>
        <v>0</v>
      </c>
      <c r="K116" s="8">
        <f t="shared" si="9"/>
        <v>0</v>
      </c>
    </row>
    <row r="117" spans="1:11" x14ac:dyDescent="0.2">
      <c r="A117" s="77">
        <f>'baseline+perf'!A116</f>
        <v>0</v>
      </c>
      <c r="B117" s="77">
        <f>'baseline+perf'!B116</f>
        <v>1</v>
      </c>
      <c r="C117" s="3">
        <f>'baseline+perf'!P116</f>
        <v>0</v>
      </c>
      <c r="D117" s="3">
        <f>'baseline+perf'!Q116</f>
        <v>0</v>
      </c>
      <c r="E117" s="3">
        <f>'baseline+perf'!R116</f>
        <v>0</v>
      </c>
      <c r="F117" s="3">
        <f>'baseline+perf'!D116</f>
        <v>0</v>
      </c>
      <c r="G117" s="3">
        <f>'baseline+perf'!E116</f>
        <v>0</v>
      </c>
      <c r="H117" s="8">
        <f t="shared" si="6"/>
        <v>0</v>
      </c>
      <c r="I117" s="8">
        <f t="shared" si="7"/>
        <v>0</v>
      </c>
      <c r="J117" s="8">
        <f t="shared" si="8"/>
        <v>0</v>
      </c>
      <c r="K117" s="8">
        <f t="shared" si="9"/>
        <v>0</v>
      </c>
    </row>
    <row r="118" spans="1:11" x14ac:dyDescent="0.2">
      <c r="A118" s="77">
        <f>'baseline+perf'!A117</f>
        <v>0</v>
      </c>
      <c r="B118" s="77">
        <f>'baseline+perf'!B117</f>
        <v>1</v>
      </c>
      <c r="C118" s="3">
        <f>'baseline+perf'!P117</f>
        <v>0</v>
      </c>
      <c r="D118" s="3">
        <f>'baseline+perf'!Q117</f>
        <v>0</v>
      </c>
      <c r="E118" s="3">
        <f>'baseline+perf'!R117</f>
        <v>0</v>
      </c>
      <c r="F118" s="3">
        <f>'baseline+perf'!D117</f>
        <v>0</v>
      </c>
      <c r="G118" s="3">
        <f>'baseline+perf'!E117</f>
        <v>0</v>
      </c>
      <c r="H118" s="8">
        <f t="shared" si="6"/>
        <v>0</v>
      </c>
      <c r="I118" s="8">
        <f t="shared" si="7"/>
        <v>0</v>
      </c>
      <c r="J118" s="8">
        <f t="shared" si="8"/>
        <v>0</v>
      </c>
      <c r="K118" s="8">
        <f t="shared" si="9"/>
        <v>0</v>
      </c>
    </row>
    <row r="119" spans="1:11" x14ac:dyDescent="0.2">
      <c r="A119" s="77">
        <f>'baseline+perf'!A118</f>
        <v>0</v>
      </c>
      <c r="B119" s="77">
        <f>'baseline+perf'!B118</f>
        <v>1</v>
      </c>
      <c r="C119" s="3">
        <f>'baseline+perf'!P118</f>
        <v>0</v>
      </c>
      <c r="D119" s="3">
        <f>'baseline+perf'!Q118</f>
        <v>0</v>
      </c>
      <c r="E119" s="3">
        <f>'baseline+perf'!R118</f>
        <v>0</v>
      </c>
      <c r="F119" s="3">
        <f>'baseline+perf'!D118</f>
        <v>0</v>
      </c>
      <c r="G119" s="3">
        <f>'baseline+perf'!E118</f>
        <v>0</v>
      </c>
      <c r="H119" s="8">
        <f t="shared" si="6"/>
        <v>0</v>
      </c>
      <c r="I119" s="8">
        <f t="shared" si="7"/>
        <v>0</v>
      </c>
      <c r="J119" s="8">
        <f t="shared" si="8"/>
        <v>0</v>
      </c>
      <c r="K119" s="8">
        <f t="shared" si="9"/>
        <v>0</v>
      </c>
    </row>
    <row r="120" spans="1:11" x14ac:dyDescent="0.2">
      <c r="A120" s="77">
        <f>'baseline+perf'!A119</f>
        <v>0</v>
      </c>
      <c r="B120" s="77">
        <f>'baseline+perf'!B119</f>
        <v>1</v>
      </c>
      <c r="C120" s="3">
        <f>'baseline+perf'!P119</f>
        <v>0</v>
      </c>
      <c r="D120" s="3">
        <f>'baseline+perf'!Q119</f>
        <v>0</v>
      </c>
      <c r="E120" s="3">
        <f>'baseline+perf'!R119</f>
        <v>0</v>
      </c>
      <c r="F120" s="3">
        <f>'baseline+perf'!D119</f>
        <v>0</v>
      </c>
      <c r="G120" s="3">
        <f>'baseline+perf'!E119</f>
        <v>0</v>
      </c>
      <c r="H120" s="8">
        <f t="shared" si="6"/>
        <v>0</v>
      </c>
      <c r="I120" s="8">
        <f t="shared" si="7"/>
        <v>0</v>
      </c>
      <c r="J120" s="8">
        <f t="shared" si="8"/>
        <v>0</v>
      </c>
      <c r="K120" s="8">
        <f t="shared" si="9"/>
        <v>0</v>
      </c>
    </row>
    <row r="121" spans="1:11" x14ac:dyDescent="0.2">
      <c r="A121" s="77">
        <f>'baseline+perf'!A120</f>
        <v>0</v>
      </c>
      <c r="B121" s="77">
        <f>'baseline+perf'!B120</f>
        <v>1</v>
      </c>
      <c r="C121" s="3">
        <f>'baseline+perf'!P120</f>
        <v>0</v>
      </c>
      <c r="D121" s="3">
        <f>'baseline+perf'!Q120</f>
        <v>0</v>
      </c>
      <c r="E121" s="3">
        <f>'baseline+perf'!R120</f>
        <v>0</v>
      </c>
      <c r="F121" s="3">
        <f>'baseline+perf'!D120</f>
        <v>0</v>
      </c>
      <c r="G121" s="3">
        <f>'baseline+perf'!E120</f>
        <v>0</v>
      </c>
      <c r="H121" s="8">
        <f t="shared" si="6"/>
        <v>0</v>
      </c>
      <c r="I121" s="8">
        <f t="shared" si="7"/>
        <v>0</v>
      </c>
      <c r="J121" s="8">
        <f t="shared" si="8"/>
        <v>0</v>
      </c>
      <c r="K121" s="8">
        <f t="shared" si="9"/>
        <v>0</v>
      </c>
    </row>
    <row r="122" spans="1:11" x14ac:dyDescent="0.2">
      <c r="A122" s="77">
        <f>'baseline+perf'!A121</f>
        <v>0</v>
      </c>
      <c r="B122" s="77">
        <f>'baseline+perf'!B121</f>
        <v>1</v>
      </c>
      <c r="C122" s="3">
        <f>'baseline+perf'!P121</f>
        <v>0</v>
      </c>
      <c r="D122" s="3">
        <f>'baseline+perf'!Q121</f>
        <v>0</v>
      </c>
      <c r="E122" s="3">
        <f>'baseline+perf'!R121</f>
        <v>0</v>
      </c>
      <c r="F122" s="3">
        <f>'baseline+perf'!D121</f>
        <v>0</v>
      </c>
      <c r="G122" s="3">
        <f>'baseline+perf'!E121</f>
        <v>0</v>
      </c>
      <c r="H122" s="8">
        <f t="shared" si="6"/>
        <v>0</v>
      </c>
      <c r="I122" s="8">
        <f t="shared" si="7"/>
        <v>0</v>
      </c>
      <c r="J122" s="8">
        <f t="shared" si="8"/>
        <v>0</v>
      </c>
      <c r="K122" s="8">
        <f t="shared" si="9"/>
        <v>0</v>
      </c>
    </row>
    <row r="123" spans="1:11" x14ac:dyDescent="0.2">
      <c r="A123" s="77">
        <f>'baseline+perf'!A122</f>
        <v>0</v>
      </c>
      <c r="B123" s="77">
        <f>'baseline+perf'!B122</f>
        <v>1</v>
      </c>
      <c r="C123" s="3">
        <f>'baseline+perf'!P122</f>
        <v>0</v>
      </c>
      <c r="D123" s="3">
        <f>'baseline+perf'!Q122</f>
        <v>0</v>
      </c>
      <c r="E123" s="3">
        <f>'baseline+perf'!R122</f>
        <v>0</v>
      </c>
      <c r="F123" s="3">
        <f>'baseline+perf'!D122</f>
        <v>0</v>
      </c>
      <c r="G123" s="3">
        <f>'baseline+perf'!E122</f>
        <v>0</v>
      </c>
      <c r="H123" s="8">
        <f t="shared" si="6"/>
        <v>0</v>
      </c>
      <c r="I123" s="8">
        <f t="shared" si="7"/>
        <v>0</v>
      </c>
      <c r="J123" s="8">
        <f t="shared" si="8"/>
        <v>0</v>
      </c>
      <c r="K123" s="8">
        <f t="shared" si="9"/>
        <v>0</v>
      </c>
    </row>
    <row r="124" spans="1:11" x14ac:dyDescent="0.2">
      <c r="A124" s="77">
        <f>'baseline+perf'!A123</f>
        <v>0</v>
      </c>
      <c r="B124" s="77">
        <f>'baseline+perf'!B123</f>
        <v>1</v>
      </c>
      <c r="C124" s="3">
        <f>'baseline+perf'!P123</f>
        <v>0</v>
      </c>
      <c r="D124" s="3">
        <f>'baseline+perf'!Q123</f>
        <v>0</v>
      </c>
      <c r="E124" s="3">
        <f>'baseline+perf'!R123</f>
        <v>0</v>
      </c>
      <c r="F124" s="3">
        <f>'baseline+perf'!D123</f>
        <v>0</v>
      </c>
      <c r="G124" s="3">
        <f>'baseline+perf'!E123</f>
        <v>0</v>
      </c>
      <c r="H124" s="8">
        <f t="shared" si="6"/>
        <v>0</v>
      </c>
      <c r="I124" s="8">
        <f t="shared" si="7"/>
        <v>0</v>
      </c>
      <c r="J124" s="8">
        <f t="shared" si="8"/>
        <v>0</v>
      </c>
      <c r="K124" s="8">
        <f t="shared" si="9"/>
        <v>0</v>
      </c>
    </row>
    <row r="125" spans="1:11" x14ac:dyDescent="0.2">
      <c r="A125" s="77">
        <f>'baseline+perf'!A124</f>
        <v>0</v>
      </c>
      <c r="B125" s="77">
        <f>'baseline+perf'!B124</f>
        <v>1</v>
      </c>
      <c r="C125" s="3">
        <f>'baseline+perf'!P124</f>
        <v>0</v>
      </c>
      <c r="D125" s="3">
        <f>'baseline+perf'!Q124</f>
        <v>0</v>
      </c>
      <c r="E125" s="3">
        <f>'baseline+perf'!R124</f>
        <v>0</v>
      </c>
      <c r="F125" s="3">
        <f>'baseline+perf'!D124</f>
        <v>0</v>
      </c>
      <c r="G125" s="3">
        <f>'baseline+perf'!E124</f>
        <v>0</v>
      </c>
      <c r="H125" s="8">
        <f t="shared" si="6"/>
        <v>0</v>
      </c>
      <c r="I125" s="8">
        <f t="shared" si="7"/>
        <v>0</v>
      </c>
      <c r="J125" s="8">
        <f t="shared" si="8"/>
        <v>0</v>
      </c>
      <c r="K125" s="8">
        <f t="shared" si="9"/>
        <v>0</v>
      </c>
    </row>
    <row r="126" spans="1:11" x14ac:dyDescent="0.2">
      <c r="A126" s="77">
        <f>'baseline+perf'!A125</f>
        <v>0</v>
      </c>
      <c r="B126" s="77">
        <f>'baseline+perf'!B125</f>
        <v>1</v>
      </c>
      <c r="C126" s="3">
        <f>'baseline+perf'!P125</f>
        <v>0</v>
      </c>
      <c r="D126" s="3">
        <f>'baseline+perf'!Q125</f>
        <v>0</v>
      </c>
      <c r="E126" s="3">
        <f>'baseline+perf'!R125</f>
        <v>0</v>
      </c>
      <c r="F126" s="3">
        <f>'baseline+perf'!D125</f>
        <v>0</v>
      </c>
      <c r="G126" s="3">
        <f>'baseline+perf'!E125</f>
        <v>0</v>
      </c>
      <c r="H126" s="8">
        <f t="shared" si="6"/>
        <v>0</v>
      </c>
      <c r="I126" s="8">
        <f t="shared" si="7"/>
        <v>0</v>
      </c>
      <c r="J126" s="8">
        <f t="shared" si="8"/>
        <v>0</v>
      </c>
      <c r="K126" s="8">
        <f t="shared" si="9"/>
        <v>0</v>
      </c>
    </row>
    <row r="127" spans="1:11" x14ac:dyDescent="0.2">
      <c r="A127" s="77">
        <f>'baseline+perf'!A126</f>
        <v>0</v>
      </c>
      <c r="B127" s="77">
        <f>'baseline+perf'!B126</f>
        <v>1</v>
      </c>
      <c r="C127" s="3">
        <f>'baseline+perf'!P126</f>
        <v>0</v>
      </c>
      <c r="D127" s="3">
        <f>'baseline+perf'!Q126</f>
        <v>0</v>
      </c>
      <c r="E127" s="3">
        <f>'baseline+perf'!R126</f>
        <v>0</v>
      </c>
      <c r="F127" s="3">
        <f>'baseline+perf'!D126</f>
        <v>0</v>
      </c>
      <c r="G127" s="3">
        <f>'baseline+perf'!E126</f>
        <v>0</v>
      </c>
      <c r="H127" s="8">
        <f t="shared" si="6"/>
        <v>0</v>
      </c>
      <c r="I127" s="8">
        <f t="shared" si="7"/>
        <v>0</v>
      </c>
      <c r="J127" s="8">
        <f t="shared" si="8"/>
        <v>0</v>
      </c>
      <c r="K127" s="8">
        <f t="shared" si="9"/>
        <v>0</v>
      </c>
    </row>
    <row r="128" spans="1:11" x14ac:dyDescent="0.2">
      <c r="A128" s="77">
        <f>'baseline+perf'!A127</f>
        <v>0</v>
      </c>
      <c r="B128" s="77">
        <f>'baseline+perf'!B127</f>
        <v>1</v>
      </c>
      <c r="C128" s="3">
        <f>'baseline+perf'!P127</f>
        <v>0</v>
      </c>
      <c r="D128" s="3">
        <f>'baseline+perf'!Q127</f>
        <v>0</v>
      </c>
      <c r="E128" s="3">
        <f>'baseline+perf'!R127</f>
        <v>0</v>
      </c>
      <c r="F128" s="3">
        <f>'baseline+perf'!D127</f>
        <v>0</v>
      </c>
      <c r="G128" s="3">
        <f>'baseline+perf'!E127</f>
        <v>0</v>
      </c>
      <c r="H128" s="8">
        <f t="shared" si="6"/>
        <v>0</v>
      </c>
      <c r="I128" s="8">
        <f t="shared" si="7"/>
        <v>0</v>
      </c>
      <c r="J128" s="8">
        <f t="shared" si="8"/>
        <v>0</v>
      </c>
      <c r="K128" s="8">
        <f t="shared" si="9"/>
        <v>0</v>
      </c>
    </row>
    <row r="129" spans="1:11" x14ac:dyDescent="0.2">
      <c r="A129" s="77">
        <f>'baseline+perf'!A128</f>
        <v>0</v>
      </c>
      <c r="B129" s="77">
        <f>'baseline+perf'!B128</f>
        <v>1</v>
      </c>
      <c r="C129" s="3">
        <f>'baseline+perf'!P128</f>
        <v>0</v>
      </c>
      <c r="D129" s="3">
        <f>'baseline+perf'!Q128</f>
        <v>0</v>
      </c>
      <c r="E129" s="3">
        <f>'baseline+perf'!R128</f>
        <v>0</v>
      </c>
      <c r="F129" s="3">
        <f>'baseline+perf'!D128</f>
        <v>0</v>
      </c>
      <c r="G129" s="3">
        <f>'baseline+perf'!E128</f>
        <v>0</v>
      </c>
      <c r="H129" s="8">
        <f t="shared" si="6"/>
        <v>0</v>
      </c>
      <c r="I129" s="8">
        <f t="shared" si="7"/>
        <v>0</v>
      </c>
      <c r="J129" s="8">
        <f t="shared" si="8"/>
        <v>0</v>
      </c>
      <c r="K129" s="8">
        <f t="shared" si="9"/>
        <v>0</v>
      </c>
    </row>
    <row r="130" spans="1:11" x14ac:dyDescent="0.2">
      <c r="A130" s="77">
        <f>'baseline+perf'!A129</f>
        <v>0</v>
      </c>
      <c r="B130" s="77">
        <f>'baseline+perf'!B129</f>
        <v>1</v>
      </c>
      <c r="C130" s="3">
        <f>'baseline+perf'!P129</f>
        <v>0</v>
      </c>
      <c r="D130" s="3">
        <f>'baseline+perf'!Q129</f>
        <v>0</v>
      </c>
      <c r="E130" s="3">
        <f>'baseline+perf'!R129</f>
        <v>0</v>
      </c>
      <c r="F130" s="3">
        <f>'baseline+perf'!D129</f>
        <v>0</v>
      </c>
      <c r="G130" s="3">
        <f>'baseline+perf'!E129</f>
        <v>0</v>
      </c>
      <c r="H130" s="8">
        <f t="shared" si="6"/>
        <v>0</v>
      </c>
      <c r="I130" s="8">
        <f t="shared" si="7"/>
        <v>0</v>
      </c>
      <c r="J130" s="8">
        <f t="shared" si="8"/>
        <v>0</v>
      </c>
      <c r="K130" s="8">
        <f t="shared" si="9"/>
        <v>0</v>
      </c>
    </row>
    <row r="131" spans="1:11" x14ac:dyDescent="0.2">
      <c r="A131" s="77">
        <f>'baseline+perf'!A130</f>
        <v>0</v>
      </c>
      <c r="B131" s="77">
        <f>'baseline+perf'!B130</f>
        <v>1</v>
      </c>
      <c r="C131" s="3">
        <f>'baseline+perf'!P130</f>
        <v>0</v>
      </c>
      <c r="D131" s="3">
        <f>'baseline+perf'!Q130</f>
        <v>0</v>
      </c>
      <c r="E131" s="3">
        <f>'baseline+perf'!R130</f>
        <v>0</v>
      </c>
      <c r="F131" s="3">
        <f>'baseline+perf'!D130</f>
        <v>0</v>
      </c>
      <c r="G131" s="3">
        <f>'baseline+perf'!E130</f>
        <v>0</v>
      </c>
      <c r="H131" s="8">
        <f t="shared" si="6"/>
        <v>0</v>
      </c>
      <c r="I131" s="8">
        <f t="shared" si="7"/>
        <v>0</v>
      </c>
      <c r="J131" s="8">
        <f t="shared" si="8"/>
        <v>0</v>
      </c>
      <c r="K131" s="8">
        <f t="shared" si="9"/>
        <v>0</v>
      </c>
    </row>
    <row r="132" spans="1:11" x14ac:dyDescent="0.2">
      <c r="A132" s="77">
        <f>'baseline+perf'!A131</f>
        <v>0</v>
      </c>
      <c r="B132" s="77">
        <f>'baseline+perf'!B131</f>
        <v>1</v>
      </c>
      <c r="C132" s="3">
        <f>'baseline+perf'!P131</f>
        <v>0</v>
      </c>
      <c r="D132" s="3">
        <f>'baseline+perf'!Q131</f>
        <v>0</v>
      </c>
      <c r="E132" s="3">
        <f>'baseline+perf'!R131</f>
        <v>0</v>
      </c>
      <c r="F132" s="3">
        <f>'baseline+perf'!D131</f>
        <v>0</v>
      </c>
      <c r="G132" s="3">
        <f>'baseline+perf'!E131</f>
        <v>0</v>
      </c>
      <c r="H132" s="8">
        <f t="shared" si="6"/>
        <v>0</v>
      </c>
      <c r="I132" s="8">
        <f t="shared" si="7"/>
        <v>0</v>
      </c>
      <c r="J132" s="8">
        <f t="shared" si="8"/>
        <v>0</v>
      </c>
      <c r="K132" s="8">
        <f t="shared" si="9"/>
        <v>0</v>
      </c>
    </row>
    <row r="133" spans="1:11" x14ac:dyDescent="0.2">
      <c r="A133" s="77">
        <f>'baseline+perf'!A132</f>
        <v>0</v>
      </c>
      <c r="B133" s="77">
        <f>'baseline+perf'!B132</f>
        <v>1</v>
      </c>
      <c r="C133" s="3">
        <f>'baseline+perf'!P132</f>
        <v>0</v>
      </c>
      <c r="D133" s="3">
        <f>'baseline+perf'!Q132</f>
        <v>0</v>
      </c>
      <c r="E133" s="3">
        <f>'baseline+perf'!R132</f>
        <v>0</v>
      </c>
      <c r="F133" s="3">
        <f>'baseline+perf'!D132</f>
        <v>0</v>
      </c>
      <c r="G133" s="3">
        <f>'baseline+perf'!E132</f>
        <v>0</v>
      </c>
      <c r="H133" s="8">
        <f t="shared" ref="H133:H196" si="10">IF(C133=0, 0, D133/C133)</f>
        <v>0</v>
      </c>
      <c r="I133" s="8">
        <f t="shared" ref="I133:I196" si="11">IF(D133=0, 0, E133/D133)</f>
        <v>0</v>
      </c>
      <c r="J133" s="8">
        <f t="shared" ref="J133:J196" si="12">IF(E133=0, 0, F133/E133)</f>
        <v>0</v>
      </c>
      <c r="K133" s="8">
        <f t="shared" ref="K133:K196" si="13">IF(F133=0, 0, G133/F133)</f>
        <v>0</v>
      </c>
    </row>
    <row r="134" spans="1:11" x14ac:dyDescent="0.2">
      <c r="A134" s="77">
        <f>'baseline+perf'!A133</f>
        <v>0</v>
      </c>
      <c r="B134" s="77">
        <f>'baseline+perf'!B133</f>
        <v>1</v>
      </c>
      <c r="C134" s="3">
        <f>'baseline+perf'!P133</f>
        <v>0</v>
      </c>
      <c r="D134" s="3">
        <f>'baseline+perf'!Q133</f>
        <v>0</v>
      </c>
      <c r="E134" s="3">
        <f>'baseline+perf'!R133</f>
        <v>0</v>
      </c>
      <c r="F134" s="3">
        <f>'baseline+perf'!D133</f>
        <v>0</v>
      </c>
      <c r="G134" s="3">
        <f>'baseline+perf'!E133</f>
        <v>0</v>
      </c>
      <c r="H134" s="8">
        <f t="shared" si="10"/>
        <v>0</v>
      </c>
      <c r="I134" s="8">
        <f t="shared" si="11"/>
        <v>0</v>
      </c>
      <c r="J134" s="8">
        <f t="shared" si="12"/>
        <v>0</v>
      </c>
      <c r="K134" s="8">
        <f t="shared" si="13"/>
        <v>0</v>
      </c>
    </row>
    <row r="135" spans="1:11" x14ac:dyDescent="0.2">
      <c r="A135" s="77">
        <f>'baseline+perf'!A134</f>
        <v>0</v>
      </c>
      <c r="B135" s="77">
        <f>'baseline+perf'!B134</f>
        <v>1</v>
      </c>
      <c r="C135" s="3">
        <f>'baseline+perf'!P134</f>
        <v>0</v>
      </c>
      <c r="D135" s="3">
        <f>'baseline+perf'!Q134</f>
        <v>0</v>
      </c>
      <c r="E135" s="3">
        <f>'baseline+perf'!R134</f>
        <v>0</v>
      </c>
      <c r="F135" s="3">
        <f>'baseline+perf'!D134</f>
        <v>0</v>
      </c>
      <c r="G135" s="3">
        <f>'baseline+perf'!E134</f>
        <v>0</v>
      </c>
      <c r="H135" s="8">
        <f t="shared" si="10"/>
        <v>0</v>
      </c>
      <c r="I135" s="8">
        <f t="shared" si="11"/>
        <v>0</v>
      </c>
      <c r="J135" s="8">
        <f t="shared" si="12"/>
        <v>0</v>
      </c>
      <c r="K135" s="8">
        <f t="shared" si="13"/>
        <v>0</v>
      </c>
    </row>
    <row r="136" spans="1:11" x14ac:dyDescent="0.2">
      <c r="A136" s="77">
        <f>'baseline+perf'!A135</f>
        <v>0</v>
      </c>
      <c r="B136" s="77">
        <f>'baseline+perf'!B135</f>
        <v>1</v>
      </c>
      <c r="C136" s="3">
        <f>'baseline+perf'!P135</f>
        <v>0</v>
      </c>
      <c r="D136" s="3">
        <f>'baseline+perf'!Q135</f>
        <v>0</v>
      </c>
      <c r="E136" s="3">
        <f>'baseline+perf'!R135</f>
        <v>0</v>
      </c>
      <c r="F136" s="3">
        <f>'baseline+perf'!D135</f>
        <v>0</v>
      </c>
      <c r="G136" s="3">
        <f>'baseline+perf'!E135</f>
        <v>0</v>
      </c>
      <c r="H136" s="8">
        <f t="shared" si="10"/>
        <v>0</v>
      </c>
      <c r="I136" s="8">
        <f t="shared" si="11"/>
        <v>0</v>
      </c>
      <c r="J136" s="8">
        <f t="shared" si="12"/>
        <v>0</v>
      </c>
      <c r="K136" s="8">
        <f t="shared" si="13"/>
        <v>0</v>
      </c>
    </row>
    <row r="137" spans="1:11" x14ac:dyDescent="0.2">
      <c r="A137" s="77">
        <f>'baseline+perf'!A136</f>
        <v>0</v>
      </c>
      <c r="B137" s="77">
        <f>'baseline+perf'!B136</f>
        <v>1</v>
      </c>
      <c r="C137" s="3">
        <f>'baseline+perf'!P136</f>
        <v>0</v>
      </c>
      <c r="D137" s="3">
        <f>'baseline+perf'!Q136</f>
        <v>0</v>
      </c>
      <c r="E137" s="3">
        <f>'baseline+perf'!R136</f>
        <v>0</v>
      </c>
      <c r="F137" s="3">
        <f>'baseline+perf'!D136</f>
        <v>0</v>
      </c>
      <c r="G137" s="3">
        <f>'baseline+perf'!E136</f>
        <v>0</v>
      </c>
      <c r="H137" s="8">
        <f t="shared" si="10"/>
        <v>0</v>
      </c>
      <c r="I137" s="8">
        <f t="shared" si="11"/>
        <v>0</v>
      </c>
      <c r="J137" s="8">
        <f t="shared" si="12"/>
        <v>0</v>
      </c>
      <c r="K137" s="8">
        <f t="shared" si="13"/>
        <v>0</v>
      </c>
    </row>
    <row r="138" spans="1:11" x14ac:dyDescent="0.2">
      <c r="A138" s="77">
        <f>'baseline+perf'!A137</f>
        <v>0</v>
      </c>
      <c r="B138" s="77">
        <f>'baseline+perf'!B137</f>
        <v>1</v>
      </c>
      <c r="C138" s="3">
        <f>'baseline+perf'!P137</f>
        <v>0</v>
      </c>
      <c r="D138" s="3">
        <f>'baseline+perf'!Q137</f>
        <v>0</v>
      </c>
      <c r="E138" s="3">
        <f>'baseline+perf'!R137</f>
        <v>0</v>
      </c>
      <c r="F138" s="3">
        <f>'baseline+perf'!D137</f>
        <v>0</v>
      </c>
      <c r="G138" s="3">
        <f>'baseline+perf'!E137</f>
        <v>0</v>
      </c>
      <c r="H138" s="8">
        <f t="shared" si="10"/>
        <v>0</v>
      </c>
      <c r="I138" s="8">
        <f t="shared" si="11"/>
        <v>0</v>
      </c>
      <c r="J138" s="8">
        <f t="shared" si="12"/>
        <v>0</v>
      </c>
      <c r="K138" s="8">
        <f t="shared" si="13"/>
        <v>0</v>
      </c>
    </row>
    <row r="139" spans="1:11" x14ac:dyDescent="0.2">
      <c r="A139" s="77">
        <f>'baseline+perf'!A138</f>
        <v>0</v>
      </c>
      <c r="B139" s="77">
        <f>'baseline+perf'!B138</f>
        <v>1</v>
      </c>
      <c r="C139" s="3">
        <f>'baseline+perf'!P138</f>
        <v>0</v>
      </c>
      <c r="D139" s="3">
        <f>'baseline+perf'!Q138</f>
        <v>0</v>
      </c>
      <c r="E139" s="3">
        <f>'baseline+perf'!R138</f>
        <v>0</v>
      </c>
      <c r="F139" s="3">
        <f>'baseline+perf'!D138</f>
        <v>0</v>
      </c>
      <c r="G139" s="3">
        <f>'baseline+perf'!E138</f>
        <v>0</v>
      </c>
      <c r="H139" s="8">
        <f t="shared" si="10"/>
        <v>0</v>
      </c>
      <c r="I139" s="8">
        <f t="shared" si="11"/>
        <v>0</v>
      </c>
      <c r="J139" s="8">
        <f t="shared" si="12"/>
        <v>0</v>
      </c>
      <c r="K139" s="8">
        <f t="shared" si="13"/>
        <v>0</v>
      </c>
    </row>
    <row r="140" spans="1:11" x14ac:dyDescent="0.2">
      <c r="A140" s="77">
        <f>'baseline+perf'!A139</f>
        <v>0</v>
      </c>
      <c r="B140" s="77">
        <f>'baseline+perf'!B139</f>
        <v>1</v>
      </c>
      <c r="C140" s="3">
        <f>'baseline+perf'!P139</f>
        <v>0</v>
      </c>
      <c r="D140" s="3">
        <f>'baseline+perf'!Q139</f>
        <v>0</v>
      </c>
      <c r="E140" s="3">
        <f>'baseline+perf'!R139</f>
        <v>0</v>
      </c>
      <c r="F140" s="3">
        <f>'baseline+perf'!D139</f>
        <v>0</v>
      </c>
      <c r="G140" s="3">
        <f>'baseline+perf'!E139</f>
        <v>0</v>
      </c>
      <c r="H140" s="8">
        <f t="shared" si="10"/>
        <v>0</v>
      </c>
      <c r="I140" s="8">
        <f t="shared" si="11"/>
        <v>0</v>
      </c>
      <c r="J140" s="8">
        <f t="shared" si="12"/>
        <v>0</v>
      </c>
      <c r="K140" s="8">
        <f t="shared" si="13"/>
        <v>0</v>
      </c>
    </row>
    <row r="141" spans="1:11" x14ac:dyDescent="0.2">
      <c r="A141" s="77">
        <f>'baseline+perf'!A140</f>
        <v>0</v>
      </c>
      <c r="B141" s="77">
        <f>'baseline+perf'!B140</f>
        <v>1</v>
      </c>
      <c r="C141" s="3">
        <f>'baseline+perf'!P140</f>
        <v>0</v>
      </c>
      <c r="D141" s="3">
        <f>'baseline+perf'!Q140</f>
        <v>0</v>
      </c>
      <c r="E141" s="3">
        <f>'baseline+perf'!R140</f>
        <v>0</v>
      </c>
      <c r="F141" s="3">
        <f>'baseline+perf'!D140</f>
        <v>0</v>
      </c>
      <c r="G141" s="3">
        <f>'baseline+perf'!E140</f>
        <v>0</v>
      </c>
      <c r="H141" s="8">
        <f t="shared" si="10"/>
        <v>0</v>
      </c>
      <c r="I141" s="8">
        <f t="shared" si="11"/>
        <v>0</v>
      </c>
      <c r="J141" s="8">
        <f t="shared" si="12"/>
        <v>0</v>
      </c>
      <c r="K141" s="8">
        <f t="shared" si="13"/>
        <v>0</v>
      </c>
    </row>
    <row r="142" spans="1:11" x14ac:dyDescent="0.2">
      <c r="A142" s="77">
        <f>'baseline+perf'!A141</f>
        <v>0</v>
      </c>
      <c r="B142" s="77">
        <f>'baseline+perf'!B141</f>
        <v>1</v>
      </c>
      <c r="C142" s="3">
        <f>'baseline+perf'!P141</f>
        <v>0</v>
      </c>
      <c r="D142" s="3">
        <f>'baseline+perf'!Q141</f>
        <v>0</v>
      </c>
      <c r="E142" s="3">
        <f>'baseline+perf'!R141</f>
        <v>0</v>
      </c>
      <c r="F142" s="3">
        <f>'baseline+perf'!D141</f>
        <v>0</v>
      </c>
      <c r="G142" s="3">
        <f>'baseline+perf'!E141</f>
        <v>0</v>
      </c>
      <c r="H142" s="8">
        <f t="shared" si="10"/>
        <v>0</v>
      </c>
      <c r="I142" s="8">
        <f t="shared" si="11"/>
        <v>0</v>
      </c>
      <c r="J142" s="8">
        <f t="shared" si="12"/>
        <v>0</v>
      </c>
      <c r="K142" s="8">
        <f t="shared" si="13"/>
        <v>0</v>
      </c>
    </row>
    <row r="143" spans="1:11" x14ac:dyDescent="0.2">
      <c r="A143" s="77">
        <f>'baseline+perf'!A142</f>
        <v>0</v>
      </c>
      <c r="B143" s="77">
        <f>'baseline+perf'!B142</f>
        <v>1</v>
      </c>
      <c r="C143" s="3">
        <f>'baseline+perf'!P142</f>
        <v>0</v>
      </c>
      <c r="D143" s="3">
        <f>'baseline+perf'!Q142</f>
        <v>0</v>
      </c>
      <c r="E143" s="3">
        <f>'baseline+perf'!R142</f>
        <v>0</v>
      </c>
      <c r="F143" s="3">
        <f>'baseline+perf'!D142</f>
        <v>0</v>
      </c>
      <c r="G143" s="3">
        <f>'baseline+perf'!E142</f>
        <v>0</v>
      </c>
      <c r="H143" s="8">
        <f t="shared" si="10"/>
        <v>0</v>
      </c>
      <c r="I143" s="8">
        <f t="shared" si="11"/>
        <v>0</v>
      </c>
      <c r="J143" s="8">
        <f t="shared" si="12"/>
        <v>0</v>
      </c>
      <c r="K143" s="8">
        <f t="shared" si="13"/>
        <v>0</v>
      </c>
    </row>
    <row r="144" spans="1:11" x14ac:dyDescent="0.2">
      <c r="A144" s="77">
        <f>'baseline+perf'!A143</f>
        <v>0</v>
      </c>
      <c r="B144" s="77">
        <f>'baseline+perf'!B143</f>
        <v>1</v>
      </c>
      <c r="C144" s="3">
        <f>'baseline+perf'!P143</f>
        <v>0</v>
      </c>
      <c r="D144" s="3">
        <f>'baseline+perf'!Q143</f>
        <v>0</v>
      </c>
      <c r="E144" s="3">
        <f>'baseline+perf'!R143</f>
        <v>0</v>
      </c>
      <c r="F144" s="3">
        <f>'baseline+perf'!D143</f>
        <v>0</v>
      </c>
      <c r="G144" s="3">
        <f>'baseline+perf'!E143</f>
        <v>0</v>
      </c>
      <c r="H144" s="8">
        <f t="shared" si="10"/>
        <v>0</v>
      </c>
      <c r="I144" s="8">
        <f t="shared" si="11"/>
        <v>0</v>
      </c>
      <c r="J144" s="8">
        <f t="shared" si="12"/>
        <v>0</v>
      </c>
      <c r="K144" s="8">
        <f t="shared" si="13"/>
        <v>0</v>
      </c>
    </row>
    <row r="145" spans="1:11" x14ac:dyDescent="0.2">
      <c r="A145" s="77">
        <f>'baseline+perf'!A144</f>
        <v>0</v>
      </c>
      <c r="B145" s="77">
        <f>'baseline+perf'!B144</f>
        <v>1</v>
      </c>
      <c r="C145" s="3">
        <f>'baseline+perf'!P144</f>
        <v>0</v>
      </c>
      <c r="D145" s="3">
        <f>'baseline+perf'!Q144</f>
        <v>0</v>
      </c>
      <c r="E145" s="3">
        <f>'baseline+perf'!R144</f>
        <v>0</v>
      </c>
      <c r="F145" s="3">
        <f>'baseline+perf'!D144</f>
        <v>0</v>
      </c>
      <c r="G145" s="3">
        <f>'baseline+perf'!E144</f>
        <v>0</v>
      </c>
      <c r="H145" s="8">
        <f t="shared" si="10"/>
        <v>0</v>
      </c>
      <c r="I145" s="8">
        <f t="shared" si="11"/>
        <v>0</v>
      </c>
      <c r="J145" s="8">
        <f t="shared" si="12"/>
        <v>0</v>
      </c>
      <c r="K145" s="8">
        <f t="shared" si="13"/>
        <v>0</v>
      </c>
    </row>
    <row r="146" spans="1:11" x14ac:dyDescent="0.2">
      <c r="A146" s="77">
        <f>'baseline+perf'!A145</f>
        <v>0</v>
      </c>
      <c r="B146" s="77">
        <f>'baseline+perf'!B145</f>
        <v>1</v>
      </c>
      <c r="C146" s="3">
        <f>'baseline+perf'!P145</f>
        <v>0</v>
      </c>
      <c r="D146" s="3">
        <f>'baseline+perf'!Q145</f>
        <v>0</v>
      </c>
      <c r="E146" s="3">
        <f>'baseline+perf'!R145</f>
        <v>0</v>
      </c>
      <c r="F146" s="3">
        <f>'baseline+perf'!D145</f>
        <v>0</v>
      </c>
      <c r="G146" s="3">
        <f>'baseline+perf'!E145</f>
        <v>0</v>
      </c>
      <c r="H146" s="8">
        <f t="shared" si="10"/>
        <v>0</v>
      </c>
      <c r="I146" s="8">
        <f t="shared" si="11"/>
        <v>0</v>
      </c>
      <c r="J146" s="8">
        <f t="shared" si="12"/>
        <v>0</v>
      </c>
      <c r="K146" s="8">
        <f t="shared" si="13"/>
        <v>0</v>
      </c>
    </row>
    <row r="147" spans="1:11" x14ac:dyDescent="0.2">
      <c r="A147" s="77">
        <f>'baseline+perf'!A146</f>
        <v>0</v>
      </c>
      <c r="B147" s="77">
        <f>'baseline+perf'!B146</f>
        <v>1</v>
      </c>
      <c r="C147" s="3">
        <f>'baseline+perf'!P146</f>
        <v>0</v>
      </c>
      <c r="D147" s="3">
        <f>'baseline+perf'!Q146</f>
        <v>0</v>
      </c>
      <c r="E147" s="3">
        <f>'baseline+perf'!R146</f>
        <v>0</v>
      </c>
      <c r="F147" s="3">
        <f>'baseline+perf'!D146</f>
        <v>0</v>
      </c>
      <c r="G147" s="3">
        <f>'baseline+perf'!E146</f>
        <v>0</v>
      </c>
      <c r="H147" s="8">
        <f t="shared" si="10"/>
        <v>0</v>
      </c>
      <c r="I147" s="8">
        <f t="shared" si="11"/>
        <v>0</v>
      </c>
      <c r="J147" s="8">
        <f t="shared" si="12"/>
        <v>0</v>
      </c>
      <c r="K147" s="8">
        <f t="shared" si="13"/>
        <v>0</v>
      </c>
    </row>
    <row r="148" spans="1:11" x14ac:dyDescent="0.2">
      <c r="A148" s="77">
        <f>'baseline+perf'!A147</f>
        <v>0</v>
      </c>
      <c r="B148" s="77">
        <f>'baseline+perf'!B147</f>
        <v>1</v>
      </c>
      <c r="C148" s="3">
        <f>'baseline+perf'!P147</f>
        <v>0</v>
      </c>
      <c r="D148" s="3">
        <f>'baseline+perf'!Q147</f>
        <v>0</v>
      </c>
      <c r="E148" s="3">
        <f>'baseline+perf'!R147</f>
        <v>0</v>
      </c>
      <c r="F148" s="3">
        <f>'baseline+perf'!D147</f>
        <v>0</v>
      </c>
      <c r="G148" s="3">
        <f>'baseline+perf'!E147</f>
        <v>0</v>
      </c>
      <c r="H148" s="8">
        <f t="shared" si="10"/>
        <v>0</v>
      </c>
      <c r="I148" s="8">
        <f t="shared" si="11"/>
        <v>0</v>
      </c>
      <c r="J148" s="8">
        <f t="shared" si="12"/>
        <v>0</v>
      </c>
      <c r="K148" s="8">
        <f t="shared" si="13"/>
        <v>0</v>
      </c>
    </row>
    <row r="149" spans="1:11" x14ac:dyDescent="0.2">
      <c r="A149" s="77">
        <f>'baseline+perf'!A148</f>
        <v>0</v>
      </c>
      <c r="B149" s="77">
        <f>'baseline+perf'!B148</f>
        <v>1</v>
      </c>
      <c r="C149" s="3">
        <f>'baseline+perf'!P148</f>
        <v>0</v>
      </c>
      <c r="D149" s="3">
        <f>'baseline+perf'!Q148</f>
        <v>0</v>
      </c>
      <c r="E149" s="3">
        <f>'baseline+perf'!R148</f>
        <v>0</v>
      </c>
      <c r="F149" s="3">
        <f>'baseline+perf'!D148</f>
        <v>0</v>
      </c>
      <c r="G149" s="3">
        <f>'baseline+perf'!E148</f>
        <v>0</v>
      </c>
      <c r="H149" s="8">
        <f t="shared" si="10"/>
        <v>0</v>
      </c>
      <c r="I149" s="8">
        <f t="shared" si="11"/>
        <v>0</v>
      </c>
      <c r="J149" s="8">
        <f t="shared" si="12"/>
        <v>0</v>
      </c>
      <c r="K149" s="8">
        <f t="shared" si="13"/>
        <v>0</v>
      </c>
    </row>
    <row r="150" spans="1:11" x14ac:dyDescent="0.2">
      <c r="A150" s="77">
        <f>'baseline+perf'!A149</f>
        <v>0</v>
      </c>
      <c r="B150" s="77">
        <f>'baseline+perf'!B149</f>
        <v>1</v>
      </c>
      <c r="C150" s="3">
        <f>'baseline+perf'!P149</f>
        <v>0</v>
      </c>
      <c r="D150" s="3">
        <f>'baseline+perf'!Q149</f>
        <v>0</v>
      </c>
      <c r="E150" s="3">
        <f>'baseline+perf'!R149</f>
        <v>0</v>
      </c>
      <c r="F150" s="3">
        <f>'baseline+perf'!D149</f>
        <v>0</v>
      </c>
      <c r="G150" s="3">
        <f>'baseline+perf'!E149</f>
        <v>0</v>
      </c>
      <c r="H150" s="8">
        <f t="shared" si="10"/>
        <v>0</v>
      </c>
      <c r="I150" s="8">
        <f t="shared" si="11"/>
        <v>0</v>
      </c>
      <c r="J150" s="8">
        <f t="shared" si="12"/>
        <v>0</v>
      </c>
      <c r="K150" s="8">
        <f t="shared" si="13"/>
        <v>0</v>
      </c>
    </row>
    <row r="151" spans="1:11" x14ac:dyDescent="0.2">
      <c r="A151" s="77">
        <f>'baseline+perf'!A150</f>
        <v>0</v>
      </c>
      <c r="B151" s="77">
        <f>'baseline+perf'!B150</f>
        <v>1</v>
      </c>
      <c r="C151" s="3">
        <f>'baseline+perf'!P150</f>
        <v>0</v>
      </c>
      <c r="D151" s="3">
        <f>'baseline+perf'!Q150</f>
        <v>0</v>
      </c>
      <c r="E151" s="3">
        <f>'baseline+perf'!R150</f>
        <v>0</v>
      </c>
      <c r="F151" s="3">
        <f>'baseline+perf'!D150</f>
        <v>0</v>
      </c>
      <c r="G151" s="3">
        <f>'baseline+perf'!E150</f>
        <v>0</v>
      </c>
      <c r="H151" s="8">
        <f t="shared" si="10"/>
        <v>0</v>
      </c>
      <c r="I151" s="8">
        <f t="shared" si="11"/>
        <v>0</v>
      </c>
      <c r="J151" s="8">
        <f t="shared" si="12"/>
        <v>0</v>
      </c>
      <c r="K151" s="8">
        <f t="shared" si="13"/>
        <v>0</v>
      </c>
    </row>
    <row r="152" spans="1:11" x14ac:dyDescent="0.2">
      <c r="A152" s="77">
        <f>'baseline+perf'!A151</f>
        <v>0</v>
      </c>
      <c r="B152" s="77">
        <f>'baseline+perf'!B151</f>
        <v>1</v>
      </c>
      <c r="C152" s="3">
        <f>'baseline+perf'!P151</f>
        <v>0</v>
      </c>
      <c r="D152" s="3">
        <f>'baseline+perf'!Q151</f>
        <v>0</v>
      </c>
      <c r="E152" s="3">
        <f>'baseline+perf'!R151</f>
        <v>0</v>
      </c>
      <c r="F152" s="3">
        <f>'baseline+perf'!D151</f>
        <v>0</v>
      </c>
      <c r="G152" s="3">
        <f>'baseline+perf'!E151</f>
        <v>0</v>
      </c>
      <c r="H152" s="8">
        <f t="shared" si="10"/>
        <v>0</v>
      </c>
      <c r="I152" s="8">
        <f t="shared" si="11"/>
        <v>0</v>
      </c>
      <c r="J152" s="8">
        <f t="shared" si="12"/>
        <v>0</v>
      </c>
      <c r="K152" s="8">
        <f t="shared" si="13"/>
        <v>0</v>
      </c>
    </row>
    <row r="153" spans="1:11" x14ac:dyDescent="0.2">
      <c r="A153" s="77">
        <f>'baseline+perf'!A152</f>
        <v>0</v>
      </c>
      <c r="B153" s="77">
        <f>'baseline+perf'!B152</f>
        <v>1</v>
      </c>
      <c r="C153" s="3">
        <f>'baseline+perf'!P152</f>
        <v>0</v>
      </c>
      <c r="D153" s="3">
        <f>'baseline+perf'!Q152</f>
        <v>0</v>
      </c>
      <c r="E153" s="3">
        <f>'baseline+perf'!R152</f>
        <v>0</v>
      </c>
      <c r="F153" s="3">
        <f>'baseline+perf'!D152</f>
        <v>0</v>
      </c>
      <c r="G153" s="3">
        <f>'baseline+perf'!E152</f>
        <v>0</v>
      </c>
      <c r="H153" s="8">
        <f t="shared" si="10"/>
        <v>0</v>
      </c>
      <c r="I153" s="8">
        <f t="shared" si="11"/>
        <v>0</v>
      </c>
      <c r="J153" s="8">
        <f t="shared" si="12"/>
        <v>0</v>
      </c>
      <c r="K153" s="8">
        <f t="shared" si="13"/>
        <v>0</v>
      </c>
    </row>
    <row r="154" spans="1:11" x14ac:dyDescent="0.2">
      <c r="A154" s="77">
        <f>'baseline+perf'!A153</f>
        <v>0</v>
      </c>
      <c r="B154" s="77">
        <f>'baseline+perf'!B153</f>
        <v>1</v>
      </c>
      <c r="C154" s="3">
        <f>'baseline+perf'!P153</f>
        <v>0</v>
      </c>
      <c r="D154" s="3">
        <f>'baseline+perf'!Q153</f>
        <v>0</v>
      </c>
      <c r="E154" s="3">
        <f>'baseline+perf'!R153</f>
        <v>0</v>
      </c>
      <c r="F154" s="3">
        <f>'baseline+perf'!D153</f>
        <v>0</v>
      </c>
      <c r="G154" s="3">
        <f>'baseline+perf'!E153</f>
        <v>0</v>
      </c>
      <c r="H154" s="8">
        <f t="shared" si="10"/>
        <v>0</v>
      </c>
      <c r="I154" s="8">
        <f t="shared" si="11"/>
        <v>0</v>
      </c>
      <c r="J154" s="8">
        <f t="shared" si="12"/>
        <v>0</v>
      </c>
      <c r="K154" s="8">
        <f t="shared" si="13"/>
        <v>0</v>
      </c>
    </row>
    <row r="155" spans="1:11" x14ac:dyDescent="0.2">
      <c r="A155" s="77">
        <f>'baseline+perf'!A154</f>
        <v>0</v>
      </c>
      <c r="B155" s="77">
        <f>'baseline+perf'!B154</f>
        <v>1</v>
      </c>
      <c r="C155" s="3">
        <f>'baseline+perf'!P154</f>
        <v>0</v>
      </c>
      <c r="D155" s="3">
        <f>'baseline+perf'!Q154</f>
        <v>0</v>
      </c>
      <c r="E155" s="3">
        <f>'baseline+perf'!R154</f>
        <v>0</v>
      </c>
      <c r="F155" s="3">
        <f>'baseline+perf'!D154</f>
        <v>0</v>
      </c>
      <c r="G155" s="3">
        <f>'baseline+perf'!E154</f>
        <v>0</v>
      </c>
      <c r="H155" s="8">
        <f t="shared" si="10"/>
        <v>0</v>
      </c>
      <c r="I155" s="8">
        <f t="shared" si="11"/>
        <v>0</v>
      </c>
      <c r="J155" s="8">
        <f t="shared" si="12"/>
        <v>0</v>
      </c>
      <c r="K155" s="8">
        <f t="shared" si="13"/>
        <v>0</v>
      </c>
    </row>
    <row r="156" spans="1:11" x14ac:dyDescent="0.2">
      <c r="A156" s="77">
        <f>'baseline+perf'!A155</f>
        <v>0</v>
      </c>
      <c r="B156" s="77">
        <f>'baseline+perf'!B155</f>
        <v>1</v>
      </c>
      <c r="C156" s="3">
        <f>'baseline+perf'!P155</f>
        <v>0</v>
      </c>
      <c r="D156" s="3">
        <f>'baseline+perf'!Q155</f>
        <v>0</v>
      </c>
      <c r="E156" s="3">
        <f>'baseline+perf'!R155</f>
        <v>0</v>
      </c>
      <c r="F156" s="3">
        <f>'baseline+perf'!D155</f>
        <v>0</v>
      </c>
      <c r="G156" s="3">
        <f>'baseline+perf'!E155</f>
        <v>0</v>
      </c>
      <c r="H156" s="8">
        <f t="shared" si="10"/>
        <v>0</v>
      </c>
      <c r="I156" s="8">
        <f t="shared" si="11"/>
        <v>0</v>
      </c>
      <c r="J156" s="8">
        <f t="shared" si="12"/>
        <v>0</v>
      </c>
      <c r="K156" s="8">
        <f t="shared" si="13"/>
        <v>0</v>
      </c>
    </row>
    <row r="157" spans="1:11" x14ac:dyDescent="0.2">
      <c r="A157" s="77">
        <f>'baseline+perf'!A156</f>
        <v>0</v>
      </c>
      <c r="B157" s="77">
        <f>'baseline+perf'!B156</f>
        <v>1</v>
      </c>
      <c r="C157" s="3">
        <f>'baseline+perf'!P156</f>
        <v>0</v>
      </c>
      <c r="D157" s="3">
        <f>'baseline+perf'!Q156</f>
        <v>0</v>
      </c>
      <c r="E157" s="3">
        <f>'baseline+perf'!R156</f>
        <v>0</v>
      </c>
      <c r="F157" s="3">
        <f>'baseline+perf'!D156</f>
        <v>0</v>
      </c>
      <c r="G157" s="3">
        <f>'baseline+perf'!E156</f>
        <v>0</v>
      </c>
      <c r="H157" s="8">
        <f t="shared" si="10"/>
        <v>0</v>
      </c>
      <c r="I157" s="8">
        <f t="shared" si="11"/>
        <v>0</v>
      </c>
      <c r="J157" s="8">
        <f t="shared" si="12"/>
        <v>0</v>
      </c>
      <c r="K157" s="8">
        <f t="shared" si="13"/>
        <v>0</v>
      </c>
    </row>
    <row r="158" spans="1:11" x14ac:dyDescent="0.2">
      <c r="A158" s="77">
        <f>'baseline+perf'!A157</f>
        <v>0</v>
      </c>
      <c r="B158" s="77">
        <f>'baseline+perf'!B157</f>
        <v>1</v>
      </c>
      <c r="C158" s="3">
        <f>'baseline+perf'!P157</f>
        <v>0</v>
      </c>
      <c r="D158" s="3">
        <f>'baseline+perf'!Q157</f>
        <v>0</v>
      </c>
      <c r="E158" s="3">
        <f>'baseline+perf'!R157</f>
        <v>0</v>
      </c>
      <c r="F158" s="3">
        <f>'baseline+perf'!D157</f>
        <v>0</v>
      </c>
      <c r="G158" s="3">
        <f>'baseline+perf'!E157</f>
        <v>0</v>
      </c>
      <c r="H158" s="8">
        <f t="shared" si="10"/>
        <v>0</v>
      </c>
      <c r="I158" s="8">
        <f t="shared" si="11"/>
        <v>0</v>
      </c>
      <c r="J158" s="8">
        <f t="shared" si="12"/>
        <v>0</v>
      </c>
      <c r="K158" s="8">
        <f t="shared" si="13"/>
        <v>0</v>
      </c>
    </row>
    <row r="159" spans="1:11" x14ac:dyDescent="0.2">
      <c r="A159" s="77">
        <f>'baseline+perf'!A158</f>
        <v>0</v>
      </c>
      <c r="B159" s="77">
        <f>'baseline+perf'!B158</f>
        <v>1</v>
      </c>
      <c r="C159" s="3">
        <f>'baseline+perf'!P158</f>
        <v>0</v>
      </c>
      <c r="D159" s="3">
        <f>'baseline+perf'!Q158</f>
        <v>0</v>
      </c>
      <c r="E159" s="3">
        <f>'baseline+perf'!R158</f>
        <v>0</v>
      </c>
      <c r="F159" s="3">
        <f>'baseline+perf'!D158</f>
        <v>0</v>
      </c>
      <c r="G159" s="3">
        <f>'baseline+perf'!E158</f>
        <v>0</v>
      </c>
      <c r="H159" s="8">
        <f t="shared" si="10"/>
        <v>0</v>
      </c>
      <c r="I159" s="8">
        <f t="shared" si="11"/>
        <v>0</v>
      </c>
      <c r="J159" s="8">
        <f t="shared" si="12"/>
        <v>0</v>
      </c>
      <c r="K159" s="8">
        <f t="shared" si="13"/>
        <v>0</v>
      </c>
    </row>
    <row r="160" spans="1:11" x14ac:dyDescent="0.2">
      <c r="A160" s="77">
        <f>'baseline+perf'!A159</f>
        <v>0</v>
      </c>
      <c r="B160" s="77">
        <f>'baseline+perf'!B159</f>
        <v>1</v>
      </c>
      <c r="C160" s="3">
        <f>'baseline+perf'!P159</f>
        <v>0</v>
      </c>
      <c r="D160" s="3">
        <f>'baseline+perf'!Q159</f>
        <v>0</v>
      </c>
      <c r="E160" s="3">
        <f>'baseline+perf'!R159</f>
        <v>0</v>
      </c>
      <c r="F160" s="3">
        <f>'baseline+perf'!D159</f>
        <v>0</v>
      </c>
      <c r="G160" s="3">
        <f>'baseline+perf'!E159</f>
        <v>0</v>
      </c>
      <c r="H160" s="8">
        <f t="shared" si="10"/>
        <v>0</v>
      </c>
      <c r="I160" s="8">
        <f t="shared" si="11"/>
        <v>0</v>
      </c>
      <c r="J160" s="8">
        <f t="shared" si="12"/>
        <v>0</v>
      </c>
      <c r="K160" s="8">
        <f t="shared" si="13"/>
        <v>0</v>
      </c>
    </row>
    <row r="161" spans="1:11" x14ac:dyDescent="0.2">
      <c r="A161" s="77">
        <f>'baseline+perf'!A160</f>
        <v>0</v>
      </c>
      <c r="B161" s="77">
        <f>'baseline+perf'!B160</f>
        <v>1</v>
      </c>
      <c r="C161" s="3">
        <f>'baseline+perf'!P160</f>
        <v>0</v>
      </c>
      <c r="D161" s="3">
        <f>'baseline+perf'!Q160</f>
        <v>0</v>
      </c>
      <c r="E161" s="3">
        <f>'baseline+perf'!R160</f>
        <v>0</v>
      </c>
      <c r="F161" s="3">
        <f>'baseline+perf'!D160</f>
        <v>0</v>
      </c>
      <c r="G161" s="3">
        <f>'baseline+perf'!E160</f>
        <v>0</v>
      </c>
      <c r="H161" s="8">
        <f t="shared" si="10"/>
        <v>0</v>
      </c>
      <c r="I161" s="8">
        <f t="shared" si="11"/>
        <v>0</v>
      </c>
      <c r="J161" s="8">
        <f t="shared" si="12"/>
        <v>0</v>
      </c>
      <c r="K161" s="8">
        <f t="shared" si="13"/>
        <v>0</v>
      </c>
    </row>
    <row r="162" spans="1:11" x14ac:dyDescent="0.2">
      <c r="A162" s="77">
        <f>'baseline+perf'!A161</f>
        <v>0</v>
      </c>
      <c r="B162" s="77">
        <f>'baseline+perf'!B161</f>
        <v>1</v>
      </c>
      <c r="C162" s="3">
        <f>'baseline+perf'!P161</f>
        <v>0</v>
      </c>
      <c r="D162" s="3">
        <f>'baseline+perf'!Q161</f>
        <v>0</v>
      </c>
      <c r="E162" s="3">
        <f>'baseline+perf'!R161</f>
        <v>0</v>
      </c>
      <c r="F162" s="3">
        <f>'baseline+perf'!D161</f>
        <v>0</v>
      </c>
      <c r="G162" s="3">
        <f>'baseline+perf'!E161</f>
        <v>0</v>
      </c>
      <c r="H162" s="8">
        <f t="shared" si="10"/>
        <v>0</v>
      </c>
      <c r="I162" s="8">
        <f t="shared" si="11"/>
        <v>0</v>
      </c>
      <c r="J162" s="8">
        <f t="shared" si="12"/>
        <v>0</v>
      </c>
      <c r="K162" s="8">
        <f t="shared" si="13"/>
        <v>0</v>
      </c>
    </row>
    <row r="163" spans="1:11" x14ac:dyDescent="0.2">
      <c r="A163" s="77">
        <f>'baseline+perf'!A162</f>
        <v>0</v>
      </c>
      <c r="B163" s="77">
        <f>'baseline+perf'!B162</f>
        <v>1</v>
      </c>
      <c r="C163" s="3">
        <f>'baseline+perf'!P162</f>
        <v>0</v>
      </c>
      <c r="D163" s="3">
        <f>'baseline+perf'!Q162</f>
        <v>0</v>
      </c>
      <c r="E163" s="3">
        <f>'baseline+perf'!R162</f>
        <v>0</v>
      </c>
      <c r="F163" s="3">
        <f>'baseline+perf'!D162</f>
        <v>0</v>
      </c>
      <c r="G163" s="3">
        <f>'baseline+perf'!E162</f>
        <v>0</v>
      </c>
      <c r="H163" s="8">
        <f t="shared" si="10"/>
        <v>0</v>
      </c>
      <c r="I163" s="8">
        <f t="shared" si="11"/>
        <v>0</v>
      </c>
      <c r="J163" s="8">
        <f t="shared" si="12"/>
        <v>0</v>
      </c>
      <c r="K163" s="8">
        <f t="shared" si="13"/>
        <v>0</v>
      </c>
    </row>
    <row r="164" spans="1:11" x14ac:dyDescent="0.2">
      <c r="A164" s="77">
        <f>'baseline+perf'!A163</f>
        <v>0</v>
      </c>
      <c r="B164" s="77">
        <f>'baseline+perf'!B163</f>
        <v>1</v>
      </c>
      <c r="C164" s="3">
        <f>'baseline+perf'!P163</f>
        <v>0</v>
      </c>
      <c r="D164" s="3">
        <f>'baseline+perf'!Q163</f>
        <v>0</v>
      </c>
      <c r="E164" s="3">
        <f>'baseline+perf'!R163</f>
        <v>0</v>
      </c>
      <c r="F164" s="3">
        <f>'baseline+perf'!D163</f>
        <v>0</v>
      </c>
      <c r="G164" s="3">
        <f>'baseline+perf'!E163</f>
        <v>0</v>
      </c>
      <c r="H164" s="8">
        <f t="shared" si="10"/>
        <v>0</v>
      </c>
      <c r="I164" s="8">
        <f t="shared" si="11"/>
        <v>0</v>
      </c>
      <c r="J164" s="8">
        <f t="shared" si="12"/>
        <v>0</v>
      </c>
      <c r="K164" s="8">
        <f t="shared" si="13"/>
        <v>0</v>
      </c>
    </row>
    <row r="165" spans="1:11" x14ac:dyDescent="0.2">
      <c r="A165" s="77">
        <f>'baseline+perf'!A164</f>
        <v>0</v>
      </c>
      <c r="B165" s="77">
        <f>'baseline+perf'!B164</f>
        <v>1</v>
      </c>
      <c r="C165" s="3">
        <f>'baseline+perf'!P164</f>
        <v>0</v>
      </c>
      <c r="D165" s="3">
        <f>'baseline+perf'!Q164</f>
        <v>0</v>
      </c>
      <c r="E165" s="3">
        <f>'baseline+perf'!R164</f>
        <v>0</v>
      </c>
      <c r="F165" s="3">
        <f>'baseline+perf'!D164</f>
        <v>0</v>
      </c>
      <c r="G165" s="3">
        <f>'baseline+perf'!E164</f>
        <v>0</v>
      </c>
      <c r="H165" s="8">
        <f t="shared" si="10"/>
        <v>0</v>
      </c>
      <c r="I165" s="8">
        <f t="shared" si="11"/>
        <v>0</v>
      </c>
      <c r="J165" s="8">
        <f t="shared" si="12"/>
        <v>0</v>
      </c>
      <c r="K165" s="8">
        <f t="shared" si="13"/>
        <v>0</v>
      </c>
    </row>
    <row r="166" spans="1:11" x14ac:dyDescent="0.2">
      <c r="A166" s="77">
        <f>'baseline+perf'!A165</f>
        <v>0</v>
      </c>
      <c r="B166" s="77">
        <f>'baseline+perf'!B165</f>
        <v>1</v>
      </c>
      <c r="C166" s="3">
        <f>'baseline+perf'!P165</f>
        <v>0</v>
      </c>
      <c r="D166" s="3">
        <f>'baseline+perf'!Q165</f>
        <v>0</v>
      </c>
      <c r="E166" s="3">
        <f>'baseline+perf'!R165</f>
        <v>0</v>
      </c>
      <c r="F166" s="3">
        <f>'baseline+perf'!D165</f>
        <v>0</v>
      </c>
      <c r="G166" s="3">
        <f>'baseline+perf'!E165</f>
        <v>0</v>
      </c>
      <c r="H166" s="8">
        <f t="shared" si="10"/>
        <v>0</v>
      </c>
      <c r="I166" s="8">
        <f t="shared" si="11"/>
        <v>0</v>
      </c>
      <c r="J166" s="8">
        <f t="shared" si="12"/>
        <v>0</v>
      </c>
      <c r="K166" s="8">
        <f t="shared" si="13"/>
        <v>0</v>
      </c>
    </row>
    <row r="167" spans="1:11" x14ac:dyDescent="0.2">
      <c r="A167" s="77">
        <f>'baseline+perf'!A166</f>
        <v>0</v>
      </c>
      <c r="B167" s="77">
        <f>'baseline+perf'!B166</f>
        <v>1</v>
      </c>
      <c r="C167" s="3">
        <f>'baseline+perf'!P166</f>
        <v>0</v>
      </c>
      <c r="D167" s="3">
        <f>'baseline+perf'!Q166</f>
        <v>0</v>
      </c>
      <c r="E167" s="3">
        <f>'baseline+perf'!R166</f>
        <v>0</v>
      </c>
      <c r="F167" s="3">
        <f>'baseline+perf'!D166</f>
        <v>0</v>
      </c>
      <c r="G167" s="3">
        <f>'baseline+perf'!E166</f>
        <v>0</v>
      </c>
      <c r="H167" s="8">
        <f t="shared" si="10"/>
        <v>0</v>
      </c>
      <c r="I167" s="8">
        <f t="shared" si="11"/>
        <v>0</v>
      </c>
      <c r="J167" s="8">
        <f t="shared" si="12"/>
        <v>0</v>
      </c>
      <c r="K167" s="8">
        <f t="shared" si="13"/>
        <v>0</v>
      </c>
    </row>
    <row r="168" spans="1:11" x14ac:dyDescent="0.2">
      <c r="A168" s="77">
        <f>'baseline+perf'!A167</f>
        <v>0</v>
      </c>
      <c r="B168" s="77">
        <f>'baseline+perf'!B167</f>
        <v>1</v>
      </c>
      <c r="C168" s="3">
        <f>'baseline+perf'!P167</f>
        <v>0</v>
      </c>
      <c r="D168" s="3">
        <f>'baseline+perf'!Q167</f>
        <v>0</v>
      </c>
      <c r="E168" s="3">
        <f>'baseline+perf'!R167</f>
        <v>0</v>
      </c>
      <c r="F168" s="3">
        <f>'baseline+perf'!D167</f>
        <v>0</v>
      </c>
      <c r="G168" s="3">
        <f>'baseline+perf'!E167</f>
        <v>0</v>
      </c>
      <c r="H168" s="8">
        <f t="shared" si="10"/>
        <v>0</v>
      </c>
      <c r="I168" s="8">
        <f t="shared" si="11"/>
        <v>0</v>
      </c>
      <c r="J168" s="8">
        <f t="shared" si="12"/>
        <v>0</v>
      </c>
      <c r="K168" s="8">
        <f t="shared" si="13"/>
        <v>0</v>
      </c>
    </row>
    <row r="169" spans="1:11" x14ac:dyDescent="0.2">
      <c r="A169" s="77">
        <f>'baseline+perf'!A168</f>
        <v>0</v>
      </c>
      <c r="B169" s="77">
        <f>'baseline+perf'!B168</f>
        <v>1</v>
      </c>
      <c r="C169" s="3">
        <f>'baseline+perf'!P168</f>
        <v>0</v>
      </c>
      <c r="D169" s="3">
        <f>'baseline+perf'!Q168</f>
        <v>0</v>
      </c>
      <c r="E169" s="3">
        <f>'baseline+perf'!R168</f>
        <v>0</v>
      </c>
      <c r="F169" s="3">
        <f>'baseline+perf'!D168</f>
        <v>0</v>
      </c>
      <c r="G169" s="3">
        <f>'baseline+perf'!E168</f>
        <v>0</v>
      </c>
      <c r="H169" s="8">
        <f t="shared" si="10"/>
        <v>0</v>
      </c>
      <c r="I169" s="8">
        <f t="shared" si="11"/>
        <v>0</v>
      </c>
      <c r="J169" s="8">
        <f t="shared" si="12"/>
        <v>0</v>
      </c>
      <c r="K169" s="8">
        <f t="shared" si="13"/>
        <v>0</v>
      </c>
    </row>
    <row r="170" spans="1:11" x14ac:dyDescent="0.2">
      <c r="A170" s="77">
        <f>'baseline+perf'!A169</f>
        <v>0</v>
      </c>
      <c r="B170" s="77">
        <f>'baseline+perf'!B169</f>
        <v>1</v>
      </c>
      <c r="C170" s="3">
        <f>'baseline+perf'!P169</f>
        <v>0</v>
      </c>
      <c r="D170" s="3">
        <f>'baseline+perf'!Q169</f>
        <v>0</v>
      </c>
      <c r="E170" s="3">
        <f>'baseline+perf'!R169</f>
        <v>0</v>
      </c>
      <c r="F170" s="3">
        <f>'baseline+perf'!D169</f>
        <v>0</v>
      </c>
      <c r="G170" s="3">
        <f>'baseline+perf'!E169</f>
        <v>0</v>
      </c>
      <c r="H170" s="8">
        <f t="shared" si="10"/>
        <v>0</v>
      </c>
      <c r="I170" s="8">
        <f t="shared" si="11"/>
        <v>0</v>
      </c>
      <c r="J170" s="8">
        <f t="shared" si="12"/>
        <v>0</v>
      </c>
      <c r="K170" s="8">
        <f t="shared" si="13"/>
        <v>0</v>
      </c>
    </row>
    <row r="171" spans="1:11" x14ac:dyDescent="0.2">
      <c r="A171" s="77">
        <f>'baseline+perf'!A170</f>
        <v>0</v>
      </c>
      <c r="B171" s="77">
        <f>'baseline+perf'!B170</f>
        <v>1</v>
      </c>
      <c r="C171" s="3">
        <f>'baseline+perf'!P170</f>
        <v>0</v>
      </c>
      <c r="D171" s="3">
        <f>'baseline+perf'!Q170</f>
        <v>0</v>
      </c>
      <c r="E171" s="3">
        <f>'baseline+perf'!R170</f>
        <v>0</v>
      </c>
      <c r="F171" s="3">
        <f>'baseline+perf'!D170</f>
        <v>0</v>
      </c>
      <c r="G171" s="3">
        <f>'baseline+perf'!E170</f>
        <v>0</v>
      </c>
      <c r="H171" s="8">
        <f t="shared" si="10"/>
        <v>0</v>
      </c>
      <c r="I171" s="8">
        <f t="shared" si="11"/>
        <v>0</v>
      </c>
      <c r="J171" s="8">
        <f t="shared" si="12"/>
        <v>0</v>
      </c>
      <c r="K171" s="8">
        <f t="shared" si="13"/>
        <v>0</v>
      </c>
    </row>
    <row r="172" spans="1:11" x14ac:dyDescent="0.2">
      <c r="A172" s="77">
        <f>'baseline+perf'!A171</f>
        <v>0</v>
      </c>
      <c r="B172" s="77">
        <f>'baseline+perf'!B171</f>
        <v>1</v>
      </c>
      <c r="C172" s="3">
        <f>'baseline+perf'!P171</f>
        <v>0</v>
      </c>
      <c r="D172" s="3">
        <f>'baseline+perf'!Q171</f>
        <v>0</v>
      </c>
      <c r="E172" s="3">
        <f>'baseline+perf'!R171</f>
        <v>0</v>
      </c>
      <c r="F172" s="3">
        <f>'baseline+perf'!D171</f>
        <v>0</v>
      </c>
      <c r="G172" s="3">
        <f>'baseline+perf'!E171</f>
        <v>0</v>
      </c>
      <c r="H172" s="8">
        <f t="shared" si="10"/>
        <v>0</v>
      </c>
      <c r="I172" s="8">
        <f t="shared" si="11"/>
        <v>0</v>
      </c>
      <c r="J172" s="8">
        <f t="shared" si="12"/>
        <v>0</v>
      </c>
      <c r="K172" s="8">
        <f t="shared" si="13"/>
        <v>0</v>
      </c>
    </row>
    <row r="173" spans="1:11" x14ac:dyDescent="0.2">
      <c r="A173" s="77">
        <f>'baseline+perf'!A172</f>
        <v>0</v>
      </c>
      <c r="B173" s="77">
        <f>'baseline+perf'!B172</f>
        <v>1</v>
      </c>
      <c r="C173" s="3">
        <f>'baseline+perf'!P172</f>
        <v>0</v>
      </c>
      <c r="D173" s="3">
        <f>'baseline+perf'!Q172</f>
        <v>0</v>
      </c>
      <c r="E173" s="3">
        <f>'baseline+perf'!R172</f>
        <v>0</v>
      </c>
      <c r="F173" s="3">
        <f>'baseline+perf'!D172</f>
        <v>0</v>
      </c>
      <c r="G173" s="3">
        <f>'baseline+perf'!E172</f>
        <v>0</v>
      </c>
      <c r="H173" s="8">
        <f t="shared" si="10"/>
        <v>0</v>
      </c>
      <c r="I173" s="8">
        <f t="shared" si="11"/>
        <v>0</v>
      </c>
      <c r="J173" s="8">
        <f t="shared" si="12"/>
        <v>0</v>
      </c>
      <c r="K173" s="8">
        <f t="shared" si="13"/>
        <v>0</v>
      </c>
    </row>
    <row r="174" spans="1:11" x14ac:dyDescent="0.2">
      <c r="A174" s="77">
        <f>'baseline+perf'!A173</f>
        <v>0</v>
      </c>
      <c r="B174" s="77">
        <f>'baseline+perf'!B173</f>
        <v>1</v>
      </c>
      <c r="C174" s="3">
        <f>'baseline+perf'!P173</f>
        <v>0</v>
      </c>
      <c r="D174" s="3">
        <f>'baseline+perf'!Q173</f>
        <v>0</v>
      </c>
      <c r="E174" s="3">
        <f>'baseline+perf'!R173</f>
        <v>0</v>
      </c>
      <c r="F174" s="3">
        <f>'baseline+perf'!D173</f>
        <v>0</v>
      </c>
      <c r="G174" s="3">
        <f>'baseline+perf'!E173</f>
        <v>0</v>
      </c>
      <c r="H174" s="8">
        <f t="shared" si="10"/>
        <v>0</v>
      </c>
      <c r="I174" s="8">
        <f t="shared" si="11"/>
        <v>0</v>
      </c>
      <c r="J174" s="8">
        <f t="shared" si="12"/>
        <v>0</v>
      </c>
      <c r="K174" s="8">
        <f t="shared" si="13"/>
        <v>0</v>
      </c>
    </row>
    <row r="175" spans="1:11" x14ac:dyDescent="0.2">
      <c r="A175" s="77">
        <f>'baseline+perf'!A174</f>
        <v>0</v>
      </c>
      <c r="B175" s="77">
        <f>'baseline+perf'!B174</f>
        <v>1</v>
      </c>
      <c r="C175" s="3">
        <f>'baseline+perf'!P174</f>
        <v>0</v>
      </c>
      <c r="D175" s="3">
        <f>'baseline+perf'!Q174</f>
        <v>0</v>
      </c>
      <c r="E175" s="3">
        <f>'baseline+perf'!R174</f>
        <v>0</v>
      </c>
      <c r="F175" s="3">
        <f>'baseline+perf'!D174</f>
        <v>0</v>
      </c>
      <c r="G175" s="3">
        <f>'baseline+perf'!E174</f>
        <v>0</v>
      </c>
      <c r="H175" s="8">
        <f t="shared" si="10"/>
        <v>0</v>
      </c>
      <c r="I175" s="8">
        <f t="shared" si="11"/>
        <v>0</v>
      </c>
      <c r="J175" s="8">
        <f t="shared" si="12"/>
        <v>0</v>
      </c>
      <c r="K175" s="8">
        <f t="shared" si="13"/>
        <v>0</v>
      </c>
    </row>
    <row r="176" spans="1:11" x14ac:dyDescent="0.2">
      <c r="A176" s="77">
        <f>'baseline+perf'!A175</f>
        <v>0</v>
      </c>
      <c r="B176" s="77">
        <f>'baseline+perf'!B175</f>
        <v>1</v>
      </c>
      <c r="C176" s="3">
        <f>'baseline+perf'!P175</f>
        <v>0</v>
      </c>
      <c r="D176" s="3">
        <f>'baseline+perf'!Q175</f>
        <v>0</v>
      </c>
      <c r="E176" s="3">
        <f>'baseline+perf'!R175</f>
        <v>0</v>
      </c>
      <c r="F176" s="3">
        <f>'baseline+perf'!D175</f>
        <v>0</v>
      </c>
      <c r="G176" s="3">
        <f>'baseline+perf'!E175</f>
        <v>0</v>
      </c>
      <c r="H176" s="8">
        <f t="shared" si="10"/>
        <v>0</v>
      </c>
      <c r="I176" s="8">
        <f t="shared" si="11"/>
        <v>0</v>
      </c>
      <c r="J176" s="8">
        <f t="shared" si="12"/>
        <v>0</v>
      </c>
      <c r="K176" s="8">
        <f t="shared" si="13"/>
        <v>0</v>
      </c>
    </row>
    <row r="177" spans="1:11" x14ac:dyDescent="0.2">
      <c r="A177" s="77">
        <f>'baseline+perf'!A176</f>
        <v>0</v>
      </c>
      <c r="B177" s="77">
        <f>'baseline+perf'!B176</f>
        <v>1</v>
      </c>
      <c r="C177" s="3">
        <f>'baseline+perf'!P176</f>
        <v>0</v>
      </c>
      <c r="D177" s="3">
        <f>'baseline+perf'!Q176</f>
        <v>0</v>
      </c>
      <c r="E177" s="3">
        <f>'baseline+perf'!R176</f>
        <v>0</v>
      </c>
      <c r="F177" s="3">
        <f>'baseline+perf'!D176</f>
        <v>0</v>
      </c>
      <c r="G177" s="3">
        <f>'baseline+perf'!E176</f>
        <v>0</v>
      </c>
      <c r="H177" s="8">
        <f t="shared" si="10"/>
        <v>0</v>
      </c>
      <c r="I177" s="8">
        <f t="shared" si="11"/>
        <v>0</v>
      </c>
      <c r="J177" s="8">
        <f t="shared" si="12"/>
        <v>0</v>
      </c>
      <c r="K177" s="8">
        <f t="shared" si="13"/>
        <v>0</v>
      </c>
    </row>
    <row r="178" spans="1:11" x14ac:dyDescent="0.2">
      <c r="A178" s="77">
        <f>'baseline+perf'!A177</f>
        <v>0</v>
      </c>
      <c r="B178" s="77">
        <f>'baseline+perf'!B177</f>
        <v>1</v>
      </c>
      <c r="C178" s="3">
        <f>'baseline+perf'!P177</f>
        <v>0</v>
      </c>
      <c r="D178" s="3">
        <f>'baseline+perf'!Q177</f>
        <v>0</v>
      </c>
      <c r="E178" s="3">
        <f>'baseline+perf'!R177</f>
        <v>0</v>
      </c>
      <c r="F178" s="3">
        <f>'baseline+perf'!D177</f>
        <v>0</v>
      </c>
      <c r="G178" s="3">
        <f>'baseline+perf'!E177</f>
        <v>0</v>
      </c>
      <c r="H178" s="8">
        <f t="shared" si="10"/>
        <v>0</v>
      </c>
      <c r="I178" s="8">
        <f t="shared" si="11"/>
        <v>0</v>
      </c>
      <c r="J178" s="8">
        <f t="shared" si="12"/>
        <v>0</v>
      </c>
      <c r="K178" s="8">
        <f t="shared" si="13"/>
        <v>0</v>
      </c>
    </row>
    <row r="179" spans="1:11" x14ac:dyDescent="0.2">
      <c r="A179" s="77">
        <f>'baseline+perf'!A178</f>
        <v>0</v>
      </c>
      <c r="B179" s="77">
        <f>'baseline+perf'!B178</f>
        <v>1</v>
      </c>
      <c r="C179" s="3">
        <f>'baseline+perf'!P178</f>
        <v>0</v>
      </c>
      <c r="D179" s="3">
        <f>'baseline+perf'!Q178</f>
        <v>0</v>
      </c>
      <c r="E179" s="3">
        <f>'baseline+perf'!R178</f>
        <v>0</v>
      </c>
      <c r="F179" s="3">
        <f>'baseline+perf'!D178</f>
        <v>0</v>
      </c>
      <c r="G179" s="3">
        <f>'baseline+perf'!E178</f>
        <v>0</v>
      </c>
      <c r="H179" s="8">
        <f t="shared" si="10"/>
        <v>0</v>
      </c>
      <c r="I179" s="8">
        <f t="shared" si="11"/>
        <v>0</v>
      </c>
      <c r="J179" s="8">
        <f t="shared" si="12"/>
        <v>0</v>
      </c>
      <c r="K179" s="8">
        <f t="shared" si="13"/>
        <v>0</v>
      </c>
    </row>
    <row r="180" spans="1:11" x14ac:dyDescent="0.2">
      <c r="A180" s="77">
        <f>'baseline+perf'!A179</f>
        <v>0</v>
      </c>
      <c r="B180" s="77">
        <f>'baseline+perf'!B179</f>
        <v>1</v>
      </c>
      <c r="C180" s="3">
        <f>'baseline+perf'!P179</f>
        <v>0</v>
      </c>
      <c r="D180" s="3">
        <f>'baseline+perf'!Q179</f>
        <v>0</v>
      </c>
      <c r="E180" s="3">
        <f>'baseline+perf'!R179</f>
        <v>0</v>
      </c>
      <c r="F180" s="3">
        <f>'baseline+perf'!D179</f>
        <v>0</v>
      </c>
      <c r="G180" s="3">
        <f>'baseline+perf'!E179</f>
        <v>0</v>
      </c>
      <c r="H180" s="8">
        <f t="shared" si="10"/>
        <v>0</v>
      </c>
      <c r="I180" s="8">
        <f t="shared" si="11"/>
        <v>0</v>
      </c>
      <c r="J180" s="8">
        <f t="shared" si="12"/>
        <v>0</v>
      </c>
      <c r="K180" s="8">
        <f t="shared" si="13"/>
        <v>0</v>
      </c>
    </row>
    <row r="181" spans="1:11" x14ac:dyDescent="0.2">
      <c r="A181" s="77">
        <f>'baseline+perf'!A180</f>
        <v>0</v>
      </c>
      <c r="B181" s="77">
        <f>'baseline+perf'!B180</f>
        <v>1</v>
      </c>
      <c r="C181" s="3">
        <f>'baseline+perf'!P180</f>
        <v>0</v>
      </c>
      <c r="D181" s="3">
        <f>'baseline+perf'!Q180</f>
        <v>0</v>
      </c>
      <c r="E181" s="3">
        <f>'baseline+perf'!R180</f>
        <v>0</v>
      </c>
      <c r="F181" s="3">
        <f>'baseline+perf'!D180</f>
        <v>0</v>
      </c>
      <c r="G181" s="3">
        <f>'baseline+perf'!E180</f>
        <v>0</v>
      </c>
      <c r="H181" s="8">
        <f t="shared" si="10"/>
        <v>0</v>
      </c>
      <c r="I181" s="8">
        <f t="shared" si="11"/>
        <v>0</v>
      </c>
      <c r="J181" s="8">
        <f t="shared" si="12"/>
        <v>0</v>
      </c>
      <c r="K181" s="8">
        <f t="shared" si="13"/>
        <v>0</v>
      </c>
    </row>
    <row r="182" spans="1:11" x14ac:dyDescent="0.2">
      <c r="A182" s="77">
        <f>'baseline+perf'!A181</f>
        <v>0</v>
      </c>
      <c r="B182" s="77">
        <f>'baseline+perf'!B181</f>
        <v>1</v>
      </c>
      <c r="C182" s="3">
        <f>'baseline+perf'!P181</f>
        <v>0</v>
      </c>
      <c r="D182" s="3">
        <f>'baseline+perf'!Q181</f>
        <v>0</v>
      </c>
      <c r="E182" s="3">
        <f>'baseline+perf'!R181</f>
        <v>0</v>
      </c>
      <c r="F182" s="3">
        <f>'baseline+perf'!D181</f>
        <v>0</v>
      </c>
      <c r="G182" s="3">
        <f>'baseline+perf'!E181</f>
        <v>0</v>
      </c>
      <c r="H182" s="8">
        <f t="shared" si="10"/>
        <v>0</v>
      </c>
      <c r="I182" s="8">
        <f t="shared" si="11"/>
        <v>0</v>
      </c>
      <c r="J182" s="8">
        <f t="shared" si="12"/>
        <v>0</v>
      </c>
      <c r="K182" s="8">
        <f t="shared" si="13"/>
        <v>0</v>
      </c>
    </row>
    <row r="183" spans="1:11" x14ac:dyDescent="0.2">
      <c r="A183" s="77">
        <f>'baseline+perf'!A182</f>
        <v>0</v>
      </c>
      <c r="B183" s="77">
        <f>'baseline+perf'!B182</f>
        <v>1</v>
      </c>
      <c r="C183" s="3">
        <f>'baseline+perf'!P182</f>
        <v>0</v>
      </c>
      <c r="D183" s="3">
        <f>'baseline+perf'!Q182</f>
        <v>0</v>
      </c>
      <c r="E183" s="3">
        <f>'baseline+perf'!R182</f>
        <v>0</v>
      </c>
      <c r="F183" s="3">
        <f>'baseline+perf'!D182</f>
        <v>0</v>
      </c>
      <c r="G183" s="3">
        <f>'baseline+perf'!E182</f>
        <v>0</v>
      </c>
      <c r="H183" s="8">
        <f t="shared" si="10"/>
        <v>0</v>
      </c>
      <c r="I183" s="8">
        <f t="shared" si="11"/>
        <v>0</v>
      </c>
      <c r="J183" s="8">
        <f t="shared" si="12"/>
        <v>0</v>
      </c>
      <c r="K183" s="8">
        <f t="shared" si="13"/>
        <v>0</v>
      </c>
    </row>
    <row r="184" spans="1:11" x14ac:dyDescent="0.2">
      <c r="A184" s="77">
        <f>'baseline+perf'!A183</f>
        <v>0</v>
      </c>
      <c r="B184" s="77">
        <f>'baseline+perf'!B183</f>
        <v>1</v>
      </c>
      <c r="C184" s="3">
        <f>'baseline+perf'!P183</f>
        <v>0</v>
      </c>
      <c r="D184" s="3">
        <f>'baseline+perf'!Q183</f>
        <v>0</v>
      </c>
      <c r="E184" s="3">
        <f>'baseline+perf'!R183</f>
        <v>0</v>
      </c>
      <c r="F184" s="3">
        <f>'baseline+perf'!D183</f>
        <v>0</v>
      </c>
      <c r="G184" s="3">
        <f>'baseline+perf'!E183</f>
        <v>0</v>
      </c>
      <c r="H184" s="8">
        <f t="shared" si="10"/>
        <v>0</v>
      </c>
      <c r="I184" s="8">
        <f t="shared" si="11"/>
        <v>0</v>
      </c>
      <c r="J184" s="8">
        <f t="shared" si="12"/>
        <v>0</v>
      </c>
      <c r="K184" s="8">
        <f t="shared" si="13"/>
        <v>0</v>
      </c>
    </row>
    <row r="185" spans="1:11" x14ac:dyDescent="0.2">
      <c r="A185" s="77">
        <f>'baseline+perf'!A184</f>
        <v>0</v>
      </c>
      <c r="B185" s="77">
        <f>'baseline+perf'!B184</f>
        <v>1</v>
      </c>
      <c r="C185" s="3">
        <f>'baseline+perf'!P184</f>
        <v>0</v>
      </c>
      <c r="D185" s="3">
        <f>'baseline+perf'!Q184</f>
        <v>0</v>
      </c>
      <c r="E185" s="3">
        <f>'baseline+perf'!R184</f>
        <v>0</v>
      </c>
      <c r="F185" s="3">
        <f>'baseline+perf'!D184</f>
        <v>0</v>
      </c>
      <c r="G185" s="3">
        <f>'baseline+perf'!E184</f>
        <v>0</v>
      </c>
      <c r="H185" s="8">
        <f t="shared" si="10"/>
        <v>0</v>
      </c>
      <c r="I185" s="8">
        <f t="shared" si="11"/>
        <v>0</v>
      </c>
      <c r="J185" s="8">
        <f t="shared" si="12"/>
        <v>0</v>
      </c>
      <c r="K185" s="8">
        <f t="shared" si="13"/>
        <v>0</v>
      </c>
    </row>
    <row r="186" spans="1:11" x14ac:dyDescent="0.2">
      <c r="A186" s="77">
        <f>'baseline+perf'!A185</f>
        <v>0</v>
      </c>
      <c r="B186" s="77">
        <f>'baseline+perf'!B185</f>
        <v>1</v>
      </c>
      <c r="C186" s="3">
        <f>'baseline+perf'!P185</f>
        <v>0</v>
      </c>
      <c r="D186" s="3">
        <f>'baseline+perf'!Q185</f>
        <v>0</v>
      </c>
      <c r="E186" s="3">
        <f>'baseline+perf'!R185</f>
        <v>0</v>
      </c>
      <c r="F186" s="3">
        <f>'baseline+perf'!D185</f>
        <v>0</v>
      </c>
      <c r="G186" s="3">
        <f>'baseline+perf'!E185</f>
        <v>0</v>
      </c>
      <c r="H186" s="8">
        <f t="shared" si="10"/>
        <v>0</v>
      </c>
      <c r="I186" s="8">
        <f t="shared" si="11"/>
        <v>0</v>
      </c>
      <c r="J186" s="8">
        <f t="shared" si="12"/>
        <v>0</v>
      </c>
      <c r="K186" s="8">
        <f t="shared" si="13"/>
        <v>0</v>
      </c>
    </row>
    <row r="187" spans="1:11" x14ac:dyDescent="0.2">
      <c r="A187" s="77">
        <f>'baseline+perf'!A186</f>
        <v>0</v>
      </c>
      <c r="B187" s="77">
        <f>'baseline+perf'!B186</f>
        <v>1</v>
      </c>
      <c r="C187" s="3">
        <f>'baseline+perf'!P186</f>
        <v>0</v>
      </c>
      <c r="D187" s="3">
        <f>'baseline+perf'!Q186</f>
        <v>0</v>
      </c>
      <c r="E187" s="3">
        <f>'baseline+perf'!R186</f>
        <v>0</v>
      </c>
      <c r="F187" s="3">
        <f>'baseline+perf'!D186</f>
        <v>0</v>
      </c>
      <c r="G187" s="3">
        <f>'baseline+perf'!E186</f>
        <v>0</v>
      </c>
      <c r="H187" s="8">
        <f t="shared" si="10"/>
        <v>0</v>
      </c>
      <c r="I187" s="8">
        <f t="shared" si="11"/>
        <v>0</v>
      </c>
      <c r="J187" s="8">
        <f t="shared" si="12"/>
        <v>0</v>
      </c>
      <c r="K187" s="8">
        <f t="shared" si="13"/>
        <v>0</v>
      </c>
    </row>
    <row r="188" spans="1:11" x14ac:dyDescent="0.2">
      <c r="A188" s="77">
        <f>'baseline+perf'!A187</f>
        <v>0</v>
      </c>
      <c r="B188" s="77">
        <f>'baseline+perf'!B187</f>
        <v>1</v>
      </c>
      <c r="C188" s="3">
        <f>'baseline+perf'!P187</f>
        <v>0</v>
      </c>
      <c r="D188" s="3">
        <f>'baseline+perf'!Q187</f>
        <v>0</v>
      </c>
      <c r="E188" s="3">
        <f>'baseline+perf'!R187</f>
        <v>0</v>
      </c>
      <c r="F188" s="3">
        <f>'baseline+perf'!D187</f>
        <v>0</v>
      </c>
      <c r="G188" s="3">
        <f>'baseline+perf'!E187</f>
        <v>0</v>
      </c>
      <c r="H188" s="8">
        <f t="shared" si="10"/>
        <v>0</v>
      </c>
      <c r="I188" s="8">
        <f t="shared" si="11"/>
        <v>0</v>
      </c>
      <c r="J188" s="8">
        <f t="shared" si="12"/>
        <v>0</v>
      </c>
      <c r="K188" s="8">
        <f t="shared" si="13"/>
        <v>0</v>
      </c>
    </row>
    <row r="189" spans="1:11" x14ac:dyDescent="0.2">
      <c r="A189" s="77">
        <f>'baseline+perf'!A188</f>
        <v>0</v>
      </c>
      <c r="B189" s="77">
        <f>'baseline+perf'!B188</f>
        <v>1</v>
      </c>
      <c r="C189" s="3">
        <f>'baseline+perf'!P188</f>
        <v>0</v>
      </c>
      <c r="D189" s="3">
        <f>'baseline+perf'!Q188</f>
        <v>0</v>
      </c>
      <c r="E189" s="3">
        <f>'baseline+perf'!R188</f>
        <v>0</v>
      </c>
      <c r="F189" s="3">
        <f>'baseline+perf'!D188</f>
        <v>0</v>
      </c>
      <c r="G189" s="3">
        <f>'baseline+perf'!E188</f>
        <v>0</v>
      </c>
      <c r="H189" s="8">
        <f t="shared" si="10"/>
        <v>0</v>
      </c>
      <c r="I189" s="8">
        <f t="shared" si="11"/>
        <v>0</v>
      </c>
      <c r="J189" s="8">
        <f t="shared" si="12"/>
        <v>0</v>
      </c>
      <c r="K189" s="8">
        <f t="shared" si="13"/>
        <v>0</v>
      </c>
    </row>
    <row r="190" spans="1:11" x14ac:dyDescent="0.2">
      <c r="A190" s="77">
        <f>'baseline+perf'!A189</f>
        <v>0</v>
      </c>
      <c r="B190" s="77">
        <f>'baseline+perf'!B189</f>
        <v>1</v>
      </c>
      <c r="C190" s="3">
        <f>'baseline+perf'!P189</f>
        <v>0</v>
      </c>
      <c r="D190" s="3">
        <f>'baseline+perf'!Q189</f>
        <v>0</v>
      </c>
      <c r="E190" s="3">
        <f>'baseline+perf'!R189</f>
        <v>0</v>
      </c>
      <c r="F190" s="3">
        <f>'baseline+perf'!D189</f>
        <v>0</v>
      </c>
      <c r="G190" s="3">
        <f>'baseline+perf'!E189</f>
        <v>0</v>
      </c>
      <c r="H190" s="8">
        <f t="shared" si="10"/>
        <v>0</v>
      </c>
      <c r="I190" s="8">
        <f t="shared" si="11"/>
        <v>0</v>
      </c>
      <c r="J190" s="8">
        <f t="shared" si="12"/>
        <v>0</v>
      </c>
      <c r="K190" s="8">
        <f t="shared" si="13"/>
        <v>0</v>
      </c>
    </row>
    <row r="191" spans="1:11" x14ac:dyDescent="0.2">
      <c r="A191" s="77">
        <f>'baseline+perf'!A190</f>
        <v>0</v>
      </c>
      <c r="B191" s="77">
        <f>'baseline+perf'!B190</f>
        <v>1</v>
      </c>
      <c r="C191" s="3">
        <f>'baseline+perf'!P190</f>
        <v>0</v>
      </c>
      <c r="D191" s="3">
        <f>'baseline+perf'!Q190</f>
        <v>0</v>
      </c>
      <c r="E191" s="3">
        <f>'baseline+perf'!R190</f>
        <v>0</v>
      </c>
      <c r="F191" s="3">
        <f>'baseline+perf'!D190</f>
        <v>0</v>
      </c>
      <c r="G191" s="3">
        <f>'baseline+perf'!E190</f>
        <v>0</v>
      </c>
      <c r="H191" s="8">
        <f t="shared" si="10"/>
        <v>0</v>
      </c>
      <c r="I191" s="8">
        <f t="shared" si="11"/>
        <v>0</v>
      </c>
      <c r="J191" s="8">
        <f t="shared" si="12"/>
        <v>0</v>
      </c>
      <c r="K191" s="8">
        <f t="shared" si="13"/>
        <v>0</v>
      </c>
    </row>
    <row r="192" spans="1:11" x14ac:dyDescent="0.2">
      <c r="A192" s="77">
        <f>'baseline+perf'!A191</f>
        <v>0</v>
      </c>
      <c r="B192" s="77">
        <f>'baseline+perf'!B191</f>
        <v>1</v>
      </c>
      <c r="C192" s="3">
        <f>'baseline+perf'!P191</f>
        <v>0</v>
      </c>
      <c r="D192" s="3">
        <f>'baseline+perf'!Q191</f>
        <v>0</v>
      </c>
      <c r="E192" s="3">
        <f>'baseline+perf'!R191</f>
        <v>0</v>
      </c>
      <c r="F192" s="3">
        <f>'baseline+perf'!D191</f>
        <v>0</v>
      </c>
      <c r="G192" s="3">
        <f>'baseline+perf'!E191</f>
        <v>0</v>
      </c>
      <c r="H192" s="8">
        <f t="shared" si="10"/>
        <v>0</v>
      </c>
      <c r="I192" s="8">
        <f t="shared" si="11"/>
        <v>0</v>
      </c>
      <c r="J192" s="8">
        <f t="shared" si="12"/>
        <v>0</v>
      </c>
      <c r="K192" s="8">
        <f t="shared" si="13"/>
        <v>0</v>
      </c>
    </row>
    <row r="193" spans="1:11" x14ac:dyDescent="0.2">
      <c r="A193" s="77">
        <f>'baseline+perf'!A192</f>
        <v>0</v>
      </c>
      <c r="B193" s="77">
        <f>'baseline+perf'!B192</f>
        <v>1</v>
      </c>
      <c r="C193" s="3">
        <f>'baseline+perf'!P192</f>
        <v>0</v>
      </c>
      <c r="D193" s="3">
        <f>'baseline+perf'!Q192</f>
        <v>0</v>
      </c>
      <c r="E193" s="3">
        <f>'baseline+perf'!R192</f>
        <v>0</v>
      </c>
      <c r="F193" s="3">
        <f>'baseline+perf'!D192</f>
        <v>0</v>
      </c>
      <c r="G193" s="3">
        <f>'baseline+perf'!E192</f>
        <v>0</v>
      </c>
      <c r="H193" s="8">
        <f t="shared" si="10"/>
        <v>0</v>
      </c>
      <c r="I193" s="8">
        <f t="shared" si="11"/>
        <v>0</v>
      </c>
      <c r="J193" s="8">
        <f t="shared" si="12"/>
        <v>0</v>
      </c>
      <c r="K193" s="8">
        <f t="shared" si="13"/>
        <v>0</v>
      </c>
    </row>
    <row r="194" spans="1:11" x14ac:dyDescent="0.2">
      <c r="A194" s="77">
        <f>'baseline+perf'!A193</f>
        <v>0</v>
      </c>
      <c r="B194" s="77">
        <f>'baseline+perf'!B193</f>
        <v>1</v>
      </c>
      <c r="C194" s="3">
        <f>'baseline+perf'!P193</f>
        <v>0</v>
      </c>
      <c r="D194" s="3">
        <f>'baseline+perf'!Q193</f>
        <v>0</v>
      </c>
      <c r="E194" s="3">
        <f>'baseline+perf'!R193</f>
        <v>0</v>
      </c>
      <c r="F194" s="3">
        <f>'baseline+perf'!D193</f>
        <v>0</v>
      </c>
      <c r="G194" s="3">
        <f>'baseline+perf'!E193</f>
        <v>0</v>
      </c>
      <c r="H194" s="8">
        <f t="shared" si="10"/>
        <v>0</v>
      </c>
      <c r="I194" s="8">
        <f t="shared" si="11"/>
        <v>0</v>
      </c>
      <c r="J194" s="8">
        <f t="shared" si="12"/>
        <v>0</v>
      </c>
      <c r="K194" s="8">
        <f t="shared" si="13"/>
        <v>0</v>
      </c>
    </row>
    <row r="195" spans="1:11" x14ac:dyDescent="0.2">
      <c r="A195" s="77">
        <f>'baseline+perf'!A194</f>
        <v>0</v>
      </c>
      <c r="B195" s="77">
        <f>'baseline+perf'!B194</f>
        <v>1</v>
      </c>
      <c r="C195" s="3">
        <f>'baseline+perf'!P194</f>
        <v>0</v>
      </c>
      <c r="D195" s="3">
        <f>'baseline+perf'!Q194</f>
        <v>0</v>
      </c>
      <c r="E195" s="3">
        <f>'baseline+perf'!R194</f>
        <v>0</v>
      </c>
      <c r="F195" s="3">
        <f>'baseline+perf'!D194</f>
        <v>0</v>
      </c>
      <c r="G195" s="3">
        <f>'baseline+perf'!E194</f>
        <v>0</v>
      </c>
      <c r="H195" s="8">
        <f t="shared" si="10"/>
        <v>0</v>
      </c>
      <c r="I195" s="8">
        <f t="shared" si="11"/>
        <v>0</v>
      </c>
      <c r="J195" s="8">
        <f t="shared" si="12"/>
        <v>0</v>
      </c>
      <c r="K195" s="8">
        <f t="shared" si="13"/>
        <v>0</v>
      </c>
    </row>
    <row r="196" spans="1:11" x14ac:dyDescent="0.2">
      <c r="A196" s="77">
        <f>'baseline+perf'!A195</f>
        <v>0</v>
      </c>
      <c r="B196" s="77">
        <f>'baseline+perf'!B195</f>
        <v>1</v>
      </c>
      <c r="C196" s="3">
        <f>'baseline+perf'!P195</f>
        <v>0</v>
      </c>
      <c r="D196" s="3">
        <f>'baseline+perf'!Q195</f>
        <v>0</v>
      </c>
      <c r="E196" s="3">
        <f>'baseline+perf'!R195</f>
        <v>0</v>
      </c>
      <c r="F196" s="3">
        <f>'baseline+perf'!D195</f>
        <v>0</v>
      </c>
      <c r="G196" s="3">
        <f>'baseline+perf'!E195</f>
        <v>0</v>
      </c>
      <c r="H196" s="8">
        <f t="shared" si="10"/>
        <v>0</v>
      </c>
      <c r="I196" s="8">
        <f t="shared" si="11"/>
        <v>0</v>
      </c>
      <c r="J196" s="8">
        <f t="shared" si="12"/>
        <v>0</v>
      </c>
      <c r="K196" s="8">
        <f t="shared" si="13"/>
        <v>0</v>
      </c>
    </row>
    <row r="197" spans="1:11" x14ac:dyDescent="0.2">
      <c r="A197" s="77">
        <f>'baseline+perf'!A196</f>
        <v>0</v>
      </c>
      <c r="B197" s="77">
        <f>'baseline+perf'!B196</f>
        <v>1</v>
      </c>
      <c r="C197" s="3">
        <f>'baseline+perf'!P196</f>
        <v>0</v>
      </c>
      <c r="D197" s="3">
        <f>'baseline+perf'!Q196</f>
        <v>0</v>
      </c>
      <c r="E197" s="3">
        <f>'baseline+perf'!R196</f>
        <v>0</v>
      </c>
      <c r="F197" s="3">
        <f>'baseline+perf'!D196</f>
        <v>0</v>
      </c>
      <c r="G197" s="3">
        <f>'baseline+perf'!E196</f>
        <v>0</v>
      </c>
      <c r="H197" s="8">
        <f t="shared" ref="H197:H220" si="14">IF(C197=0, 0, D197/C197)</f>
        <v>0</v>
      </c>
      <c r="I197" s="8">
        <f t="shared" ref="I197:I220" si="15">IF(D197=0, 0, E197/D197)</f>
        <v>0</v>
      </c>
      <c r="J197" s="8">
        <f t="shared" ref="J197:J220" si="16">IF(E197=0, 0, F197/E197)</f>
        <v>0</v>
      </c>
      <c r="K197" s="8">
        <f t="shared" ref="K197:K220" si="17">IF(F197=0, 0, G197/F197)</f>
        <v>0</v>
      </c>
    </row>
    <row r="198" spans="1:11" x14ac:dyDescent="0.2">
      <c r="A198" s="77">
        <f>'baseline+perf'!A197</f>
        <v>0</v>
      </c>
      <c r="B198" s="77">
        <f>'baseline+perf'!B197</f>
        <v>1</v>
      </c>
      <c r="C198" s="3">
        <f>'baseline+perf'!P197</f>
        <v>0</v>
      </c>
      <c r="D198" s="3">
        <f>'baseline+perf'!Q197</f>
        <v>0</v>
      </c>
      <c r="E198" s="3">
        <f>'baseline+perf'!R197</f>
        <v>0</v>
      </c>
      <c r="F198" s="3">
        <f>'baseline+perf'!D197</f>
        <v>0</v>
      </c>
      <c r="G198" s="3">
        <f>'baseline+perf'!E197</f>
        <v>0</v>
      </c>
      <c r="H198" s="8">
        <f t="shared" si="14"/>
        <v>0</v>
      </c>
      <c r="I198" s="8">
        <f t="shared" si="15"/>
        <v>0</v>
      </c>
      <c r="J198" s="8">
        <f t="shared" si="16"/>
        <v>0</v>
      </c>
      <c r="K198" s="8">
        <f t="shared" si="17"/>
        <v>0</v>
      </c>
    </row>
    <row r="199" spans="1:11" x14ac:dyDescent="0.2">
      <c r="A199" s="77">
        <f>'baseline+perf'!A198</f>
        <v>0</v>
      </c>
      <c r="B199" s="77">
        <f>'baseline+perf'!B198</f>
        <v>1</v>
      </c>
      <c r="C199" s="3">
        <f>'baseline+perf'!P198</f>
        <v>0</v>
      </c>
      <c r="D199" s="3">
        <f>'baseline+perf'!Q198</f>
        <v>0</v>
      </c>
      <c r="E199" s="3">
        <f>'baseline+perf'!R198</f>
        <v>0</v>
      </c>
      <c r="F199" s="3">
        <f>'baseline+perf'!D198</f>
        <v>0</v>
      </c>
      <c r="G199" s="3">
        <f>'baseline+perf'!E198</f>
        <v>0</v>
      </c>
      <c r="H199" s="8">
        <f t="shared" si="14"/>
        <v>0</v>
      </c>
      <c r="I199" s="8">
        <f t="shared" si="15"/>
        <v>0</v>
      </c>
      <c r="J199" s="8">
        <f t="shared" si="16"/>
        <v>0</v>
      </c>
      <c r="K199" s="8">
        <f t="shared" si="17"/>
        <v>0</v>
      </c>
    </row>
    <row r="200" spans="1:11" x14ac:dyDescent="0.2">
      <c r="A200" s="77">
        <f>'baseline+perf'!A199</f>
        <v>0</v>
      </c>
      <c r="B200" s="77">
        <f>'baseline+perf'!B199</f>
        <v>1</v>
      </c>
      <c r="C200" s="3">
        <f>'baseline+perf'!P199</f>
        <v>0</v>
      </c>
      <c r="D200" s="3">
        <f>'baseline+perf'!Q199</f>
        <v>0</v>
      </c>
      <c r="E200" s="3">
        <f>'baseline+perf'!R199</f>
        <v>0</v>
      </c>
      <c r="F200" s="3">
        <f>'baseline+perf'!D199</f>
        <v>0</v>
      </c>
      <c r="G200" s="3">
        <f>'baseline+perf'!E199</f>
        <v>0</v>
      </c>
      <c r="H200" s="8">
        <f t="shared" si="14"/>
        <v>0</v>
      </c>
      <c r="I200" s="8">
        <f t="shared" si="15"/>
        <v>0</v>
      </c>
      <c r="J200" s="8">
        <f t="shared" si="16"/>
        <v>0</v>
      </c>
      <c r="K200" s="8">
        <f t="shared" si="17"/>
        <v>0</v>
      </c>
    </row>
    <row r="201" spans="1:11" x14ac:dyDescent="0.2">
      <c r="A201" s="77">
        <f>'baseline+perf'!A200</f>
        <v>0</v>
      </c>
      <c r="B201" s="77">
        <f>'baseline+perf'!B200</f>
        <v>1</v>
      </c>
      <c r="C201" s="3">
        <f>'baseline+perf'!P200</f>
        <v>0</v>
      </c>
      <c r="D201" s="3">
        <f>'baseline+perf'!Q200</f>
        <v>0</v>
      </c>
      <c r="E201" s="3">
        <f>'baseline+perf'!R200</f>
        <v>0</v>
      </c>
      <c r="F201" s="3">
        <f>'baseline+perf'!D200</f>
        <v>0</v>
      </c>
      <c r="G201" s="3">
        <f>'baseline+perf'!E200</f>
        <v>0</v>
      </c>
      <c r="H201" s="8">
        <f t="shared" si="14"/>
        <v>0</v>
      </c>
      <c r="I201" s="8">
        <f t="shared" si="15"/>
        <v>0</v>
      </c>
      <c r="J201" s="8">
        <f t="shared" si="16"/>
        <v>0</v>
      </c>
      <c r="K201" s="8">
        <f t="shared" si="17"/>
        <v>0</v>
      </c>
    </row>
    <row r="202" spans="1:11" x14ac:dyDescent="0.2">
      <c r="A202" s="77">
        <f>'baseline+perf'!A201</f>
        <v>0</v>
      </c>
      <c r="B202" s="77">
        <f>'baseline+perf'!B201</f>
        <v>1</v>
      </c>
      <c r="C202" s="3">
        <f>'baseline+perf'!P201</f>
        <v>0</v>
      </c>
      <c r="D202" s="3">
        <f>'baseline+perf'!Q201</f>
        <v>0</v>
      </c>
      <c r="E202" s="3">
        <f>'baseline+perf'!R201</f>
        <v>0</v>
      </c>
      <c r="F202" s="3">
        <f>'baseline+perf'!D201</f>
        <v>0</v>
      </c>
      <c r="G202" s="3">
        <f>'baseline+perf'!E201</f>
        <v>0</v>
      </c>
      <c r="H202" s="8">
        <f t="shared" si="14"/>
        <v>0</v>
      </c>
      <c r="I202" s="8">
        <f t="shared" si="15"/>
        <v>0</v>
      </c>
      <c r="J202" s="8">
        <f t="shared" si="16"/>
        <v>0</v>
      </c>
      <c r="K202" s="8">
        <f t="shared" si="17"/>
        <v>0</v>
      </c>
    </row>
    <row r="203" spans="1:11" x14ac:dyDescent="0.2">
      <c r="A203" s="77">
        <f>'baseline+perf'!A202</f>
        <v>0</v>
      </c>
      <c r="B203" s="77">
        <f>'baseline+perf'!B202</f>
        <v>1</v>
      </c>
      <c r="C203" s="3">
        <f>'baseline+perf'!P202</f>
        <v>0</v>
      </c>
      <c r="D203" s="3">
        <f>'baseline+perf'!Q202</f>
        <v>0</v>
      </c>
      <c r="E203" s="3">
        <f>'baseline+perf'!R202</f>
        <v>0</v>
      </c>
      <c r="F203" s="3">
        <f>'baseline+perf'!D202</f>
        <v>0</v>
      </c>
      <c r="G203" s="3">
        <f>'baseline+perf'!E202</f>
        <v>0</v>
      </c>
      <c r="H203" s="8">
        <f t="shared" si="14"/>
        <v>0</v>
      </c>
      <c r="I203" s="8">
        <f t="shared" si="15"/>
        <v>0</v>
      </c>
      <c r="J203" s="8">
        <f t="shared" si="16"/>
        <v>0</v>
      </c>
      <c r="K203" s="8">
        <f t="shared" si="17"/>
        <v>0</v>
      </c>
    </row>
    <row r="204" spans="1:11" x14ac:dyDescent="0.2">
      <c r="A204" s="77">
        <f>'baseline+perf'!A203</f>
        <v>0</v>
      </c>
      <c r="B204" s="77">
        <f>'baseline+perf'!B203</f>
        <v>1</v>
      </c>
      <c r="C204" s="3">
        <f>'baseline+perf'!P203</f>
        <v>0</v>
      </c>
      <c r="D204" s="3">
        <f>'baseline+perf'!Q203</f>
        <v>0</v>
      </c>
      <c r="E204" s="3">
        <f>'baseline+perf'!R203</f>
        <v>0</v>
      </c>
      <c r="F204" s="3">
        <f>'baseline+perf'!D203</f>
        <v>0</v>
      </c>
      <c r="G204" s="3">
        <f>'baseline+perf'!E203</f>
        <v>0</v>
      </c>
      <c r="H204" s="8">
        <f t="shared" si="14"/>
        <v>0</v>
      </c>
      <c r="I204" s="8">
        <f t="shared" si="15"/>
        <v>0</v>
      </c>
      <c r="J204" s="8">
        <f t="shared" si="16"/>
        <v>0</v>
      </c>
      <c r="K204" s="8">
        <f t="shared" si="17"/>
        <v>0</v>
      </c>
    </row>
    <row r="205" spans="1:11" x14ac:dyDescent="0.2">
      <c r="A205" s="77">
        <f>'baseline+perf'!A204</f>
        <v>0</v>
      </c>
      <c r="B205" s="77">
        <f>'baseline+perf'!B204</f>
        <v>1</v>
      </c>
      <c r="C205" s="3">
        <f>'baseline+perf'!P204</f>
        <v>0</v>
      </c>
      <c r="D205" s="3">
        <f>'baseline+perf'!Q204</f>
        <v>0</v>
      </c>
      <c r="E205" s="3">
        <f>'baseline+perf'!R204</f>
        <v>0</v>
      </c>
      <c r="F205" s="3">
        <f>'baseline+perf'!D204</f>
        <v>0</v>
      </c>
      <c r="G205" s="3">
        <f>'baseline+perf'!E204</f>
        <v>0</v>
      </c>
      <c r="H205" s="8">
        <f t="shared" si="14"/>
        <v>0</v>
      </c>
      <c r="I205" s="8">
        <f t="shared" si="15"/>
        <v>0</v>
      </c>
      <c r="J205" s="8">
        <f t="shared" si="16"/>
        <v>0</v>
      </c>
      <c r="K205" s="8">
        <f t="shared" si="17"/>
        <v>0</v>
      </c>
    </row>
    <row r="206" spans="1:11" x14ac:dyDescent="0.2">
      <c r="A206" s="77">
        <f>'baseline+perf'!A205</f>
        <v>0</v>
      </c>
      <c r="B206" s="77">
        <f>'baseline+perf'!B205</f>
        <v>1</v>
      </c>
      <c r="C206" s="3">
        <f>'baseline+perf'!P205</f>
        <v>0</v>
      </c>
      <c r="D206" s="3">
        <f>'baseline+perf'!Q205</f>
        <v>0</v>
      </c>
      <c r="E206" s="3">
        <f>'baseline+perf'!R205</f>
        <v>0</v>
      </c>
      <c r="F206" s="3">
        <f>'baseline+perf'!D205</f>
        <v>0</v>
      </c>
      <c r="G206" s="3">
        <f>'baseline+perf'!E205</f>
        <v>0</v>
      </c>
      <c r="H206" s="8">
        <f t="shared" si="14"/>
        <v>0</v>
      </c>
      <c r="I206" s="8">
        <f t="shared" si="15"/>
        <v>0</v>
      </c>
      <c r="J206" s="8">
        <f t="shared" si="16"/>
        <v>0</v>
      </c>
      <c r="K206" s="8">
        <f t="shared" si="17"/>
        <v>0</v>
      </c>
    </row>
    <row r="207" spans="1:11" x14ac:dyDescent="0.2">
      <c r="A207" s="77">
        <f>'baseline+perf'!A206</f>
        <v>0</v>
      </c>
      <c r="B207" s="77">
        <f>'baseline+perf'!B206</f>
        <v>1</v>
      </c>
      <c r="C207" s="3">
        <f>'baseline+perf'!P206</f>
        <v>0</v>
      </c>
      <c r="D207" s="3">
        <f>'baseline+perf'!Q206</f>
        <v>0</v>
      </c>
      <c r="E207" s="3">
        <f>'baseline+perf'!R206</f>
        <v>0</v>
      </c>
      <c r="F207" s="3">
        <f>'baseline+perf'!D206</f>
        <v>0</v>
      </c>
      <c r="G207" s="3">
        <f>'baseline+perf'!E206</f>
        <v>0</v>
      </c>
      <c r="H207" s="8">
        <f t="shared" si="14"/>
        <v>0</v>
      </c>
      <c r="I207" s="8">
        <f t="shared" si="15"/>
        <v>0</v>
      </c>
      <c r="J207" s="8">
        <f t="shared" si="16"/>
        <v>0</v>
      </c>
      <c r="K207" s="8">
        <f t="shared" si="17"/>
        <v>0</v>
      </c>
    </row>
    <row r="208" spans="1:11" x14ac:dyDescent="0.2">
      <c r="A208" s="77">
        <f>'baseline+perf'!A207</f>
        <v>0</v>
      </c>
      <c r="B208" s="77">
        <f>'baseline+perf'!B207</f>
        <v>1</v>
      </c>
      <c r="C208" s="3">
        <f>'baseline+perf'!P207</f>
        <v>0</v>
      </c>
      <c r="D208" s="3">
        <f>'baseline+perf'!Q207</f>
        <v>0</v>
      </c>
      <c r="E208" s="3">
        <f>'baseline+perf'!R207</f>
        <v>0</v>
      </c>
      <c r="F208" s="3">
        <f>'baseline+perf'!D207</f>
        <v>0</v>
      </c>
      <c r="G208" s="3">
        <f>'baseline+perf'!E207</f>
        <v>0</v>
      </c>
      <c r="H208" s="8">
        <f t="shared" si="14"/>
        <v>0</v>
      </c>
      <c r="I208" s="8">
        <f t="shared" si="15"/>
        <v>0</v>
      </c>
      <c r="J208" s="8">
        <f t="shared" si="16"/>
        <v>0</v>
      </c>
      <c r="K208" s="8">
        <f t="shared" si="17"/>
        <v>0</v>
      </c>
    </row>
    <row r="209" spans="1:11" x14ac:dyDescent="0.2">
      <c r="A209" s="77">
        <f>'baseline+perf'!A208</f>
        <v>0</v>
      </c>
      <c r="B209" s="77">
        <f>'baseline+perf'!B208</f>
        <v>1</v>
      </c>
      <c r="C209" s="3">
        <f>'baseline+perf'!P208</f>
        <v>0</v>
      </c>
      <c r="D209" s="3">
        <f>'baseline+perf'!Q208</f>
        <v>0</v>
      </c>
      <c r="E209" s="3">
        <f>'baseline+perf'!R208</f>
        <v>0</v>
      </c>
      <c r="F209" s="3">
        <f>'baseline+perf'!D208</f>
        <v>0</v>
      </c>
      <c r="G209" s="3">
        <f>'baseline+perf'!E208</f>
        <v>0</v>
      </c>
      <c r="H209" s="8">
        <f t="shared" si="14"/>
        <v>0</v>
      </c>
      <c r="I209" s="8">
        <f t="shared" si="15"/>
        <v>0</v>
      </c>
      <c r="J209" s="8">
        <f t="shared" si="16"/>
        <v>0</v>
      </c>
      <c r="K209" s="8">
        <f t="shared" si="17"/>
        <v>0</v>
      </c>
    </row>
    <row r="210" spans="1:11" x14ac:dyDescent="0.2">
      <c r="A210" s="77">
        <f>'baseline+perf'!A209</f>
        <v>0</v>
      </c>
      <c r="B210" s="77">
        <f>'baseline+perf'!B209</f>
        <v>1</v>
      </c>
      <c r="C210" s="3">
        <f>'baseline+perf'!P209</f>
        <v>0</v>
      </c>
      <c r="D210" s="3">
        <f>'baseline+perf'!Q209</f>
        <v>0</v>
      </c>
      <c r="E210" s="3">
        <f>'baseline+perf'!R209</f>
        <v>0</v>
      </c>
      <c r="F210" s="3">
        <f>'baseline+perf'!D209</f>
        <v>0</v>
      </c>
      <c r="G210" s="3">
        <f>'baseline+perf'!E209</f>
        <v>0</v>
      </c>
      <c r="H210" s="8">
        <f t="shared" si="14"/>
        <v>0</v>
      </c>
      <c r="I210" s="8">
        <f t="shared" si="15"/>
        <v>0</v>
      </c>
      <c r="J210" s="8">
        <f t="shared" si="16"/>
        <v>0</v>
      </c>
      <c r="K210" s="8">
        <f t="shared" si="17"/>
        <v>0</v>
      </c>
    </row>
    <row r="211" spans="1:11" x14ac:dyDescent="0.2">
      <c r="A211" s="77">
        <f>'baseline+perf'!A210</f>
        <v>0</v>
      </c>
      <c r="B211" s="77">
        <f>'baseline+perf'!B210</f>
        <v>1</v>
      </c>
      <c r="C211" s="3">
        <f>'baseline+perf'!P210</f>
        <v>0</v>
      </c>
      <c r="D211" s="3">
        <f>'baseline+perf'!Q210</f>
        <v>0</v>
      </c>
      <c r="E211" s="3">
        <f>'baseline+perf'!R210</f>
        <v>0</v>
      </c>
      <c r="F211" s="3">
        <f>'baseline+perf'!D210</f>
        <v>0</v>
      </c>
      <c r="G211" s="3">
        <f>'baseline+perf'!E210</f>
        <v>0</v>
      </c>
      <c r="H211" s="8">
        <f t="shared" si="14"/>
        <v>0</v>
      </c>
      <c r="I211" s="8">
        <f t="shared" si="15"/>
        <v>0</v>
      </c>
      <c r="J211" s="8">
        <f t="shared" si="16"/>
        <v>0</v>
      </c>
      <c r="K211" s="8">
        <f t="shared" si="17"/>
        <v>0</v>
      </c>
    </row>
    <row r="212" spans="1:11" x14ac:dyDescent="0.2">
      <c r="A212" s="77">
        <f>'baseline+perf'!A211</f>
        <v>0</v>
      </c>
      <c r="B212" s="77">
        <f>'baseline+perf'!B211</f>
        <v>1</v>
      </c>
      <c r="C212" s="3">
        <f>'baseline+perf'!P211</f>
        <v>0</v>
      </c>
      <c r="D212" s="3">
        <f>'baseline+perf'!Q211</f>
        <v>0</v>
      </c>
      <c r="E212" s="3">
        <f>'baseline+perf'!R211</f>
        <v>0</v>
      </c>
      <c r="F212" s="3">
        <f>'baseline+perf'!D211</f>
        <v>0</v>
      </c>
      <c r="G212" s="3">
        <f>'baseline+perf'!E211</f>
        <v>0</v>
      </c>
      <c r="H212" s="8">
        <f t="shared" si="14"/>
        <v>0</v>
      </c>
      <c r="I212" s="8">
        <f t="shared" si="15"/>
        <v>0</v>
      </c>
      <c r="J212" s="8">
        <f t="shared" si="16"/>
        <v>0</v>
      </c>
      <c r="K212" s="8">
        <f t="shared" si="17"/>
        <v>0</v>
      </c>
    </row>
    <row r="213" spans="1:11" x14ac:dyDescent="0.2">
      <c r="A213" s="77">
        <f>'baseline+perf'!A212</f>
        <v>0</v>
      </c>
      <c r="B213" s="77">
        <f>'baseline+perf'!B212</f>
        <v>0</v>
      </c>
      <c r="C213" s="3">
        <f>'baseline+perf'!P212</f>
        <v>0</v>
      </c>
      <c r="D213" s="3">
        <f>'baseline+perf'!Q212</f>
        <v>0</v>
      </c>
      <c r="E213" s="3">
        <f>'baseline+perf'!R212</f>
        <v>0</v>
      </c>
      <c r="F213" s="3">
        <f>'baseline+perf'!D212</f>
        <v>0</v>
      </c>
      <c r="G213" s="3">
        <f>'baseline+perf'!E212</f>
        <v>0</v>
      </c>
      <c r="H213" s="8">
        <f t="shared" si="14"/>
        <v>0</v>
      </c>
      <c r="I213" s="8">
        <f t="shared" si="15"/>
        <v>0</v>
      </c>
      <c r="J213" s="8">
        <f t="shared" si="16"/>
        <v>0</v>
      </c>
      <c r="K213" s="8">
        <f t="shared" si="17"/>
        <v>0</v>
      </c>
    </row>
    <row r="214" spans="1:11" x14ac:dyDescent="0.2">
      <c r="A214" s="77">
        <f>'baseline+perf'!A213</f>
        <v>0</v>
      </c>
      <c r="B214" s="77">
        <f>'baseline+perf'!B213</f>
        <v>0</v>
      </c>
      <c r="C214" s="3">
        <f>'baseline+perf'!P213</f>
        <v>0</v>
      </c>
      <c r="D214" s="3">
        <f>'baseline+perf'!Q213</f>
        <v>0</v>
      </c>
      <c r="E214" s="3">
        <f>'baseline+perf'!R213</f>
        <v>0</v>
      </c>
      <c r="F214" s="3">
        <f>'baseline+perf'!D213</f>
        <v>0</v>
      </c>
      <c r="G214" s="3">
        <f>'baseline+perf'!E213</f>
        <v>0</v>
      </c>
      <c r="H214" s="8">
        <f t="shared" si="14"/>
        <v>0</v>
      </c>
      <c r="I214" s="8">
        <f t="shared" si="15"/>
        <v>0</v>
      </c>
      <c r="J214" s="8">
        <f t="shared" si="16"/>
        <v>0</v>
      </c>
      <c r="K214" s="8">
        <f t="shared" si="17"/>
        <v>0</v>
      </c>
    </row>
    <row r="215" spans="1:11" x14ac:dyDescent="0.2">
      <c r="A215" s="77">
        <f>'baseline+perf'!A214</f>
        <v>0</v>
      </c>
      <c r="B215" s="77">
        <f>'baseline+perf'!B214</f>
        <v>0</v>
      </c>
      <c r="C215" s="3">
        <f>'baseline+perf'!P214</f>
        <v>0</v>
      </c>
      <c r="D215" s="3">
        <f>'baseline+perf'!Q214</f>
        <v>0</v>
      </c>
      <c r="E215" s="3">
        <f>'baseline+perf'!R214</f>
        <v>0</v>
      </c>
      <c r="F215" s="3">
        <f>'baseline+perf'!D214</f>
        <v>0</v>
      </c>
      <c r="G215" s="3">
        <f>'baseline+perf'!E214</f>
        <v>0</v>
      </c>
      <c r="H215" s="8">
        <f t="shared" si="14"/>
        <v>0</v>
      </c>
      <c r="I215" s="8">
        <f t="shared" si="15"/>
        <v>0</v>
      </c>
      <c r="J215" s="8">
        <f t="shared" si="16"/>
        <v>0</v>
      </c>
      <c r="K215" s="8">
        <f t="shared" si="17"/>
        <v>0</v>
      </c>
    </row>
    <row r="216" spans="1:11" x14ac:dyDescent="0.2">
      <c r="A216" s="77">
        <f>'baseline+perf'!A215</f>
        <v>0</v>
      </c>
      <c r="B216" s="77">
        <f>'baseline+perf'!B215</f>
        <v>0</v>
      </c>
      <c r="C216" s="3">
        <f>'baseline+perf'!P215</f>
        <v>0</v>
      </c>
      <c r="D216" s="3">
        <f>'baseline+perf'!Q215</f>
        <v>0</v>
      </c>
      <c r="E216" s="3">
        <f>'baseline+perf'!R215</f>
        <v>0</v>
      </c>
      <c r="F216" s="3">
        <f>'baseline+perf'!D215</f>
        <v>0</v>
      </c>
      <c r="G216" s="3">
        <f>'baseline+perf'!E215</f>
        <v>0</v>
      </c>
      <c r="H216" s="8">
        <f t="shared" si="14"/>
        <v>0</v>
      </c>
      <c r="I216" s="8">
        <f t="shared" si="15"/>
        <v>0</v>
      </c>
      <c r="J216" s="8">
        <f t="shared" si="16"/>
        <v>0</v>
      </c>
      <c r="K216" s="8">
        <f t="shared" si="17"/>
        <v>0</v>
      </c>
    </row>
    <row r="217" spans="1:11" x14ac:dyDescent="0.2">
      <c r="A217" s="77">
        <f>'baseline+perf'!A216</f>
        <v>0</v>
      </c>
      <c r="B217" s="77">
        <f>'baseline+perf'!B216</f>
        <v>0</v>
      </c>
      <c r="C217" s="3">
        <f>'baseline+perf'!P216</f>
        <v>0</v>
      </c>
      <c r="D217" s="3">
        <f>'baseline+perf'!Q216</f>
        <v>0</v>
      </c>
      <c r="E217" s="3">
        <f>'baseline+perf'!R216</f>
        <v>0</v>
      </c>
      <c r="F217" s="3">
        <f>'baseline+perf'!D216</f>
        <v>0</v>
      </c>
      <c r="G217" s="3">
        <f>'baseline+perf'!E216</f>
        <v>0</v>
      </c>
      <c r="H217" s="8">
        <f t="shared" si="14"/>
        <v>0</v>
      </c>
      <c r="I217" s="8">
        <f t="shared" si="15"/>
        <v>0</v>
      </c>
      <c r="J217" s="8">
        <f t="shared" si="16"/>
        <v>0</v>
      </c>
      <c r="K217" s="8">
        <f t="shared" si="17"/>
        <v>0</v>
      </c>
    </row>
    <row r="218" spans="1:11" x14ac:dyDescent="0.2">
      <c r="A218" s="77">
        <f>'baseline+perf'!A217</f>
        <v>0</v>
      </c>
      <c r="B218" s="77">
        <f>'baseline+perf'!B217</f>
        <v>0</v>
      </c>
      <c r="C218" s="3">
        <f>'baseline+perf'!P217</f>
        <v>0</v>
      </c>
      <c r="D218" s="3">
        <f>'baseline+perf'!Q217</f>
        <v>0</v>
      </c>
      <c r="E218" s="3">
        <f>'baseline+perf'!R217</f>
        <v>0</v>
      </c>
      <c r="F218" s="3">
        <f>'baseline+perf'!D217</f>
        <v>0</v>
      </c>
      <c r="G218" s="3">
        <f>'baseline+perf'!E217</f>
        <v>0</v>
      </c>
      <c r="H218" s="8">
        <f t="shared" si="14"/>
        <v>0</v>
      </c>
      <c r="I218" s="8">
        <f t="shared" si="15"/>
        <v>0</v>
      </c>
      <c r="J218" s="8">
        <f t="shared" si="16"/>
        <v>0</v>
      </c>
      <c r="K218" s="8">
        <f t="shared" si="17"/>
        <v>0</v>
      </c>
    </row>
    <row r="219" spans="1:11" x14ac:dyDescent="0.2">
      <c r="A219" s="77">
        <f>'baseline+perf'!A218</f>
        <v>0</v>
      </c>
      <c r="B219" s="77">
        <f>'baseline+perf'!B218</f>
        <v>0</v>
      </c>
      <c r="C219" s="3">
        <f>'baseline+perf'!P218</f>
        <v>0</v>
      </c>
      <c r="D219" s="3">
        <f>'baseline+perf'!Q218</f>
        <v>0</v>
      </c>
      <c r="E219" s="3">
        <f>'baseline+perf'!R218</f>
        <v>0</v>
      </c>
      <c r="F219" s="3">
        <f>'baseline+perf'!D218</f>
        <v>0</v>
      </c>
      <c r="G219" s="3">
        <f>'baseline+perf'!E218</f>
        <v>0</v>
      </c>
      <c r="H219" s="8">
        <f t="shared" si="14"/>
        <v>0</v>
      </c>
      <c r="I219" s="8">
        <f t="shared" si="15"/>
        <v>0</v>
      </c>
      <c r="J219" s="8">
        <f t="shared" si="16"/>
        <v>0</v>
      </c>
      <c r="K219" s="8">
        <f t="shared" si="17"/>
        <v>0</v>
      </c>
    </row>
    <row r="220" spans="1:11" x14ac:dyDescent="0.2">
      <c r="A220" s="77">
        <f>'baseline+perf'!A219</f>
        <v>0</v>
      </c>
      <c r="B220" s="77">
        <f>'baseline+perf'!B219</f>
        <v>0</v>
      </c>
      <c r="C220" s="3">
        <f>'baseline+perf'!P219</f>
        <v>0</v>
      </c>
      <c r="D220" s="3">
        <f>'baseline+perf'!Q219</f>
        <v>0</v>
      </c>
      <c r="E220" s="3">
        <f>'baseline+perf'!R219</f>
        <v>0</v>
      </c>
      <c r="F220" s="3">
        <f>'baseline+perf'!D219</f>
        <v>0</v>
      </c>
      <c r="G220" s="3">
        <f>'baseline+perf'!E219</f>
        <v>0</v>
      </c>
      <c r="H220" s="8">
        <f t="shared" si="14"/>
        <v>0</v>
      </c>
      <c r="I220" s="8">
        <f t="shared" si="15"/>
        <v>0</v>
      </c>
      <c r="J220" s="8">
        <f t="shared" si="16"/>
        <v>0</v>
      </c>
      <c r="K220" s="8">
        <f t="shared" si="17"/>
        <v>0</v>
      </c>
    </row>
    <row r="221" spans="1:11" x14ac:dyDescent="0.2">
      <c r="A221" s="77"/>
    </row>
    <row r="222" spans="1:11" x14ac:dyDescent="0.2">
      <c r="A222" s="77"/>
    </row>
    <row r="223" spans="1:11" x14ac:dyDescent="0.2">
      <c r="A223" s="77"/>
    </row>
    <row r="224" spans="1:11" x14ac:dyDescent="0.2">
      <c r="A224" s="77"/>
    </row>
    <row r="225" spans="1:1" x14ac:dyDescent="0.2">
      <c r="A225" s="77"/>
    </row>
    <row r="226" spans="1:1" x14ac:dyDescent="0.2">
      <c r="A226" s="77"/>
    </row>
    <row r="227" spans="1:1" x14ac:dyDescent="0.2">
      <c r="A227" s="77"/>
    </row>
    <row r="228" spans="1:1" x14ac:dyDescent="0.2">
      <c r="A228" s="77"/>
    </row>
    <row r="229" spans="1:1" x14ac:dyDescent="0.2">
      <c r="A229" s="77"/>
    </row>
    <row r="230" spans="1:1" x14ac:dyDescent="0.2">
      <c r="A230" s="77"/>
    </row>
    <row r="231" spans="1:1" x14ac:dyDescent="0.2">
      <c r="A231" s="77"/>
    </row>
    <row r="232" spans="1:1" x14ac:dyDescent="0.2">
      <c r="A232" s="77"/>
    </row>
    <row r="233" spans="1:1" x14ac:dyDescent="0.2">
      <c r="A233" s="77"/>
    </row>
    <row r="234" spans="1:1" x14ac:dyDescent="0.2">
      <c r="A234" s="77"/>
    </row>
    <row r="235" spans="1:1" x14ac:dyDescent="0.2">
      <c r="A235" s="77"/>
    </row>
    <row r="236" spans="1:1" x14ac:dyDescent="0.2">
      <c r="A236" s="77"/>
    </row>
    <row r="237" spans="1:1" x14ac:dyDescent="0.2">
      <c r="A237" s="77"/>
    </row>
    <row r="238" spans="1:1" x14ac:dyDescent="0.2">
      <c r="A238" s="77"/>
    </row>
    <row r="239" spans="1:1" x14ac:dyDescent="0.2">
      <c r="A239" s="77"/>
    </row>
    <row r="240" spans="1:1" x14ac:dyDescent="0.2">
      <c r="A240" s="77"/>
    </row>
    <row r="241" spans="1:1" x14ac:dyDescent="0.2">
      <c r="A241" s="77"/>
    </row>
    <row r="242" spans="1:1" x14ac:dyDescent="0.2">
      <c r="A242" s="77"/>
    </row>
    <row r="243" spans="1:1" x14ac:dyDescent="0.2">
      <c r="A243" s="77"/>
    </row>
    <row r="244" spans="1:1" x14ac:dyDescent="0.2">
      <c r="A244" s="77"/>
    </row>
    <row r="245" spans="1:1" x14ac:dyDescent="0.2">
      <c r="A245" s="77"/>
    </row>
    <row r="246" spans="1:1" x14ac:dyDescent="0.2">
      <c r="A246" s="77"/>
    </row>
    <row r="247" spans="1:1" x14ac:dyDescent="0.2">
      <c r="A247" s="77"/>
    </row>
    <row r="248" spans="1:1" x14ac:dyDescent="0.2">
      <c r="A248" s="77"/>
    </row>
    <row r="249" spans="1:1" x14ac:dyDescent="0.2">
      <c r="A249" s="77"/>
    </row>
    <row r="250" spans="1:1" x14ac:dyDescent="0.2">
      <c r="A250" s="77"/>
    </row>
    <row r="251" spans="1:1" x14ac:dyDescent="0.2">
      <c r="A251" s="77"/>
    </row>
    <row r="252" spans="1:1" x14ac:dyDescent="0.2">
      <c r="A252" s="77"/>
    </row>
    <row r="253" spans="1:1" x14ac:dyDescent="0.2">
      <c r="A253" s="77"/>
    </row>
    <row r="254" spans="1:1" x14ac:dyDescent="0.2">
      <c r="A254" s="77"/>
    </row>
    <row r="255" spans="1:1" x14ac:dyDescent="0.2">
      <c r="A255" s="77"/>
    </row>
    <row r="256" spans="1:1" x14ac:dyDescent="0.2">
      <c r="A256" s="77"/>
    </row>
    <row r="257" spans="1:1" x14ac:dyDescent="0.2">
      <c r="A257" s="77"/>
    </row>
    <row r="258" spans="1:1" x14ac:dyDescent="0.2">
      <c r="A258" s="77"/>
    </row>
    <row r="259" spans="1:1" x14ac:dyDescent="0.2">
      <c r="A259" s="77"/>
    </row>
    <row r="260" spans="1:1" x14ac:dyDescent="0.2">
      <c r="A260" s="77"/>
    </row>
    <row r="261" spans="1:1" x14ac:dyDescent="0.2">
      <c r="A261" s="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062B-9844-554D-B6BC-FF56937D80E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82B8-1FF3-A545-8EEF-BDB4651EA58C}">
  <dimension ref="A1:W46"/>
  <sheetViews>
    <sheetView zoomScaleNormal="100" workbookViewId="0">
      <selection activeCell="Z9" sqref="Z9"/>
    </sheetView>
  </sheetViews>
  <sheetFormatPr baseColWidth="10" defaultRowHeight="16" x14ac:dyDescent="0.2"/>
  <cols>
    <col min="1" max="1" width="13.1640625" customWidth="1"/>
    <col min="2" max="2" width="12.1640625" bestFit="1" customWidth="1"/>
    <col min="10" max="10" width="16.1640625" customWidth="1"/>
    <col min="11" max="13" width="19" customWidth="1"/>
    <col min="14" max="14" width="16.83203125" customWidth="1"/>
    <col min="15" max="15" width="17.83203125" customWidth="1"/>
    <col min="16" max="16" width="18.5" customWidth="1"/>
    <col min="17" max="18" width="12.83203125" customWidth="1"/>
  </cols>
  <sheetData>
    <row r="1" spans="1:23" x14ac:dyDescent="0.2">
      <c r="A1" t="s">
        <v>81</v>
      </c>
      <c r="B1" s="11">
        <v>46</v>
      </c>
    </row>
    <row r="2" spans="1:23" x14ac:dyDescent="0.2">
      <c r="J2" s="41" t="s">
        <v>78</v>
      </c>
      <c r="K2" s="41"/>
      <c r="L2" s="41"/>
      <c r="M2" s="41"/>
      <c r="N2" s="42" t="s">
        <v>79</v>
      </c>
      <c r="O2" s="42"/>
      <c r="P2" s="42"/>
      <c r="Q2" s="42"/>
    </row>
    <row r="3" spans="1:23" x14ac:dyDescent="0.2">
      <c r="A3" t="s">
        <v>62</v>
      </c>
      <c r="B3" t="s">
        <v>17</v>
      </c>
      <c r="C3" t="s">
        <v>63</v>
      </c>
      <c r="D3" t="s">
        <v>64</v>
      </c>
      <c r="E3" t="s">
        <v>65</v>
      </c>
      <c r="F3" t="s">
        <v>66</v>
      </c>
      <c r="G3" t="s">
        <v>9</v>
      </c>
      <c r="H3" t="s">
        <v>67</v>
      </c>
      <c r="I3" t="s">
        <v>16</v>
      </c>
      <c r="J3" s="10" t="s">
        <v>74</v>
      </c>
      <c r="K3" s="10" t="s">
        <v>75</v>
      </c>
      <c r="L3" s="10" t="s">
        <v>76</v>
      </c>
      <c r="M3" s="10" t="s">
        <v>77</v>
      </c>
      <c r="N3" s="9" t="s">
        <v>74</v>
      </c>
      <c r="O3" s="9" t="s">
        <v>75</v>
      </c>
      <c r="P3" s="9" t="s">
        <v>76</v>
      </c>
      <c r="Q3" s="9" t="s">
        <v>77</v>
      </c>
      <c r="R3" t="s">
        <v>107</v>
      </c>
      <c r="S3" t="s">
        <v>68</v>
      </c>
      <c r="T3" t="s">
        <v>69</v>
      </c>
      <c r="U3" t="s">
        <v>70</v>
      </c>
      <c r="V3" t="s">
        <v>71</v>
      </c>
      <c r="W3" t="s">
        <v>72</v>
      </c>
    </row>
    <row r="4" spans="1:23" x14ac:dyDescent="0.2">
      <c r="A4" t="s">
        <v>73</v>
      </c>
      <c r="B4">
        <f ca="1">SUM(B5:INDIRECT("B"&amp;$B$1))</f>
        <v>12</v>
      </c>
      <c r="C4">
        <f ca="1">SUM(C5:INDIRECT("C"&amp;$B$1))</f>
        <v>201</v>
      </c>
      <c r="D4">
        <f ca="1">SUM(D5:INDIRECT("D"&amp;$B$1))</f>
        <v>171</v>
      </c>
      <c r="E4">
        <f ca="1">SUM(E5:INDIRECT("E"&amp;$B$1))</f>
        <v>30</v>
      </c>
      <c r="F4">
        <f ca="1">SUM(F5:INDIRECT("F"&amp;$B$1))</f>
        <v>0</v>
      </c>
      <c r="G4">
        <f ca="1">SUM(G5:INDIRECT("G"&amp;$B$1))</f>
        <v>0</v>
      </c>
      <c r="H4">
        <f ca="1">SUM(H5:INDIRECT("H"&amp;$B$1))</f>
        <v>12</v>
      </c>
      <c r="I4">
        <f ca="1">SUM(I5:INDIRECT("I"&amp;$B$1))</f>
        <v>159</v>
      </c>
      <c r="J4">
        <f ca="1">SUM(J5:INDIRECT("J"&amp;$B$1))</f>
        <v>0</v>
      </c>
      <c r="K4">
        <f ca="1">SUM(K5:INDIRECT("K"&amp;$B$1))</f>
        <v>0</v>
      </c>
      <c r="L4">
        <f ca="1">SUM(L5:INDIRECT("L"&amp;$B$1))</f>
        <v>0</v>
      </c>
      <c r="M4">
        <f ca="1">SUM(M5:INDIRECT("M"&amp;$B$1))</f>
        <v>0</v>
      </c>
      <c r="N4">
        <f ca="1">SUM(N5:INDIRECT("N"&amp;$B$1))</f>
        <v>0</v>
      </c>
      <c r="O4">
        <f ca="1">SUM(O5:INDIRECT("O"&amp;$B$1))</f>
        <v>0</v>
      </c>
      <c r="P4">
        <f ca="1">SUM(P5:INDIRECT("P"&amp;$B$1))</f>
        <v>0</v>
      </c>
      <c r="Q4">
        <f ca="1">SUM(Q5:INDIRECT("Q"&amp;$B$1))</f>
        <v>0</v>
      </c>
      <c r="R4">
        <f ca="1">SUM(R5:INDIRECT("R"&amp;$B$1))</f>
        <v>16800</v>
      </c>
      <c r="S4">
        <f ca="1">SUM(S5:INDIRECT("S"&amp;$B$1))</f>
        <v>1893</v>
      </c>
      <c r="T4">
        <f ca="1">SUM(T5:INDIRECT("T"&amp;$B$1))</f>
        <v>591</v>
      </c>
      <c r="U4" s="2">
        <f t="shared" ref="U4:U46" ca="1" si="0">T4/S4</f>
        <v>0.312202852614897</v>
      </c>
      <c r="V4" s="8">
        <f t="shared" ref="V4:V46" ca="1" si="1">C4/T4</f>
        <v>0.34010152284263961</v>
      </c>
      <c r="W4" s="8">
        <f t="shared" ref="W4:W46" ca="1" si="2">D4/C4</f>
        <v>0.85074626865671643</v>
      </c>
    </row>
    <row r="5" spans="1:23" x14ac:dyDescent="0.2">
      <c r="A5" s="6">
        <v>43598</v>
      </c>
      <c r="B5">
        <v>0</v>
      </c>
      <c r="C5">
        <v>3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23">
        <v>400</v>
      </c>
      <c r="S5">
        <v>12</v>
      </c>
      <c r="T5">
        <v>5</v>
      </c>
      <c r="U5" s="2">
        <f t="shared" si="0"/>
        <v>0.41666666666666669</v>
      </c>
      <c r="V5" s="8">
        <f t="shared" si="1"/>
        <v>0.6</v>
      </c>
      <c r="W5" s="8">
        <f t="shared" si="2"/>
        <v>1</v>
      </c>
    </row>
    <row r="6" spans="1:23" x14ac:dyDescent="0.2">
      <c r="A6" s="6">
        <v>43605</v>
      </c>
      <c r="B6">
        <v>0</v>
      </c>
      <c r="C6">
        <v>2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23">
        <v>400</v>
      </c>
      <c r="S6">
        <v>71</v>
      </c>
      <c r="T6">
        <v>10</v>
      </c>
      <c r="U6" s="2">
        <f t="shared" si="0"/>
        <v>0.14084507042253522</v>
      </c>
      <c r="V6" s="8">
        <f t="shared" si="1"/>
        <v>0.2</v>
      </c>
      <c r="W6" s="8">
        <f t="shared" si="2"/>
        <v>1</v>
      </c>
    </row>
    <row r="7" spans="1:23" x14ac:dyDescent="0.2">
      <c r="A7" s="6">
        <v>43612</v>
      </c>
      <c r="B7">
        <v>0</v>
      </c>
      <c r="C7">
        <v>6</v>
      </c>
      <c r="D7">
        <v>6</v>
      </c>
      <c r="E7">
        <v>0</v>
      </c>
      <c r="F7">
        <v>0</v>
      </c>
      <c r="G7">
        <v>0</v>
      </c>
      <c r="H7">
        <v>0</v>
      </c>
      <c r="I7">
        <v>3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23">
        <v>400</v>
      </c>
      <c r="S7">
        <v>45</v>
      </c>
      <c r="T7">
        <v>8</v>
      </c>
      <c r="U7" s="2">
        <f t="shared" si="0"/>
        <v>0.17777777777777778</v>
      </c>
      <c r="V7" s="8">
        <f t="shared" si="1"/>
        <v>0.75</v>
      </c>
      <c r="W7" s="8">
        <f t="shared" si="2"/>
        <v>1</v>
      </c>
    </row>
    <row r="8" spans="1:23" x14ac:dyDescent="0.2">
      <c r="A8" s="6">
        <v>43619</v>
      </c>
      <c r="B8">
        <v>0</v>
      </c>
      <c r="C8">
        <v>5</v>
      </c>
      <c r="D8">
        <v>4</v>
      </c>
      <c r="E8">
        <v>1</v>
      </c>
      <c r="F8">
        <v>0</v>
      </c>
      <c r="G8">
        <v>0</v>
      </c>
      <c r="H8">
        <v>0</v>
      </c>
      <c r="I8">
        <v>5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23">
        <v>400</v>
      </c>
      <c r="S8">
        <v>47</v>
      </c>
      <c r="T8">
        <v>12</v>
      </c>
      <c r="U8" s="2">
        <f t="shared" si="0"/>
        <v>0.25531914893617019</v>
      </c>
      <c r="V8" s="8">
        <f t="shared" si="1"/>
        <v>0.41666666666666669</v>
      </c>
      <c r="W8" s="8">
        <f t="shared" si="2"/>
        <v>0.8</v>
      </c>
    </row>
    <row r="9" spans="1:23" x14ac:dyDescent="0.2">
      <c r="A9" s="6">
        <v>43626</v>
      </c>
      <c r="B9">
        <v>0</v>
      </c>
      <c r="C9">
        <v>9</v>
      </c>
      <c r="D9">
        <v>9</v>
      </c>
      <c r="E9">
        <v>0</v>
      </c>
      <c r="F9">
        <v>0</v>
      </c>
      <c r="G9">
        <v>0</v>
      </c>
      <c r="H9">
        <v>0</v>
      </c>
      <c r="I9">
        <v>3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23">
        <v>400</v>
      </c>
      <c r="S9">
        <v>47</v>
      </c>
      <c r="T9">
        <v>12</v>
      </c>
      <c r="U9" s="2">
        <f t="shared" si="0"/>
        <v>0.25531914893617019</v>
      </c>
      <c r="V9" s="8">
        <f t="shared" si="1"/>
        <v>0.75</v>
      </c>
      <c r="W9" s="8">
        <f t="shared" si="2"/>
        <v>1</v>
      </c>
    </row>
    <row r="10" spans="1:23" x14ac:dyDescent="0.2">
      <c r="A10" s="6">
        <v>43634</v>
      </c>
      <c r="B10">
        <v>0</v>
      </c>
      <c r="C10">
        <v>5</v>
      </c>
      <c r="D10">
        <v>4</v>
      </c>
      <c r="E10">
        <v>1</v>
      </c>
      <c r="F10">
        <v>0</v>
      </c>
      <c r="G10">
        <v>0</v>
      </c>
      <c r="H10">
        <v>0</v>
      </c>
      <c r="I10">
        <v>3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23">
        <v>400</v>
      </c>
      <c r="S10">
        <v>47</v>
      </c>
      <c r="T10">
        <v>16</v>
      </c>
      <c r="U10" s="2">
        <f t="shared" si="0"/>
        <v>0.34042553191489361</v>
      </c>
      <c r="V10" s="8">
        <f t="shared" si="1"/>
        <v>0.3125</v>
      </c>
      <c r="W10" s="8">
        <f t="shared" si="2"/>
        <v>0.8</v>
      </c>
    </row>
    <row r="11" spans="1:23" x14ac:dyDescent="0.2">
      <c r="A11" s="6">
        <v>43641</v>
      </c>
      <c r="B11">
        <v>0</v>
      </c>
      <c r="C11">
        <v>9</v>
      </c>
      <c r="D11">
        <v>8</v>
      </c>
      <c r="E11">
        <v>1</v>
      </c>
      <c r="F11">
        <v>0</v>
      </c>
      <c r="G11">
        <v>0</v>
      </c>
      <c r="H11">
        <v>0</v>
      </c>
      <c r="I11">
        <v>2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23">
        <v>400</v>
      </c>
      <c r="S11">
        <v>62</v>
      </c>
      <c r="T11">
        <v>22</v>
      </c>
      <c r="U11" s="2">
        <f t="shared" si="0"/>
        <v>0.35483870967741937</v>
      </c>
      <c r="V11" s="8">
        <f t="shared" si="1"/>
        <v>0.40909090909090912</v>
      </c>
      <c r="W11" s="8">
        <f t="shared" si="2"/>
        <v>0.88888888888888884</v>
      </c>
    </row>
    <row r="12" spans="1:23" x14ac:dyDescent="0.2">
      <c r="A12" s="6">
        <v>43648</v>
      </c>
      <c r="B12">
        <v>0</v>
      </c>
      <c r="C12">
        <v>5</v>
      </c>
      <c r="D12">
        <v>5</v>
      </c>
      <c r="E12">
        <v>0</v>
      </c>
      <c r="F12">
        <v>0</v>
      </c>
      <c r="G12">
        <v>0</v>
      </c>
      <c r="H12">
        <v>0</v>
      </c>
      <c r="I12">
        <v>5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23">
        <v>400</v>
      </c>
      <c r="S12">
        <v>48</v>
      </c>
      <c r="T12">
        <v>11</v>
      </c>
      <c r="U12" s="2">
        <f t="shared" si="0"/>
        <v>0.22916666666666666</v>
      </c>
      <c r="V12" s="8">
        <f t="shared" si="1"/>
        <v>0.45454545454545453</v>
      </c>
      <c r="W12" s="8">
        <f t="shared" si="2"/>
        <v>1</v>
      </c>
    </row>
    <row r="13" spans="1:23" x14ac:dyDescent="0.2">
      <c r="A13" s="6">
        <v>43655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3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23">
        <v>400</v>
      </c>
      <c r="S13">
        <v>41</v>
      </c>
      <c r="T13">
        <v>13</v>
      </c>
      <c r="U13" s="2">
        <f t="shared" si="0"/>
        <v>0.31707317073170732</v>
      </c>
      <c r="V13" s="8">
        <f t="shared" si="1"/>
        <v>7.6923076923076927E-2</v>
      </c>
      <c r="W13" s="8">
        <f t="shared" si="2"/>
        <v>1</v>
      </c>
    </row>
    <row r="14" spans="1:23" x14ac:dyDescent="0.2">
      <c r="A14" s="6">
        <v>43662</v>
      </c>
      <c r="B14">
        <v>0</v>
      </c>
      <c r="C14">
        <v>8</v>
      </c>
      <c r="D14">
        <v>7</v>
      </c>
      <c r="E14">
        <v>1</v>
      </c>
      <c r="F14">
        <v>0</v>
      </c>
      <c r="G14">
        <v>0</v>
      </c>
      <c r="H14">
        <v>0</v>
      </c>
      <c r="I14">
        <v>2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23">
        <v>400</v>
      </c>
      <c r="S14">
        <v>45</v>
      </c>
      <c r="T14">
        <v>17</v>
      </c>
      <c r="U14" s="2">
        <f t="shared" si="0"/>
        <v>0.37777777777777777</v>
      </c>
      <c r="V14" s="8">
        <f t="shared" si="1"/>
        <v>0.47058823529411764</v>
      </c>
      <c r="W14" s="8">
        <f t="shared" si="2"/>
        <v>0.875</v>
      </c>
    </row>
    <row r="15" spans="1:23" x14ac:dyDescent="0.2">
      <c r="A15" s="6">
        <v>43669</v>
      </c>
      <c r="B15">
        <v>1</v>
      </c>
      <c r="C15">
        <v>6</v>
      </c>
      <c r="D15">
        <v>4</v>
      </c>
      <c r="E15">
        <v>2</v>
      </c>
      <c r="F15">
        <v>0</v>
      </c>
      <c r="G15">
        <v>0</v>
      </c>
      <c r="H15">
        <v>1</v>
      </c>
      <c r="I15">
        <v>3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23">
        <v>400</v>
      </c>
      <c r="S15">
        <v>52</v>
      </c>
      <c r="T15">
        <v>13</v>
      </c>
      <c r="U15" s="2">
        <f t="shared" si="0"/>
        <v>0.25</v>
      </c>
      <c r="V15" s="8">
        <f t="shared" si="1"/>
        <v>0.46153846153846156</v>
      </c>
      <c r="W15" s="8">
        <f t="shared" si="2"/>
        <v>0.66666666666666663</v>
      </c>
    </row>
    <row r="16" spans="1:23" x14ac:dyDescent="0.2">
      <c r="A16" s="6">
        <v>43676</v>
      </c>
      <c r="B16">
        <v>1</v>
      </c>
      <c r="C16">
        <v>7</v>
      </c>
      <c r="D16">
        <v>7</v>
      </c>
      <c r="E16">
        <v>0</v>
      </c>
      <c r="F16">
        <v>0</v>
      </c>
      <c r="G16">
        <v>0</v>
      </c>
      <c r="H16">
        <v>1</v>
      </c>
      <c r="I16">
        <v>6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23">
        <v>400</v>
      </c>
      <c r="S16">
        <v>67</v>
      </c>
      <c r="T16">
        <v>29</v>
      </c>
      <c r="U16" s="2">
        <f t="shared" si="0"/>
        <v>0.43283582089552236</v>
      </c>
      <c r="V16" s="8">
        <f t="shared" si="1"/>
        <v>0.2413793103448276</v>
      </c>
      <c r="W16" s="8">
        <f t="shared" si="2"/>
        <v>1</v>
      </c>
    </row>
    <row r="17" spans="1:23" x14ac:dyDescent="0.2">
      <c r="A17" s="6">
        <v>43682</v>
      </c>
      <c r="B17">
        <v>0</v>
      </c>
      <c r="C17">
        <v>6</v>
      </c>
      <c r="D17">
        <v>3</v>
      </c>
      <c r="E17">
        <v>3</v>
      </c>
      <c r="F17">
        <v>0</v>
      </c>
      <c r="G17">
        <v>0</v>
      </c>
      <c r="H17">
        <v>0</v>
      </c>
      <c r="I17">
        <v>5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23">
        <v>400</v>
      </c>
      <c r="S17">
        <v>57</v>
      </c>
      <c r="T17">
        <v>26</v>
      </c>
      <c r="U17" s="2">
        <f t="shared" si="0"/>
        <v>0.45614035087719296</v>
      </c>
      <c r="V17" s="8">
        <f t="shared" si="1"/>
        <v>0.23076923076923078</v>
      </c>
      <c r="W17" s="8">
        <f t="shared" si="2"/>
        <v>0.5</v>
      </c>
    </row>
    <row r="18" spans="1:23" x14ac:dyDescent="0.2">
      <c r="A18" s="6">
        <v>43689</v>
      </c>
      <c r="B18">
        <v>0</v>
      </c>
      <c r="C18">
        <v>3</v>
      </c>
      <c r="D18">
        <v>2</v>
      </c>
      <c r="E18">
        <v>1</v>
      </c>
      <c r="F18">
        <v>0</v>
      </c>
      <c r="G18">
        <v>0</v>
      </c>
      <c r="H18">
        <v>0</v>
      </c>
      <c r="I18">
        <v>8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23">
        <v>400</v>
      </c>
      <c r="S18">
        <v>56</v>
      </c>
      <c r="T18">
        <v>23</v>
      </c>
      <c r="U18" s="2">
        <f t="shared" si="0"/>
        <v>0.4107142857142857</v>
      </c>
      <c r="V18" s="8">
        <f t="shared" si="1"/>
        <v>0.13043478260869565</v>
      </c>
      <c r="W18" s="8">
        <f t="shared" si="2"/>
        <v>0.66666666666666663</v>
      </c>
    </row>
    <row r="19" spans="1:23" x14ac:dyDescent="0.2">
      <c r="A19" s="6">
        <v>43696</v>
      </c>
      <c r="B19">
        <v>0</v>
      </c>
      <c r="C19">
        <v>8</v>
      </c>
      <c r="D19">
        <v>4</v>
      </c>
      <c r="E19">
        <v>4</v>
      </c>
      <c r="F19">
        <v>0</v>
      </c>
      <c r="G19">
        <v>0</v>
      </c>
      <c r="H19">
        <v>0</v>
      </c>
      <c r="I19">
        <v>8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23">
        <v>400</v>
      </c>
      <c r="S19">
        <v>58</v>
      </c>
      <c r="T19">
        <v>15</v>
      </c>
      <c r="U19" s="2">
        <f t="shared" si="0"/>
        <v>0.25862068965517243</v>
      </c>
      <c r="V19" s="8">
        <f t="shared" si="1"/>
        <v>0.53333333333333333</v>
      </c>
      <c r="W19" s="8">
        <f t="shared" si="2"/>
        <v>0.5</v>
      </c>
    </row>
    <row r="20" spans="1:23" x14ac:dyDescent="0.2">
      <c r="A20" s="6">
        <v>43703</v>
      </c>
      <c r="B20">
        <v>0</v>
      </c>
      <c r="C20">
        <v>7</v>
      </c>
      <c r="D20">
        <v>6</v>
      </c>
      <c r="E20">
        <v>1</v>
      </c>
      <c r="F20">
        <v>0</v>
      </c>
      <c r="G20">
        <v>0</v>
      </c>
      <c r="H20">
        <v>0</v>
      </c>
      <c r="I20">
        <v>5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23">
        <v>400</v>
      </c>
      <c r="S20">
        <v>46</v>
      </c>
      <c r="T20">
        <v>11</v>
      </c>
      <c r="U20" s="2">
        <f t="shared" si="0"/>
        <v>0.2391304347826087</v>
      </c>
      <c r="V20" s="8">
        <f t="shared" si="1"/>
        <v>0.63636363636363635</v>
      </c>
      <c r="W20" s="8">
        <f t="shared" si="2"/>
        <v>0.8571428571428571</v>
      </c>
    </row>
    <row r="21" spans="1:23" x14ac:dyDescent="0.2">
      <c r="A21" s="6">
        <v>43710</v>
      </c>
      <c r="B21">
        <v>0</v>
      </c>
      <c r="C21">
        <v>7</v>
      </c>
      <c r="D21">
        <v>7</v>
      </c>
      <c r="E21">
        <v>0</v>
      </c>
      <c r="F21">
        <v>0</v>
      </c>
      <c r="G21">
        <v>0</v>
      </c>
      <c r="H21">
        <v>0</v>
      </c>
      <c r="I21">
        <v>5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23">
        <v>400</v>
      </c>
      <c r="S21">
        <v>50</v>
      </c>
      <c r="T21">
        <v>11</v>
      </c>
      <c r="U21" s="2">
        <f t="shared" si="0"/>
        <v>0.22</v>
      </c>
      <c r="V21" s="8">
        <f t="shared" si="1"/>
        <v>0.63636363636363635</v>
      </c>
      <c r="W21" s="8">
        <f t="shared" si="2"/>
        <v>1</v>
      </c>
    </row>
    <row r="22" spans="1:23" x14ac:dyDescent="0.2">
      <c r="A22" s="6">
        <v>43718</v>
      </c>
      <c r="B22">
        <v>0</v>
      </c>
      <c r="C22">
        <v>8</v>
      </c>
      <c r="D22">
        <v>6</v>
      </c>
      <c r="E22">
        <v>2</v>
      </c>
      <c r="F22">
        <v>0</v>
      </c>
      <c r="G22">
        <v>0</v>
      </c>
      <c r="H22">
        <v>0</v>
      </c>
      <c r="I22">
        <v>5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23">
        <v>400</v>
      </c>
      <c r="S22">
        <v>40</v>
      </c>
      <c r="T22">
        <v>14</v>
      </c>
      <c r="U22" s="2">
        <f t="shared" si="0"/>
        <v>0.35</v>
      </c>
      <c r="V22" s="8">
        <f t="shared" si="1"/>
        <v>0.5714285714285714</v>
      </c>
      <c r="W22" s="8">
        <f t="shared" si="2"/>
        <v>0.75</v>
      </c>
    </row>
    <row r="23" spans="1:23" x14ac:dyDescent="0.2">
      <c r="A23" s="6">
        <v>43725</v>
      </c>
      <c r="B23">
        <v>0</v>
      </c>
      <c r="C23">
        <v>5</v>
      </c>
      <c r="D23">
        <v>5</v>
      </c>
      <c r="E23">
        <v>0</v>
      </c>
      <c r="F23">
        <v>0</v>
      </c>
      <c r="G23">
        <v>0</v>
      </c>
      <c r="H23">
        <v>0</v>
      </c>
      <c r="I23">
        <v>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23">
        <v>400</v>
      </c>
      <c r="S23">
        <v>56</v>
      </c>
      <c r="T23">
        <v>22</v>
      </c>
      <c r="U23" s="2">
        <f t="shared" si="0"/>
        <v>0.39285714285714285</v>
      </c>
      <c r="V23" s="8">
        <f t="shared" si="1"/>
        <v>0.22727272727272727</v>
      </c>
      <c r="W23" s="8">
        <f t="shared" si="2"/>
        <v>1</v>
      </c>
    </row>
    <row r="24" spans="1:23" x14ac:dyDescent="0.2">
      <c r="A24" s="6">
        <v>43732</v>
      </c>
      <c r="B24">
        <v>1</v>
      </c>
      <c r="C24">
        <v>3</v>
      </c>
      <c r="D24">
        <v>3</v>
      </c>
      <c r="E24">
        <v>0</v>
      </c>
      <c r="F24">
        <v>0</v>
      </c>
      <c r="G24">
        <v>0</v>
      </c>
      <c r="H24">
        <v>1</v>
      </c>
      <c r="I24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23">
        <v>400</v>
      </c>
      <c r="S24">
        <v>36</v>
      </c>
      <c r="T24">
        <v>15</v>
      </c>
      <c r="U24" s="2">
        <f t="shared" si="0"/>
        <v>0.41666666666666669</v>
      </c>
      <c r="V24" s="8">
        <f t="shared" si="1"/>
        <v>0.2</v>
      </c>
      <c r="W24" s="8">
        <f t="shared" si="2"/>
        <v>1</v>
      </c>
    </row>
    <row r="25" spans="1:23" x14ac:dyDescent="0.2">
      <c r="A25" s="6">
        <v>43738</v>
      </c>
      <c r="B25">
        <v>0</v>
      </c>
      <c r="C25">
        <v>5</v>
      </c>
      <c r="D25">
        <v>2</v>
      </c>
      <c r="E25">
        <v>3</v>
      </c>
      <c r="F25">
        <v>0</v>
      </c>
      <c r="G25">
        <v>0</v>
      </c>
      <c r="H25">
        <v>0</v>
      </c>
      <c r="I25">
        <v>10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23">
        <v>400</v>
      </c>
      <c r="S25">
        <v>53</v>
      </c>
      <c r="T25">
        <v>20</v>
      </c>
      <c r="U25" s="2">
        <f t="shared" si="0"/>
        <v>0.37735849056603776</v>
      </c>
      <c r="V25" s="8">
        <f t="shared" si="1"/>
        <v>0.25</v>
      </c>
      <c r="W25" s="8">
        <f t="shared" si="2"/>
        <v>0.4</v>
      </c>
    </row>
    <row r="26" spans="1:23" x14ac:dyDescent="0.2">
      <c r="A26" s="6">
        <v>43745</v>
      </c>
      <c r="B26">
        <v>0</v>
      </c>
      <c r="C26">
        <v>4</v>
      </c>
      <c r="D26">
        <v>3</v>
      </c>
      <c r="E26">
        <v>1</v>
      </c>
      <c r="F26">
        <v>0</v>
      </c>
      <c r="G26">
        <v>0</v>
      </c>
      <c r="H26">
        <v>0</v>
      </c>
      <c r="I26">
        <v>3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23">
        <v>400</v>
      </c>
      <c r="S26">
        <v>48</v>
      </c>
      <c r="T26">
        <v>12</v>
      </c>
      <c r="U26" s="2">
        <f t="shared" si="0"/>
        <v>0.25</v>
      </c>
      <c r="V26" s="8">
        <f t="shared" si="1"/>
        <v>0.33333333333333331</v>
      </c>
      <c r="W26" s="8">
        <f t="shared" si="2"/>
        <v>0.75</v>
      </c>
    </row>
    <row r="27" spans="1:23" x14ac:dyDescent="0.2">
      <c r="A27" s="6">
        <v>43752</v>
      </c>
      <c r="B27">
        <v>0</v>
      </c>
      <c r="C27">
        <v>8</v>
      </c>
      <c r="D27">
        <v>8</v>
      </c>
      <c r="E27">
        <v>0</v>
      </c>
      <c r="F27">
        <v>0</v>
      </c>
      <c r="G27">
        <v>0</v>
      </c>
      <c r="H27">
        <v>0</v>
      </c>
      <c r="I27">
        <v>3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23">
        <v>400</v>
      </c>
      <c r="S27">
        <v>42</v>
      </c>
      <c r="T27">
        <v>23</v>
      </c>
      <c r="U27" s="2">
        <f t="shared" si="0"/>
        <v>0.54761904761904767</v>
      </c>
      <c r="V27" s="8">
        <f t="shared" si="1"/>
        <v>0.34782608695652173</v>
      </c>
      <c r="W27" s="8">
        <f t="shared" si="2"/>
        <v>1</v>
      </c>
    </row>
    <row r="28" spans="1:23" x14ac:dyDescent="0.2">
      <c r="A28" s="6">
        <v>43759</v>
      </c>
      <c r="B28">
        <v>1</v>
      </c>
      <c r="C28">
        <v>6</v>
      </c>
      <c r="D28">
        <v>5</v>
      </c>
      <c r="E28">
        <v>1</v>
      </c>
      <c r="F28">
        <v>0</v>
      </c>
      <c r="G28">
        <v>0</v>
      </c>
      <c r="H28">
        <v>1</v>
      </c>
      <c r="I28">
        <v>6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23">
        <v>400</v>
      </c>
      <c r="S28">
        <v>33</v>
      </c>
      <c r="T28">
        <v>14</v>
      </c>
      <c r="U28" s="2">
        <f t="shared" si="0"/>
        <v>0.42424242424242425</v>
      </c>
      <c r="V28" s="8">
        <f t="shared" si="1"/>
        <v>0.42857142857142855</v>
      </c>
      <c r="W28" s="8">
        <f t="shared" si="2"/>
        <v>0.83333333333333337</v>
      </c>
    </row>
    <row r="29" spans="1:23" x14ac:dyDescent="0.2">
      <c r="A29" s="6">
        <v>43766</v>
      </c>
      <c r="B29">
        <v>0</v>
      </c>
      <c r="C29">
        <v>3</v>
      </c>
      <c r="D29">
        <v>-2</v>
      </c>
      <c r="E29">
        <v>5</v>
      </c>
      <c r="F29">
        <v>0</v>
      </c>
      <c r="G29">
        <v>0</v>
      </c>
      <c r="H29">
        <v>0</v>
      </c>
      <c r="I29">
        <v>3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3">
        <v>400</v>
      </c>
      <c r="S29">
        <v>57</v>
      </c>
      <c r="T29">
        <v>12</v>
      </c>
      <c r="U29" s="2">
        <f t="shared" si="0"/>
        <v>0.21052631578947367</v>
      </c>
      <c r="V29" s="8">
        <f t="shared" si="1"/>
        <v>0.25</v>
      </c>
      <c r="W29" s="8">
        <f t="shared" si="2"/>
        <v>-0.66666666666666663</v>
      </c>
    </row>
    <row r="30" spans="1:23" x14ac:dyDescent="0.2">
      <c r="A30" s="6">
        <v>43773</v>
      </c>
      <c r="B30">
        <v>0</v>
      </c>
      <c r="C30">
        <v>4</v>
      </c>
      <c r="D30">
        <v>4</v>
      </c>
      <c r="E30">
        <v>0</v>
      </c>
      <c r="F30">
        <v>0</v>
      </c>
      <c r="G30">
        <v>0</v>
      </c>
      <c r="H30">
        <v>0</v>
      </c>
      <c r="I30">
        <v>5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23">
        <v>400</v>
      </c>
      <c r="S30">
        <v>35</v>
      </c>
      <c r="T30">
        <v>8</v>
      </c>
      <c r="U30" s="2">
        <f t="shared" si="0"/>
        <v>0.22857142857142856</v>
      </c>
      <c r="V30" s="8">
        <f t="shared" si="1"/>
        <v>0.5</v>
      </c>
      <c r="W30" s="8">
        <f t="shared" si="2"/>
        <v>1</v>
      </c>
    </row>
    <row r="31" spans="1:23" x14ac:dyDescent="0.2">
      <c r="A31" s="6">
        <v>43780</v>
      </c>
      <c r="B31">
        <v>0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2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23">
        <v>400</v>
      </c>
      <c r="S31">
        <v>41</v>
      </c>
      <c r="T31">
        <v>10</v>
      </c>
      <c r="U31" s="2">
        <f t="shared" si="0"/>
        <v>0.24390243902439024</v>
      </c>
      <c r="V31" s="8">
        <f t="shared" si="1"/>
        <v>0.2</v>
      </c>
      <c r="W31" s="8">
        <f t="shared" si="2"/>
        <v>1</v>
      </c>
    </row>
    <row r="32" spans="1:23" x14ac:dyDescent="0.2">
      <c r="A32" s="6">
        <v>43787</v>
      </c>
      <c r="B32">
        <v>1</v>
      </c>
      <c r="C32">
        <v>7</v>
      </c>
      <c r="D32">
        <v>7</v>
      </c>
      <c r="E32">
        <v>0</v>
      </c>
      <c r="F32">
        <v>0</v>
      </c>
      <c r="G32">
        <v>0</v>
      </c>
      <c r="H32">
        <v>1</v>
      </c>
      <c r="I32">
        <v>4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23">
        <v>400</v>
      </c>
      <c r="S32">
        <v>44</v>
      </c>
      <c r="T32">
        <v>12</v>
      </c>
      <c r="U32" s="2">
        <f t="shared" si="0"/>
        <v>0.27272727272727271</v>
      </c>
      <c r="V32" s="8">
        <f t="shared" si="1"/>
        <v>0.58333333333333337</v>
      </c>
      <c r="W32" s="8">
        <f t="shared" si="2"/>
        <v>1</v>
      </c>
    </row>
    <row r="33" spans="1:23" x14ac:dyDescent="0.2">
      <c r="A33" s="6">
        <v>43794</v>
      </c>
      <c r="B33">
        <v>0</v>
      </c>
      <c r="C33">
        <v>6</v>
      </c>
      <c r="D33">
        <v>6</v>
      </c>
      <c r="E33">
        <v>0</v>
      </c>
      <c r="F33">
        <v>0</v>
      </c>
      <c r="G33">
        <v>0</v>
      </c>
      <c r="H33">
        <v>0</v>
      </c>
      <c r="I33">
        <v>5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23">
        <v>400</v>
      </c>
      <c r="S33">
        <v>26</v>
      </c>
      <c r="T33">
        <v>11</v>
      </c>
      <c r="U33" s="2">
        <f t="shared" si="0"/>
        <v>0.42307692307692307</v>
      </c>
      <c r="V33" s="8">
        <f t="shared" si="1"/>
        <v>0.54545454545454541</v>
      </c>
      <c r="W33" s="8">
        <f t="shared" si="2"/>
        <v>1</v>
      </c>
    </row>
    <row r="34" spans="1:23" x14ac:dyDescent="0.2">
      <c r="A34" s="6">
        <v>43801</v>
      </c>
      <c r="B34">
        <v>0</v>
      </c>
      <c r="C34">
        <v>0</v>
      </c>
      <c r="D34">
        <v>-1</v>
      </c>
      <c r="E34">
        <v>1</v>
      </c>
      <c r="F34">
        <v>0</v>
      </c>
      <c r="G34">
        <v>0</v>
      </c>
      <c r="H34">
        <v>0</v>
      </c>
      <c r="I34">
        <v>8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23">
        <v>400</v>
      </c>
      <c r="S34">
        <v>39</v>
      </c>
      <c r="T34">
        <v>12</v>
      </c>
      <c r="U34" s="2">
        <f t="shared" si="0"/>
        <v>0.30769230769230771</v>
      </c>
      <c r="V34" s="8">
        <f t="shared" si="1"/>
        <v>0</v>
      </c>
      <c r="W34" s="8" t="e">
        <f t="shared" si="2"/>
        <v>#DIV/0!</v>
      </c>
    </row>
    <row r="35" spans="1:23" x14ac:dyDescent="0.2">
      <c r="A35" s="6">
        <v>43808</v>
      </c>
      <c r="B35">
        <v>0</v>
      </c>
      <c r="C35">
        <v>3</v>
      </c>
      <c r="D35">
        <v>3</v>
      </c>
      <c r="E35">
        <v>0</v>
      </c>
      <c r="F35">
        <v>0</v>
      </c>
      <c r="G35">
        <v>0</v>
      </c>
      <c r="H35">
        <v>0</v>
      </c>
      <c r="I35">
        <v>3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23">
        <v>400</v>
      </c>
      <c r="S35">
        <v>31</v>
      </c>
      <c r="T35">
        <v>10</v>
      </c>
      <c r="U35" s="2">
        <f t="shared" si="0"/>
        <v>0.32258064516129031</v>
      </c>
      <c r="V35" s="8">
        <f t="shared" si="1"/>
        <v>0.3</v>
      </c>
      <c r="W35" s="8">
        <f t="shared" si="2"/>
        <v>1</v>
      </c>
    </row>
    <row r="36" spans="1:23" x14ac:dyDescent="0.2">
      <c r="A36" s="6">
        <v>43815</v>
      </c>
      <c r="B36">
        <v>0</v>
      </c>
      <c r="C36">
        <v>2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23">
        <v>400</v>
      </c>
      <c r="S36">
        <v>36</v>
      </c>
      <c r="T36">
        <v>13</v>
      </c>
      <c r="U36" s="2">
        <f t="shared" si="0"/>
        <v>0.3611111111111111</v>
      </c>
      <c r="V36" s="8">
        <f t="shared" si="1"/>
        <v>0.15384615384615385</v>
      </c>
      <c r="W36" s="8">
        <f t="shared" si="2"/>
        <v>1</v>
      </c>
    </row>
    <row r="37" spans="1:23" x14ac:dyDescent="0.2">
      <c r="A37" s="6">
        <v>43822</v>
      </c>
      <c r="B37">
        <v>0</v>
      </c>
      <c r="C37">
        <v>4</v>
      </c>
      <c r="D37">
        <v>3</v>
      </c>
      <c r="E37">
        <v>1</v>
      </c>
      <c r="F37">
        <v>0</v>
      </c>
      <c r="G37">
        <v>0</v>
      </c>
      <c r="H37">
        <v>0</v>
      </c>
      <c r="I3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23">
        <v>400</v>
      </c>
      <c r="S37">
        <v>36</v>
      </c>
      <c r="T37">
        <v>18</v>
      </c>
      <c r="U37" s="2">
        <f t="shared" si="0"/>
        <v>0.5</v>
      </c>
      <c r="V37" s="8">
        <f t="shared" si="1"/>
        <v>0.22222222222222221</v>
      </c>
      <c r="W37" s="8">
        <f t="shared" si="2"/>
        <v>0.75</v>
      </c>
    </row>
    <row r="38" spans="1:23" x14ac:dyDescent="0.2">
      <c r="A38" s="6">
        <v>43829</v>
      </c>
      <c r="B38">
        <v>0</v>
      </c>
      <c r="C38">
        <v>7</v>
      </c>
      <c r="D38">
        <v>7</v>
      </c>
      <c r="E38">
        <v>0</v>
      </c>
      <c r="F38">
        <v>0</v>
      </c>
      <c r="G38">
        <v>0</v>
      </c>
      <c r="H38">
        <v>0</v>
      </c>
      <c r="I38">
        <v>3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23">
        <v>400</v>
      </c>
      <c r="S38">
        <v>42</v>
      </c>
      <c r="T38">
        <v>10</v>
      </c>
      <c r="U38" s="2">
        <f t="shared" si="0"/>
        <v>0.23809523809523808</v>
      </c>
      <c r="V38" s="8">
        <f t="shared" si="1"/>
        <v>0.7</v>
      </c>
      <c r="W38" s="8">
        <f t="shared" si="2"/>
        <v>1</v>
      </c>
    </row>
    <row r="39" spans="1:23" x14ac:dyDescent="0.2">
      <c r="A39" s="6">
        <v>43471</v>
      </c>
      <c r="B39">
        <v>2</v>
      </c>
      <c r="C39">
        <v>1</v>
      </c>
      <c r="D39">
        <v>1</v>
      </c>
      <c r="E39">
        <v>0</v>
      </c>
      <c r="F39">
        <v>0</v>
      </c>
      <c r="G39">
        <v>0</v>
      </c>
      <c r="H39">
        <v>2</v>
      </c>
      <c r="I39">
        <v>5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23">
        <v>400</v>
      </c>
      <c r="S39">
        <v>34</v>
      </c>
      <c r="T39">
        <v>10</v>
      </c>
      <c r="U39" s="2">
        <f t="shared" si="0"/>
        <v>0.29411764705882354</v>
      </c>
      <c r="V39" s="8">
        <f t="shared" si="1"/>
        <v>0.1</v>
      </c>
      <c r="W39" s="8">
        <f t="shared" si="2"/>
        <v>1</v>
      </c>
    </row>
    <row r="40" spans="1:23" x14ac:dyDescent="0.2">
      <c r="A40" s="6">
        <v>43478</v>
      </c>
      <c r="B40">
        <v>0</v>
      </c>
      <c r="C40">
        <v>5</v>
      </c>
      <c r="D40">
        <v>5</v>
      </c>
      <c r="E40">
        <v>0</v>
      </c>
      <c r="F40">
        <v>0</v>
      </c>
      <c r="G40">
        <v>0</v>
      </c>
      <c r="H40">
        <v>0</v>
      </c>
      <c r="I40">
        <v>3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23">
        <v>400</v>
      </c>
      <c r="S40">
        <v>52</v>
      </c>
      <c r="T40">
        <v>19</v>
      </c>
      <c r="U40" s="2">
        <f t="shared" si="0"/>
        <v>0.36538461538461536</v>
      </c>
      <c r="V40" s="8">
        <f t="shared" si="1"/>
        <v>0.26315789473684209</v>
      </c>
      <c r="W40" s="8">
        <f t="shared" si="2"/>
        <v>1</v>
      </c>
    </row>
    <row r="41" spans="1:23" x14ac:dyDescent="0.2">
      <c r="A41" s="6">
        <v>43485</v>
      </c>
      <c r="B41">
        <v>1</v>
      </c>
      <c r="C41">
        <v>6</v>
      </c>
      <c r="D41">
        <v>5</v>
      </c>
      <c r="E41">
        <v>1</v>
      </c>
      <c r="F41">
        <v>0</v>
      </c>
      <c r="G41">
        <v>0</v>
      </c>
      <c r="H41">
        <v>1</v>
      </c>
      <c r="I41">
        <v>4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23">
        <v>400</v>
      </c>
      <c r="S41">
        <v>43</v>
      </c>
      <c r="T41">
        <v>13</v>
      </c>
      <c r="U41" s="2">
        <f t="shared" si="0"/>
        <v>0.30232558139534882</v>
      </c>
      <c r="V41" s="8">
        <f t="shared" si="1"/>
        <v>0.46153846153846156</v>
      </c>
      <c r="W41" s="8">
        <f t="shared" si="2"/>
        <v>0.83333333333333337</v>
      </c>
    </row>
    <row r="42" spans="1:23" x14ac:dyDescent="0.2">
      <c r="A42" s="6">
        <v>43492</v>
      </c>
      <c r="B42">
        <v>0</v>
      </c>
      <c r="C42">
        <v>4</v>
      </c>
      <c r="D42">
        <v>4</v>
      </c>
      <c r="E42">
        <v>0</v>
      </c>
      <c r="F42">
        <v>0</v>
      </c>
      <c r="G42">
        <v>0</v>
      </c>
      <c r="H42">
        <v>0</v>
      </c>
      <c r="I42">
        <v>3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23">
        <v>400</v>
      </c>
      <c r="S42">
        <v>38</v>
      </c>
      <c r="T42">
        <v>9</v>
      </c>
      <c r="U42" s="2">
        <f t="shared" si="0"/>
        <v>0.23684210526315788</v>
      </c>
      <c r="V42" s="8">
        <f t="shared" si="1"/>
        <v>0.44444444444444442</v>
      </c>
      <c r="W42" s="8">
        <f t="shared" si="2"/>
        <v>1</v>
      </c>
    </row>
    <row r="43" spans="1:23" x14ac:dyDescent="0.2">
      <c r="A43" s="6">
        <v>43499</v>
      </c>
      <c r="B43">
        <v>1</v>
      </c>
      <c r="C43">
        <v>2</v>
      </c>
      <c r="D43">
        <v>2</v>
      </c>
      <c r="E43">
        <v>0</v>
      </c>
      <c r="F43">
        <v>0</v>
      </c>
      <c r="G43">
        <v>0</v>
      </c>
      <c r="H43">
        <v>1</v>
      </c>
      <c r="I43">
        <v>6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23">
        <v>400</v>
      </c>
      <c r="S43">
        <v>51</v>
      </c>
      <c r="T43">
        <v>13</v>
      </c>
      <c r="U43" s="2">
        <f t="shared" si="0"/>
        <v>0.25490196078431371</v>
      </c>
      <c r="V43" s="8">
        <f t="shared" si="1"/>
        <v>0.15384615384615385</v>
      </c>
      <c r="W43" s="8">
        <f t="shared" si="2"/>
        <v>1</v>
      </c>
    </row>
    <row r="44" spans="1:23" x14ac:dyDescent="0.2">
      <c r="A44" s="6">
        <v>43506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23">
        <v>400</v>
      </c>
      <c r="S44">
        <v>41</v>
      </c>
      <c r="T44">
        <v>10</v>
      </c>
      <c r="U44" s="2">
        <f t="shared" si="0"/>
        <v>0.24390243902439024</v>
      </c>
      <c r="V44" s="8">
        <f t="shared" si="1"/>
        <v>0</v>
      </c>
      <c r="W44" s="8" t="e">
        <f t="shared" si="2"/>
        <v>#DIV/0!</v>
      </c>
    </row>
    <row r="45" spans="1:23" x14ac:dyDescent="0.2">
      <c r="A45" s="6">
        <v>43513</v>
      </c>
      <c r="B45">
        <v>1</v>
      </c>
      <c r="C45">
        <v>3</v>
      </c>
      <c r="D45">
        <v>3</v>
      </c>
      <c r="E45">
        <v>0</v>
      </c>
      <c r="F45">
        <v>0</v>
      </c>
      <c r="G45">
        <v>0</v>
      </c>
      <c r="H45">
        <v>1</v>
      </c>
      <c r="I45">
        <v>1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23">
        <v>400</v>
      </c>
      <c r="S45">
        <v>38</v>
      </c>
      <c r="T45">
        <v>9</v>
      </c>
      <c r="U45" s="2">
        <f t="shared" si="0"/>
        <v>0.23684210526315788</v>
      </c>
      <c r="V45" s="8">
        <f t="shared" si="1"/>
        <v>0.33333333333333331</v>
      </c>
      <c r="W45" s="8">
        <f t="shared" si="2"/>
        <v>1</v>
      </c>
    </row>
    <row r="46" spans="1:23" x14ac:dyDescent="0.2">
      <c r="A46" s="6">
        <v>43520</v>
      </c>
      <c r="B46">
        <v>1</v>
      </c>
      <c r="C46">
        <v>6</v>
      </c>
      <c r="D46">
        <v>6</v>
      </c>
      <c r="E46">
        <v>0</v>
      </c>
      <c r="F46">
        <v>0</v>
      </c>
      <c r="G46">
        <v>0</v>
      </c>
      <c r="H46">
        <v>1</v>
      </c>
      <c r="I46">
        <v>4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23">
        <v>400</v>
      </c>
      <c r="S46">
        <v>50</v>
      </c>
      <c r="T46">
        <v>18</v>
      </c>
      <c r="U46" s="2">
        <f t="shared" si="0"/>
        <v>0.36</v>
      </c>
      <c r="V46" s="8">
        <f t="shared" si="1"/>
        <v>0.33333333333333331</v>
      </c>
      <c r="W46" s="8">
        <f t="shared" si="2"/>
        <v>1</v>
      </c>
    </row>
  </sheetData>
  <mergeCells count="2">
    <mergeCell ref="J2:M2"/>
    <mergeCell ref="N2:Q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6A3-96B9-DE41-91DB-F4C9577E214C}">
  <dimension ref="A1:AA72"/>
  <sheetViews>
    <sheetView tabSelected="1" zoomScale="111" workbookViewId="0">
      <selection activeCell="D22" sqref="D22"/>
    </sheetView>
  </sheetViews>
  <sheetFormatPr baseColWidth="10" defaultRowHeight="16" x14ac:dyDescent="0.2"/>
  <cols>
    <col min="1" max="1" width="30.83203125" customWidth="1"/>
    <col min="2" max="2" width="17.33203125" style="39" customWidth="1"/>
    <col min="4" max="4" width="24.83203125" customWidth="1"/>
    <col min="5" max="5" width="14.5" customWidth="1"/>
    <col min="11" max="11" width="10.6640625" customWidth="1"/>
    <col min="13" max="13" width="6.83203125" customWidth="1"/>
    <col min="16" max="16" width="7.5" customWidth="1"/>
    <col min="17" max="17" width="6.6640625" customWidth="1"/>
    <col min="18" max="18" width="9.33203125" customWidth="1"/>
    <col min="19" max="19" width="14.1640625" customWidth="1"/>
    <col min="20" max="20" width="9.83203125" customWidth="1"/>
    <col min="21" max="21" width="14" customWidth="1"/>
    <col min="22" max="22" width="9.5" customWidth="1"/>
    <col min="23" max="23" width="22" customWidth="1"/>
    <col min="24" max="24" width="15.33203125" customWidth="1"/>
    <col min="26" max="26" width="14.5" customWidth="1"/>
    <col min="27" max="27" width="16" customWidth="1"/>
  </cols>
  <sheetData>
    <row r="1" spans="1:27" ht="21" x14ac:dyDescent="0.25">
      <c r="A1" s="45" t="s">
        <v>82</v>
      </c>
      <c r="B1" s="46"/>
      <c r="D1" s="47" t="s">
        <v>83</v>
      </c>
      <c r="E1" s="47"/>
      <c r="G1" s="47" t="s">
        <v>88</v>
      </c>
      <c r="H1" s="47"/>
      <c r="I1" s="47"/>
      <c r="K1" s="48" t="s">
        <v>102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17" thickBot="1" x14ac:dyDescent="0.25">
      <c r="A2" s="14"/>
      <c r="B2" s="29"/>
      <c r="D2" t="s">
        <v>0</v>
      </c>
      <c r="E2" s="19">
        <v>43549</v>
      </c>
      <c r="G2" s="17"/>
      <c r="H2" s="18" t="s">
        <v>106</v>
      </c>
      <c r="I2" s="17" t="s">
        <v>102</v>
      </c>
      <c r="K2" s="17" t="s">
        <v>100</v>
      </c>
      <c r="L2" s="17" t="s">
        <v>94</v>
      </c>
      <c r="M2" s="17" t="s">
        <v>95</v>
      </c>
      <c r="N2" s="17" t="s">
        <v>69</v>
      </c>
      <c r="O2" s="17" t="s">
        <v>63</v>
      </c>
      <c r="P2" s="17" t="s">
        <v>65</v>
      </c>
      <c r="Q2" s="17" t="s">
        <v>64</v>
      </c>
      <c r="R2" s="17" t="s">
        <v>16</v>
      </c>
      <c r="S2" s="17" t="s">
        <v>111</v>
      </c>
      <c r="T2" s="17" t="s">
        <v>96</v>
      </c>
      <c r="U2" s="17" t="s">
        <v>116</v>
      </c>
      <c r="V2" s="17" t="s">
        <v>9</v>
      </c>
      <c r="W2" s="17" t="s">
        <v>105</v>
      </c>
      <c r="X2" s="17" t="s">
        <v>104</v>
      </c>
      <c r="Y2" s="17" t="s">
        <v>97</v>
      </c>
      <c r="Z2" s="17" t="s">
        <v>98</v>
      </c>
      <c r="AA2" s="17" t="s">
        <v>99</v>
      </c>
    </row>
    <row r="3" spans="1:27" x14ac:dyDescent="0.2">
      <c r="A3" s="55" t="s">
        <v>61</v>
      </c>
      <c r="B3" s="56"/>
      <c r="D3" t="s">
        <v>85</v>
      </c>
      <c r="E3" s="20">
        <v>263</v>
      </c>
      <c r="G3" t="s">
        <v>89</v>
      </c>
      <c r="H3" s="13">
        <f>FUNNEL!H3</f>
        <v>0</v>
      </c>
      <c r="I3" s="27">
        <f>H3</f>
        <v>0</v>
      </c>
      <c r="K3" s="1" t="s">
        <v>101</v>
      </c>
      <c r="X3" s="1">
        <f>$E$4</f>
        <v>163</v>
      </c>
      <c r="Y3" s="8">
        <f>X3/$E$3</f>
        <v>0.61977186311787069</v>
      </c>
      <c r="Z3">
        <f>$E$8</f>
        <v>147</v>
      </c>
      <c r="AA3" s="8">
        <f>Z3/$E$3</f>
        <v>0.55893536121673004</v>
      </c>
    </row>
    <row r="4" spans="1:27" x14ac:dyDescent="0.2">
      <c r="A4" s="4" t="s">
        <v>59</v>
      </c>
      <c r="B4" s="29" t="s">
        <v>60</v>
      </c>
      <c r="D4" t="s">
        <v>84</v>
      </c>
      <c r="E4" s="20">
        <v>163</v>
      </c>
      <c r="G4" t="s">
        <v>90</v>
      </c>
      <c r="H4" s="13">
        <f>FUNNEL!I3</f>
        <v>0</v>
      </c>
      <c r="I4" s="27">
        <f t="shared" ref="I4:I7" si="0">H4</f>
        <v>0</v>
      </c>
      <c r="J4" s="3"/>
      <c r="K4" s="15">
        <f>$E$2</f>
        <v>43549</v>
      </c>
      <c r="L4" s="3">
        <f ca="1">$E$7</f>
        <v>400</v>
      </c>
      <c r="M4" s="3">
        <f ca="1">ROUND(L4*$I$3,0)</f>
        <v>0</v>
      </c>
      <c r="N4" s="3">
        <f ca="1">ROUND(M4*$I$4,0)</f>
        <v>0</v>
      </c>
      <c r="O4" s="3">
        <f ca="1">ROUND(N4*$I$5,0)</f>
        <v>0</v>
      </c>
      <c r="P4" s="3">
        <f ca="1">ROUND(O4*(1-$I$6),0)</f>
        <v>0</v>
      </c>
      <c r="Q4" s="3">
        <f ca="1">ROUND(O4*$I$6,0)</f>
        <v>0</v>
      </c>
      <c r="R4" s="3">
        <v>0</v>
      </c>
      <c r="S4" s="3">
        <f>T7</f>
        <v>0</v>
      </c>
      <c r="T4" s="3">
        <v>0</v>
      </c>
      <c r="U4" s="3">
        <f>V7</f>
        <v>0</v>
      </c>
      <c r="V4" s="3">
        <v>0</v>
      </c>
      <c r="W4" s="3">
        <f t="shared" ref="W4:W37" ca="1" si="1">Q4-T4</f>
        <v>0</v>
      </c>
      <c r="X4" s="16">
        <f ca="1">X3+W4</f>
        <v>163</v>
      </c>
      <c r="Y4" s="8">
        <f t="shared" ref="Y4:Y37" ca="1" si="2">X4/$E$3</f>
        <v>0.61977186311787069</v>
      </c>
      <c r="Z4" s="3">
        <f t="shared" ref="Z4:Z37" ca="1" si="3">Z3+Q4-T4</f>
        <v>147</v>
      </c>
      <c r="AA4" s="8">
        <f t="shared" ref="AA4:AA37" ca="1" si="4">Z4/$E$3</f>
        <v>0.55893536121673004</v>
      </c>
    </row>
    <row r="5" spans="1:27" x14ac:dyDescent="0.2">
      <c r="A5" s="4" t="s">
        <v>0</v>
      </c>
      <c r="B5" s="30">
        <v>43542</v>
      </c>
      <c r="D5" t="s">
        <v>87</v>
      </c>
      <c r="E5" s="21">
        <v>0.9</v>
      </c>
      <c r="G5" t="s">
        <v>91</v>
      </c>
      <c r="H5" s="13">
        <f>FUNNEL!J3</f>
        <v>0</v>
      </c>
      <c r="I5" s="27">
        <f t="shared" si="0"/>
        <v>0</v>
      </c>
      <c r="J5" s="3"/>
      <c r="K5" s="15">
        <f>K4+7</f>
        <v>43556</v>
      </c>
      <c r="L5" s="3">
        <f t="shared" ref="L5:L37" ca="1" si="5">$E$7</f>
        <v>400</v>
      </c>
      <c r="M5" s="3">
        <f t="shared" ref="M5:M37" ca="1" si="6">ROUND(L5*$I$3,0)</f>
        <v>0</v>
      </c>
      <c r="N5" s="3">
        <f t="shared" ref="N5:N37" ca="1" si="7">ROUND(M5*$I$4,0)</f>
        <v>0</v>
      </c>
      <c r="O5" s="3">
        <f t="shared" ref="O5:O37" ca="1" si="8">ROUND(N5*$I$5,0)</f>
        <v>0</v>
      </c>
      <c r="P5" s="3">
        <f t="shared" ref="P5:P37" ca="1" si="9">ROUND(O5*(1-$I$6),0)</f>
        <v>0</v>
      </c>
      <c r="Q5" s="3">
        <f t="shared" ref="Q5:Q37" ca="1" si="10">ROUND(O5*$I$6,0)</f>
        <v>0</v>
      </c>
      <c r="R5" s="3">
        <v>0</v>
      </c>
      <c r="S5" s="3">
        <f t="shared" ref="S5:S37" si="11">T8</f>
        <v>0</v>
      </c>
      <c r="T5" s="3">
        <v>0</v>
      </c>
      <c r="U5" s="3">
        <f t="shared" ref="U5:U36" si="12">V8</f>
        <v>0</v>
      </c>
      <c r="V5" s="3">
        <v>0</v>
      </c>
      <c r="W5" s="3">
        <f t="shared" ca="1" si="1"/>
        <v>0</v>
      </c>
      <c r="X5" s="16">
        <f t="shared" ref="X5:X37" ca="1" si="13">X4+W5</f>
        <v>163</v>
      </c>
      <c r="Y5" s="8">
        <f t="shared" ca="1" si="2"/>
        <v>0.61977186311787069</v>
      </c>
      <c r="Z5" s="3">
        <f t="shared" ca="1" si="3"/>
        <v>147</v>
      </c>
      <c r="AA5" s="8">
        <f t="shared" ca="1" si="4"/>
        <v>0.55893536121673004</v>
      </c>
    </row>
    <row r="6" spans="1:27" x14ac:dyDescent="0.2">
      <c r="A6" s="4" t="s">
        <v>1</v>
      </c>
      <c r="B6" s="30">
        <f ca="1">INDIRECT("K"&amp;E9)</f>
        <v>43689</v>
      </c>
      <c r="D6" t="s">
        <v>86</v>
      </c>
      <c r="E6" s="26">
        <f>ROUND(E3*E5,0)</f>
        <v>237</v>
      </c>
      <c r="G6" t="s">
        <v>92</v>
      </c>
      <c r="H6" s="13">
        <f>FUNNEL!K3</f>
        <v>0</v>
      </c>
      <c r="I6" s="27">
        <f t="shared" si="0"/>
        <v>0</v>
      </c>
      <c r="J6" s="3"/>
      <c r="K6" s="15">
        <f t="shared" ref="K6:K11" si="14">K5+7</f>
        <v>43563</v>
      </c>
      <c r="L6" s="3">
        <f t="shared" ca="1" si="5"/>
        <v>400</v>
      </c>
      <c r="M6" s="3">
        <f t="shared" ca="1" si="6"/>
        <v>0</v>
      </c>
      <c r="N6" s="3">
        <f t="shared" ca="1" si="7"/>
        <v>0</v>
      </c>
      <c r="O6" s="3">
        <f t="shared" ca="1" si="8"/>
        <v>0</v>
      </c>
      <c r="P6" s="3">
        <f t="shared" ca="1" si="9"/>
        <v>0</v>
      </c>
      <c r="Q6" s="3">
        <f t="shared" ca="1" si="10"/>
        <v>0</v>
      </c>
      <c r="R6" s="3">
        <v>0</v>
      </c>
      <c r="S6" s="3">
        <f t="shared" si="11"/>
        <v>0</v>
      </c>
      <c r="T6" s="3">
        <v>0</v>
      </c>
      <c r="U6" s="3">
        <f t="shared" si="12"/>
        <v>0</v>
      </c>
      <c r="V6" s="3">
        <v>0</v>
      </c>
      <c r="W6" s="3">
        <f t="shared" ca="1" si="1"/>
        <v>0</v>
      </c>
      <c r="X6" s="16">
        <f t="shared" ca="1" si="13"/>
        <v>163</v>
      </c>
      <c r="Y6" s="8">
        <f t="shared" ca="1" si="2"/>
        <v>0.61977186311787069</v>
      </c>
      <c r="Z6" s="3">
        <f t="shared" ca="1" si="3"/>
        <v>147</v>
      </c>
      <c r="AA6" s="8">
        <f t="shared" ca="1" si="4"/>
        <v>0.55893536121673004</v>
      </c>
    </row>
    <row r="7" spans="1:27" x14ac:dyDescent="0.2">
      <c r="A7" s="4" t="s">
        <v>2</v>
      </c>
      <c r="B7" s="40" t="e">
        <f ca="1">B47/B8</f>
        <v>#DIV/0!</v>
      </c>
      <c r="D7" t="s">
        <v>108</v>
      </c>
      <c r="E7" s="26">
        <f ca="1">Baseline!R4/COUNT(Baseline!R5:INDIRECT("Baseline!R"&amp;Baseline!B1))</f>
        <v>400</v>
      </c>
      <c r="G7" t="s">
        <v>93</v>
      </c>
      <c r="H7" s="13">
        <f>FUNNEL!L3</f>
        <v>0</v>
      </c>
      <c r="I7" s="27">
        <f t="shared" si="0"/>
        <v>0</v>
      </c>
      <c r="J7" s="3"/>
      <c r="K7" s="15">
        <f t="shared" si="14"/>
        <v>43570</v>
      </c>
      <c r="L7" s="3">
        <f t="shared" ca="1" si="5"/>
        <v>400</v>
      </c>
      <c r="M7" s="3">
        <f t="shared" ca="1" si="6"/>
        <v>0</v>
      </c>
      <c r="N7" s="3">
        <f t="shared" ca="1" si="7"/>
        <v>0</v>
      </c>
      <c r="O7" s="3">
        <f t="shared" ca="1" si="8"/>
        <v>0</v>
      </c>
      <c r="P7" s="3">
        <f t="shared" ca="1" si="9"/>
        <v>0</v>
      </c>
      <c r="Q7" s="3">
        <f t="shared" ca="1" si="10"/>
        <v>0</v>
      </c>
      <c r="R7" s="3">
        <f ca="1">Q4</f>
        <v>0</v>
      </c>
      <c r="S7" s="3">
        <f t="shared" si="11"/>
        <v>0</v>
      </c>
      <c r="T7" s="3">
        <v>0</v>
      </c>
      <c r="U7" s="3">
        <f t="shared" si="12"/>
        <v>0</v>
      </c>
      <c r="V7" s="3">
        <v>0</v>
      </c>
      <c r="W7" s="3">
        <f t="shared" ca="1" si="1"/>
        <v>0</v>
      </c>
      <c r="X7" s="16">
        <f t="shared" ca="1" si="13"/>
        <v>163</v>
      </c>
      <c r="Y7" s="8">
        <f t="shared" ca="1" si="2"/>
        <v>0.61977186311787069</v>
      </c>
      <c r="Z7" s="3">
        <f t="shared" ca="1" si="3"/>
        <v>147</v>
      </c>
      <c r="AA7" s="8">
        <f t="shared" ca="1" si="4"/>
        <v>0.55893536121673004</v>
      </c>
    </row>
    <row r="8" spans="1:27" x14ac:dyDescent="0.2">
      <c r="A8" s="4" t="s">
        <v>3</v>
      </c>
      <c r="B8" s="32">
        <f>$E$11</f>
        <v>1000</v>
      </c>
      <c r="D8" t="s">
        <v>103</v>
      </c>
      <c r="E8" s="20">
        <v>147</v>
      </c>
      <c r="G8" s="15"/>
      <c r="H8" s="3"/>
      <c r="I8" s="3"/>
      <c r="J8" s="3"/>
      <c r="K8" s="15">
        <f t="shared" si="14"/>
        <v>43577</v>
      </c>
      <c r="L8" s="3">
        <f t="shared" ca="1" si="5"/>
        <v>400</v>
      </c>
      <c r="M8" s="3">
        <f t="shared" ca="1" si="6"/>
        <v>0</v>
      </c>
      <c r="N8" s="3">
        <f t="shared" ca="1" si="7"/>
        <v>0</v>
      </c>
      <c r="O8" s="3">
        <f t="shared" ca="1" si="8"/>
        <v>0</v>
      </c>
      <c r="P8" s="3">
        <f t="shared" ca="1" si="9"/>
        <v>0</v>
      </c>
      <c r="Q8" s="3">
        <f t="shared" ca="1" si="10"/>
        <v>0</v>
      </c>
      <c r="R8" s="3">
        <f t="shared" ref="R8:R37" ca="1" si="15">Q5</f>
        <v>0</v>
      </c>
      <c r="S8" s="3">
        <f t="shared" si="11"/>
        <v>0</v>
      </c>
      <c r="T8" s="3">
        <v>0</v>
      </c>
      <c r="U8" s="3">
        <f t="shared" si="12"/>
        <v>0</v>
      </c>
      <c r="V8" s="3">
        <v>0</v>
      </c>
      <c r="W8" s="3">
        <f t="shared" ca="1" si="1"/>
        <v>0</v>
      </c>
      <c r="X8" s="16">
        <f t="shared" ca="1" si="13"/>
        <v>163</v>
      </c>
      <c r="Y8" s="8">
        <f t="shared" ca="1" si="2"/>
        <v>0.61977186311787069</v>
      </c>
      <c r="Z8" s="3">
        <f t="shared" ca="1" si="3"/>
        <v>147</v>
      </c>
      <c r="AA8" s="8">
        <f t="shared" ca="1" si="4"/>
        <v>0.55893536121673004</v>
      </c>
    </row>
    <row r="9" spans="1:27" x14ac:dyDescent="0.2">
      <c r="A9" s="4"/>
      <c r="B9" s="33"/>
      <c r="D9" t="s">
        <v>109</v>
      </c>
      <c r="E9" s="22">
        <v>24</v>
      </c>
      <c r="G9" s="15"/>
      <c r="H9" s="3"/>
      <c r="I9" s="3"/>
      <c r="J9" s="3"/>
      <c r="K9" s="15">
        <f t="shared" si="14"/>
        <v>43584</v>
      </c>
      <c r="L9" s="3">
        <f t="shared" ca="1" si="5"/>
        <v>400</v>
      </c>
      <c r="M9" s="3">
        <f t="shared" ca="1" si="6"/>
        <v>0</v>
      </c>
      <c r="N9" s="3">
        <f t="shared" ca="1" si="7"/>
        <v>0</v>
      </c>
      <c r="O9" s="3">
        <f t="shared" ca="1" si="8"/>
        <v>0</v>
      </c>
      <c r="P9" s="3">
        <f t="shared" ca="1" si="9"/>
        <v>0</v>
      </c>
      <c r="Q9" s="3">
        <f t="shared" ca="1" si="10"/>
        <v>0</v>
      </c>
      <c r="R9" s="3">
        <f t="shared" ca="1" si="15"/>
        <v>0</v>
      </c>
      <c r="S9" s="3">
        <f t="shared" si="11"/>
        <v>2</v>
      </c>
      <c r="T9" s="3">
        <v>0</v>
      </c>
      <c r="U9" s="3">
        <f t="shared" si="12"/>
        <v>2</v>
      </c>
      <c r="V9" s="3">
        <v>0</v>
      </c>
      <c r="W9" s="3">
        <f t="shared" ca="1" si="1"/>
        <v>0</v>
      </c>
      <c r="X9" s="16">
        <f t="shared" ca="1" si="13"/>
        <v>163</v>
      </c>
      <c r="Y9" s="8">
        <f t="shared" ca="1" si="2"/>
        <v>0.61977186311787069</v>
      </c>
      <c r="Z9" s="3">
        <f t="shared" ca="1" si="3"/>
        <v>147</v>
      </c>
      <c r="AA9" s="8">
        <f t="shared" ca="1" si="4"/>
        <v>0.55893536121673004</v>
      </c>
    </row>
    <row r="10" spans="1:27" x14ac:dyDescent="0.2">
      <c r="A10" s="49" t="s">
        <v>4</v>
      </c>
      <c r="B10" s="50"/>
      <c r="D10" t="s">
        <v>110</v>
      </c>
      <c r="E10" s="25">
        <f ca="1">COUNT(K4:INDIRECT("K"&amp;E9))</f>
        <v>21</v>
      </c>
      <c r="G10" s="15"/>
      <c r="H10" s="3"/>
      <c r="I10" s="3"/>
      <c r="J10" s="3"/>
      <c r="K10" s="15">
        <f t="shared" si="14"/>
        <v>43591</v>
      </c>
      <c r="L10" s="3">
        <f t="shared" ca="1" si="5"/>
        <v>400</v>
      </c>
      <c r="M10" s="3">
        <f t="shared" ca="1" si="6"/>
        <v>0</v>
      </c>
      <c r="N10" s="3">
        <f t="shared" ca="1" si="7"/>
        <v>0</v>
      </c>
      <c r="O10" s="3">
        <f t="shared" ca="1" si="8"/>
        <v>0</v>
      </c>
      <c r="P10" s="3">
        <f t="shared" ca="1" si="9"/>
        <v>0</v>
      </c>
      <c r="Q10" s="3">
        <f t="shared" ca="1" si="10"/>
        <v>0</v>
      </c>
      <c r="R10" s="3">
        <f t="shared" ca="1" si="15"/>
        <v>0</v>
      </c>
      <c r="S10" s="3">
        <f t="shared" si="11"/>
        <v>2</v>
      </c>
      <c r="T10" s="3">
        <v>0</v>
      </c>
      <c r="U10" s="3">
        <f t="shared" si="12"/>
        <v>2</v>
      </c>
      <c r="V10" s="3">
        <v>0</v>
      </c>
      <c r="W10" s="3">
        <f t="shared" ca="1" si="1"/>
        <v>0</v>
      </c>
      <c r="X10" s="16">
        <f t="shared" ca="1" si="13"/>
        <v>163</v>
      </c>
      <c r="Y10" s="8">
        <f t="shared" ca="1" si="2"/>
        <v>0.61977186311787069</v>
      </c>
      <c r="Z10" s="3">
        <f t="shared" ca="1" si="3"/>
        <v>147</v>
      </c>
      <c r="AA10" s="8">
        <f t="shared" ca="1" si="4"/>
        <v>0.55893536121673004</v>
      </c>
    </row>
    <row r="11" spans="1:27" x14ac:dyDescent="0.2">
      <c r="A11" s="4" t="s">
        <v>5</v>
      </c>
      <c r="B11" s="29">
        <f ca="1">INDIRECT("V"&amp;E9)-X3</f>
        <v>-160</v>
      </c>
      <c r="D11" t="s">
        <v>3</v>
      </c>
      <c r="E11" s="28">
        <v>1000</v>
      </c>
      <c r="G11" s="15"/>
      <c r="H11" s="3"/>
      <c r="I11" s="3"/>
      <c r="J11" s="3"/>
      <c r="K11" s="15">
        <f t="shared" si="14"/>
        <v>43598</v>
      </c>
      <c r="L11" s="3">
        <f t="shared" ca="1" si="5"/>
        <v>400</v>
      </c>
      <c r="M11" s="3">
        <f t="shared" ca="1" si="6"/>
        <v>0</v>
      </c>
      <c r="N11" s="3">
        <f t="shared" ca="1" si="7"/>
        <v>0</v>
      </c>
      <c r="O11" s="3">
        <f t="shared" ca="1" si="8"/>
        <v>0</v>
      </c>
      <c r="P11" s="3">
        <f t="shared" ca="1" si="9"/>
        <v>0</v>
      </c>
      <c r="Q11" s="3">
        <f t="shared" ca="1" si="10"/>
        <v>0</v>
      </c>
      <c r="R11" s="3">
        <f t="shared" ca="1" si="15"/>
        <v>0</v>
      </c>
      <c r="S11" s="3">
        <f t="shared" si="11"/>
        <v>2</v>
      </c>
      <c r="T11" s="3">
        <v>0</v>
      </c>
      <c r="U11" s="3">
        <f t="shared" si="12"/>
        <v>2</v>
      </c>
      <c r="V11" s="3">
        <v>0</v>
      </c>
      <c r="W11" s="3">
        <f t="shared" ca="1" si="1"/>
        <v>0</v>
      </c>
      <c r="X11" s="16">
        <f t="shared" ca="1" si="13"/>
        <v>163</v>
      </c>
      <c r="Y11" s="8">
        <f t="shared" ca="1" si="2"/>
        <v>0.61977186311787069</v>
      </c>
      <c r="Z11" s="3">
        <f t="shared" ca="1" si="3"/>
        <v>147</v>
      </c>
      <c r="AA11" s="8">
        <f t="shared" ca="1" si="4"/>
        <v>0.55893536121673004</v>
      </c>
    </row>
    <row r="12" spans="1:27" x14ac:dyDescent="0.2">
      <c r="A12" s="4" t="s">
        <v>6</v>
      </c>
      <c r="B12" s="29">
        <v>11</v>
      </c>
      <c r="D12" t="s">
        <v>115</v>
      </c>
      <c r="E12" s="24">
        <f ca="1">Baseline!B4/COUNT(Baseline!A5:INDIRECT("Baseline!A"&amp;Baseline!B1))</f>
        <v>0.2857142857142857</v>
      </c>
      <c r="G12" s="15"/>
      <c r="H12" s="3"/>
      <c r="I12" s="3"/>
      <c r="J12" s="3"/>
      <c r="K12" s="15">
        <f>K11+7</f>
        <v>43605</v>
      </c>
      <c r="L12" s="3">
        <f t="shared" ca="1" si="5"/>
        <v>400</v>
      </c>
      <c r="M12" s="3">
        <f t="shared" ca="1" si="6"/>
        <v>0</v>
      </c>
      <c r="N12" s="3">
        <f t="shared" ca="1" si="7"/>
        <v>0</v>
      </c>
      <c r="O12" s="3">
        <f t="shared" ca="1" si="8"/>
        <v>0</v>
      </c>
      <c r="P12" s="3">
        <f t="shared" ca="1" si="9"/>
        <v>0</v>
      </c>
      <c r="Q12" s="3">
        <f t="shared" ca="1" si="10"/>
        <v>0</v>
      </c>
      <c r="R12" s="3">
        <f t="shared" ca="1" si="15"/>
        <v>0</v>
      </c>
      <c r="S12" s="3">
        <f t="shared" si="11"/>
        <v>2</v>
      </c>
      <c r="T12" s="3">
        <v>2</v>
      </c>
      <c r="U12" s="3">
        <f t="shared" si="12"/>
        <v>2</v>
      </c>
      <c r="V12" s="3">
        <v>2</v>
      </c>
      <c r="W12" s="3">
        <f t="shared" ca="1" si="1"/>
        <v>-2</v>
      </c>
      <c r="X12" s="16">
        <f t="shared" ca="1" si="13"/>
        <v>161</v>
      </c>
      <c r="Y12" s="8">
        <f t="shared" ca="1" si="2"/>
        <v>0.61216730038022815</v>
      </c>
      <c r="Z12" s="3">
        <f t="shared" ca="1" si="3"/>
        <v>145</v>
      </c>
      <c r="AA12" s="8">
        <f t="shared" ca="1" si="4"/>
        <v>0.5513307984790875</v>
      </c>
    </row>
    <row r="13" spans="1:27" x14ac:dyDescent="0.2">
      <c r="A13" s="4" t="s">
        <v>7</v>
      </c>
      <c r="B13" s="31" t="e">
        <f ca="1">B12/B42</f>
        <v>#DIV/0!</v>
      </c>
      <c r="E13" s="12"/>
      <c r="G13" s="15"/>
      <c r="H13" s="3"/>
      <c r="I13" s="3"/>
      <c r="J13" s="3"/>
      <c r="K13" s="15">
        <f>K12+7</f>
        <v>43612</v>
      </c>
      <c r="L13" s="3">
        <f t="shared" ca="1" si="5"/>
        <v>400</v>
      </c>
      <c r="M13" s="3">
        <f t="shared" ca="1" si="6"/>
        <v>0</v>
      </c>
      <c r="N13" s="3">
        <f t="shared" ca="1" si="7"/>
        <v>0</v>
      </c>
      <c r="O13" s="3">
        <f t="shared" ca="1" si="8"/>
        <v>0</v>
      </c>
      <c r="P13" s="3">
        <f t="shared" ca="1" si="9"/>
        <v>0</v>
      </c>
      <c r="Q13" s="3">
        <f t="shared" ca="1" si="10"/>
        <v>0</v>
      </c>
      <c r="R13" s="3">
        <f t="shared" ca="1" si="15"/>
        <v>0</v>
      </c>
      <c r="S13" s="3">
        <f t="shared" si="11"/>
        <v>2</v>
      </c>
      <c r="T13" s="3">
        <v>2</v>
      </c>
      <c r="U13" s="3">
        <f t="shared" si="12"/>
        <v>0</v>
      </c>
      <c r="V13" s="3">
        <v>2</v>
      </c>
      <c r="W13" s="3">
        <f t="shared" ca="1" si="1"/>
        <v>-2</v>
      </c>
      <c r="X13" s="16">
        <f t="shared" ca="1" si="13"/>
        <v>159</v>
      </c>
      <c r="Y13" s="8">
        <f t="shared" ca="1" si="2"/>
        <v>0.6045627376425855</v>
      </c>
      <c r="Z13" s="3">
        <f t="shared" ca="1" si="3"/>
        <v>143</v>
      </c>
      <c r="AA13" s="8">
        <f t="shared" ca="1" si="4"/>
        <v>0.54372623574144485</v>
      </c>
    </row>
    <row r="14" spans="1:27" x14ac:dyDescent="0.2">
      <c r="A14" s="4" t="s">
        <v>8</v>
      </c>
      <c r="B14" s="29">
        <f ca="1">SUM(V4:INDIRECT("S"&amp;E9))</f>
        <v>128</v>
      </c>
      <c r="G14" s="15"/>
      <c r="H14" s="3"/>
      <c r="I14" s="3"/>
      <c r="J14" s="3"/>
      <c r="K14" s="15">
        <f t="shared" ref="K14:K18" si="16">K13+7</f>
        <v>43619</v>
      </c>
      <c r="L14" s="3">
        <f t="shared" ca="1" si="5"/>
        <v>400</v>
      </c>
      <c r="M14" s="3">
        <f t="shared" ca="1" si="6"/>
        <v>0</v>
      </c>
      <c r="N14" s="3">
        <f t="shared" ca="1" si="7"/>
        <v>0</v>
      </c>
      <c r="O14" s="3">
        <f t="shared" ca="1" si="8"/>
        <v>0</v>
      </c>
      <c r="P14" s="3">
        <f t="shared" ca="1" si="9"/>
        <v>0</v>
      </c>
      <c r="Q14" s="3">
        <f t="shared" ca="1" si="10"/>
        <v>0</v>
      </c>
      <c r="R14" s="3">
        <f t="shared" ca="1" si="15"/>
        <v>0</v>
      </c>
      <c r="S14" s="3">
        <f t="shared" si="11"/>
        <v>2</v>
      </c>
      <c r="T14" s="3">
        <v>2</v>
      </c>
      <c r="U14" s="3">
        <f t="shared" si="12"/>
        <v>2</v>
      </c>
      <c r="V14" s="3">
        <v>2</v>
      </c>
      <c r="W14" s="3">
        <f t="shared" ca="1" si="1"/>
        <v>-2</v>
      </c>
      <c r="X14" s="16">
        <f t="shared" ca="1" si="13"/>
        <v>157</v>
      </c>
      <c r="Y14" s="8">
        <f t="shared" ca="1" si="2"/>
        <v>0.59695817490494296</v>
      </c>
      <c r="Z14" s="3">
        <f t="shared" ca="1" si="3"/>
        <v>141</v>
      </c>
      <c r="AA14" s="8">
        <f t="shared" ca="1" si="4"/>
        <v>0.53612167300380231</v>
      </c>
    </row>
    <row r="15" spans="1:27" x14ac:dyDescent="0.2">
      <c r="A15" s="4" t="s">
        <v>9</v>
      </c>
      <c r="B15" s="29">
        <f ca="1">B14</f>
        <v>128</v>
      </c>
      <c r="D15" t="s">
        <v>112</v>
      </c>
      <c r="G15" s="15"/>
      <c r="H15" s="3"/>
      <c r="I15" s="3"/>
      <c r="J15" s="3"/>
      <c r="K15" s="15">
        <f t="shared" si="16"/>
        <v>43626</v>
      </c>
      <c r="L15" s="3">
        <f t="shared" ca="1" si="5"/>
        <v>400</v>
      </c>
      <c r="M15" s="3">
        <f t="shared" ca="1" si="6"/>
        <v>0</v>
      </c>
      <c r="N15" s="3">
        <f t="shared" ca="1" si="7"/>
        <v>0</v>
      </c>
      <c r="O15" s="3">
        <f t="shared" ca="1" si="8"/>
        <v>0</v>
      </c>
      <c r="P15" s="3">
        <f t="shared" ca="1" si="9"/>
        <v>0</v>
      </c>
      <c r="Q15" s="3">
        <f t="shared" ca="1" si="10"/>
        <v>0</v>
      </c>
      <c r="R15" s="3">
        <f t="shared" ca="1" si="15"/>
        <v>0</v>
      </c>
      <c r="S15" s="3">
        <f t="shared" si="11"/>
        <v>2</v>
      </c>
      <c r="T15" s="3">
        <v>2</v>
      </c>
      <c r="U15" s="3">
        <f t="shared" si="12"/>
        <v>2</v>
      </c>
      <c r="V15" s="3">
        <v>2</v>
      </c>
      <c r="W15" s="3">
        <f t="shared" ca="1" si="1"/>
        <v>-2</v>
      </c>
      <c r="X15" s="16">
        <f t="shared" ca="1" si="13"/>
        <v>155</v>
      </c>
      <c r="Y15" s="8">
        <f t="shared" ca="1" si="2"/>
        <v>0.58935361216730042</v>
      </c>
      <c r="Z15" s="3">
        <f t="shared" ca="1" si="3"/>
        <v>139</v>
      </c>
      <c r="AA15" s="8">
        <f t="shared" ca="1" si="4"/>
        <v>0.52851711026615966</v>
      </c>
    </row>
    <row r="16" spans="1:27" x14ac:dyDescent="0.2">
      <c r="A16" s="4" t="s">
        <v>10</v>
      </c>
      <c r="B16" s="31">
        <f ca="1">B15/B17</f>
        <v>0.77575757575757576</v>
      </c>
      <c r="D16" t="s">
        <v>113</v>
      </c>
      <c r="G16" s="15"/>
      <c r="H16" s="3"/>
      <c r="I16" s="3"/>
      <c r="J16" s="3"/>
      <c r="K16" s="15">
        <f t="shared" si="16"/>
        <v>43633</v>
      </c>
      <c r="L16" s="3">
        <f t="shared" ca="1" si="5"/>
        <v>400</v>
      </c>
      <c r="M16" s="3">
        <f t="shared" ca="1" si="6"/>
        <v>0</v>
      </c>
      <c r="N16" s="3">
        <f t="shared" ca="1" si="7"/>
        <v>0</v>
      </c>
      <c r="O16" s="3">
        <f t="shared" ca="1" si="8"/>
        <v>0</v>
      </c>
      <c r="P16" s="3">
        <f t="shared" ca="1" si="9"/>
        <v>0</v>
      </c>
      <c r="Q16" s="3">
        <f t="shared" ca="1" si="10"/>
        <v>0</v>
      </c>
      <c r="R16" s="3">
        <f t="shared" ca="1" si="15"/>
        <v>0</v>
      </c>
      <c r="S16" s="3">
        <f t="shared" si="11"/>
        <v>1</v>
      </c>
      <c r="T16" s="3">
        <v>2</v>
      </c>
      <c r="U16" s="3">
        <f t="shared" si="12"/>
        <v>1</v>
      </c>
      <c r="V16" s="3">
        <v>0</v>
      </c>
      <c r="W16" s="3">
        <f t="shared" ca="1" si="1"/>
        <v>-2</v>
      </c>
      <c r="X16" s="16">
        <f t="shared" ca="1" si="13"/>
        <v>153</v>
      </c>
      <c r="Y16" s="8">
        <f t="shared" ca="1" si="2"/>
        <v>0.58174904942965777</v>
      </c>
      <c r="Z16" s="3">
        <f t="shared" ca="1" si="3"/>
        <v>137</v>
      </c>
      <c r="AA16" s="8">
        <f t="shared" ca="1" si="4"/>
        <v>0.52091254752851712</v>
      </c>
    </row>
    <row r="17" spans="1:27" x14ac:dyDescent="0.2">
      <c r="A17" s="4" t="s">
        <v>11</v>
      </c>
      <c r="B17" s="29">
        <f ca="1">B18+B15</f>
        <v>165</v>
      </c>
      <c r="D17" t="s">
        <v>114</v>
      </c>
      <c r="G17" s="15"/>
      <c r="H17" s="3"/>
      <c r="I17" s="3"/>
      <c r="J17" s="3"/>
      <c r="K17" s="15">
        <f t="shared" si="16"/>
        <v>43640</v>
      </c>
      <c r="L17" s="3">
        <f t="shared" ca="1" si="5"/>
        <v>400</v>
      </c>
      <c r="M17" s="3">
        <f t="shared" ca="1" si="6"/>
        <v>0</v>
      </c>
      <c r="N17" s="3">
        <f t="shared" ca="1" si="7"/>
        <v>0</v>
      </c>
      <c r="O17" s="3">
        <f t="shared" ca="1" si="8"/>
        <v>0</v>
      </c>
      <c r="P17" s="3">
        <f t="shared" ca="1" si="9"/>
        <v>0</v>
      </c>
      <c r="Q17" s="3">
        <f t="shared" ca="1" si="10"/>
        <v>0</v>
      </c>
      <c r="R17" s="3">
        <f t="shared" ca="1" si="15"/>
        <v>0</v>
      </c>
      <c r="S17" s="3">
        <f t="shared" si="11"/>
        <v>2</v>
      </c>
      <c r="T17" s="3">
        <v>2</v>
      </c>
      <c r="U17" s="3">
        <f t="shared" si="12"/>
        <v>2</v>
      </c>
      <c r="V17" s="3">
        <v>2</v>
      </c>
      <c r="W17" s="3">
        <f t="shared" ca="1" si="1"/>
        <v>-2</v>
      </c>
      <c r="X17" s="16">
        <f t="shared" ca="1" si="13"/>
        <v>151</v>
      </c>
      <c r="Y17" s="8">
        <f t="shared" ca="1" si="2"/>
        <v>0.57414448669201523</v>
      </c>
      <c r="Z17" s="3">
        <f t="shared" ca="1" si="3"/>
        <v>135</v>
      </c>
      <c r="AA17" s="8">
        <f t="shared" ca="1" si="4"/>
        <v>0.51330798479087447</v>
      </c>
    </row>
    <row r="18" spans="1:27" x14ac:dyDescent="0.2">
      <c r="A18" s="4" t="s">
        <v>12</v>
      </c>
      <c r="B18" s="29">
        <f ca="1">SUM(S4:INDIRECT("R"&amp;E9))</f>
        <v>37</v>
      </c>
      <c r="G18" s="15"/>
      <c r="H18" s="3"/>
      <c r="I18" s="3"/>
      <c r="J18" s="3"/>
      <c r="K18" s="15">
        <f t="shared" si="16"/>
        <v>43647</v>
      </c>
      <c r="L18" s="3">
        <f t="shared" ca="1" si="5"/>
        <v>400</v>
      </c>
      <c r="M18" s="3">
        <f t="shared" ca="1" si="6"/>
        <v>0</v>
      </c>
      <c r="N18" s="3">
        <f t="shared" ca="1" si="7"/>
        <v>0</v>
      </c>
      <c r="O18" s="3">
        <f t="shared" ca="1" si="8"/>
        <v>0</v>
      </c>
      <c r="P18" s="3">
        <f t="shared" ca="1" si="9"/>
        <v>0</v>
      </c>
      <c r="Q18" s="3">
        <f t="shared" ca="1" si="10"/>
        <v>0</v>
      </c>
      <c r="R18" s="3">
        <f t="shared" ca="1" si="15"/>
        <v>0</v>
      </c>
      <c r="S18" s="3">
        <f t="shared" si="11"/>
        <v>3</v>
      </c>
      <c r="T18" s="3">
        <v>2</v>
      </c>
      <c r="U18" s="3">
        <f t="shared" si="12"/>
        <v>3</v>
      </c>
      <c r="V18" s="3">
        <v>2</v>
      </c>
      <c r="W18" s="3">
        <f t="shared" ca="1" si="1"/>
        <v>-2</v>
      </c>
      <c r="X18" s="16">
        <f t="shared" ca="1" si="13"/>
        <v>149</v>
      </c>
      <c r="Y18" s="8">
        <f t="shared" ca="1" si="2"/>
        <v>0.56653992395437258</v>
      </c>
      <c r="Z18" s="3">
        <f t="shared" ca="1" si="3"/>
        <v>133</v>
      </c>
      <c r="AA18" s="8">
        <f t="shared" ca="1" si="4"/>
        <v>0.50570342205323193</v>
      </c>
    </row>
    <row r="19" spans="1:27" x14ac:dyDescent="0.2">
      <c r="A19" s="4" t="s">
        <v>13</v>
      </c>
      <c r="B19" s="34">
        <v>0.9</v>
      </c>
      <c r="G19" s="15"/>
      <c r="H19" s="3"/>
      <c r="I19" s="3"/>
      <c r="J19" s="3"/>
      <c r="K19" s="15">
        <f>K18+7</f>
        <v>43654</v>
      </c>
      <c r="L19" s="3">
        <f t="shared" ca="1" si="5"/>
        <v>400</v>
      </c>
      <c r="M19" s="3">
        <f t="shared" ca="1" si="6"/>
        <v>0</v>
      </c>
      <c r="N19" s="3">
        <f t="shared" ca="1" si="7"/>
        <v>0</v>
      </c>
      <c r="O19" s="3">
        <f t="shared" ca="1" si="8"/>
        <v>0</v>
      </c>
      <c r="P19" s="3">
        <f t="shared" ca="1" si="9"/>
        <v>0</v>
      </c>
      <c r="Q19" s="3">
        <f t="shared" ca="1" si="10"/>
        <v>0</v>
      </c>
      <c r="R19" s="3">
        <f t="shared" ca="1" si="15"/>
        <v>0</v>
      </c>
      <c r="S19" s="3">
        <f t="shared" si="11"/>
        <v>2</v>
      </c>
      <c r="T19" s="3">
        <v>1</v>
      </c>
      <c r="U19" s="3">
        <f t="shared" si="12"/>
        <v>2</v>
      </c>
      <c r="V19" s="3">
        <v>1</v>
      </c>
      <c r="W19" s="3">
        <f t="shared" ca="1" si="1"/>
        <v>-1</v>
      </c>
      <c r="X19" s="16">
        <f t="shared" ca="1" si="13"/>
        <v>148</v>
      </c>
      <c r="Y19" s="8">
        <f t="shared" ca="1" si="2"/>
        <v>0.56273764258555137</v>
      </c>
      <c r="Z19" s="3">
        <f t="shared" ca="1" si="3"/>
        <v>132</v>
      </c>
      <c r="AA19" s="8">
        <f t="shared" ca="1" si="4"/>
        <v>0.50190114068441061</v>
      </c>
    </row>
    <row r="20" spans="1:27" x14ac:dyDescent="0.2">
      <c r="A20" s="4" t="s">
        <v>14</v>
      </c>
      <c r="B20" s="29">
        <v>238</v>
      </c>
      <c r="E20" s="13"/>
      <c r="G20" s="15"/>
      <c r="H20" s="3"/>
      <c r="I20" s="3"/>
      <c r="J20" s="3"/>
      <c r="K20" s="15">
        <f t="shared" ref="K20:K37" si="17">K19+7</f>
        <v>43661</v>
      </c>
      <c r="L20" s="3">
        <f t="shared" ca="1" si="5"/>
        <v>400</v>
      </c>
      <c r="M20" s="3">
        <f t="shared" ca="1" si="6"/>
        <v>0</v>
      </c>
      <c r="N20" s="3">
        <f t="shared" ca="1" si="7"/>
        <v>0</v>
      </c>
      <c r="O20" s="3">
        <f t="shared" ca="1" si="8"/>
        <v>0</v>
      </c>
      <c r="P20" s="3">
        <f t="shared" ca="1" si="9"/>
        <v>0</v>
      </c>
      <c r="Q20" s="3">
        <f t="shared" ca="1" si="10"/>
        <v>0</v>
      </c>
      <c r="R20" s="3">
        <f t="shared" ca="1" si="15"/>
        <v>0</v>
      </c>
      <c r="S20" s="3">
        <f t="shared" si="11"/>
        <v>4</v>
      </c>
      <c r="T20" s="3">
        <v>2</v>
      </c>
      <c r="U20" s="3">
        <f t="shared" si="12"/>
        <v>4</v>
      </c>
      <c r="V20" s="3">
        <v>2</v>
      </c>
      <c r="W20" s="3">
        <f t="shared" ca="1" si="1"/>
        <v>-2</v>
      </c>
      <c r="X20" s="16">
        <f t="shared" ca="1" si="13"/>
        <v>146</v>
      </c>
      <c r="Y20" s="8">
        <f t="shared" ca="1" si="2"/>
        <v>0.55513307984790872</v>
      </c>
      <c r="Z20" s="3">
        <f t="shared" ca="1" si="3"/>
        <v>130</v>
      </c>
      <c r="AA20" s="8">
        <f t="shared" ca="1" si="4"/>
        <v>0.49429657794676807</v>
      </c>
    </row>
    <row r="21" spans="1:27" x14ac:dyDescent="0.2">
      <c r="A21" s="4"/>
      <c r="B21" s="29"/>
      <c r="E21" s="8"/>
      <c r="G21" s="15"/>
      <c r="H21" s="3"/>
      <c r="I21" s="3"/>
      <c r="J21" s="3"/>
      <c r="K21" s="15">
        <f t="shared" si="17"/>
        <v>43668</v>
      </c>
      <c r="L21" s="3">
        <f t="shared" ca="1" si="5"/>
        <v>400</v>
      </c>
      <c r="M21" s="3">
        <f t="shared" ca="1" si="6"/>
        <v>0</v>
      </c>
      <c r="N21" s="3">
        <f t="shared" ca="1" si="7"/>
        <v>0</v>
      </c>
      <c r="O21" s="3">
        <f t="shared" ca="1" si="8"/>
        <v>0</v>
      </c>
      <c r="P21" s="3">
        <f t="shared" ca="1" si="9"/>
        <v>0</v>
      </c>
      <c r="Q21" s="3">
        <f t="shared" ca="1" si="10"/>
        <v>0</v>
      </c>
      <c r="R21" s="3">
        <f t="shared" ca="1" si="15"/>
        <v>0</v>
      </c>
      <c r="S21" s="3">
        <f t="shared" si="11"/>
        <v>5</v>
      </c>
      <c r="T21" s="3">
        <v>3</v>
      </c>
      <c r="U21" s="3">
        <f t="shared" si="12"/>
        <v>3</v>
      </c>
      <c r="V21" s="3">
        <v>3</v>
      </c>
      <c r="W21" s="3">
        <f t="shared" ca="1" si="1"/>
        <v>-3</v>
      </c>
      <c r="X21" s="16">
        <f t="shared" ca="1" si="13"/>
        <v>143</v>
      </c>
      <c r="Y21" s="8">
        <f t="shared" ca="1" si="2"/>
        <v>0.54372623574144485</v>
      </c>
      <c r="Z21" s="3">
        <f t="shared" ca="1" si="3"/>
        <v>127</v>
      </c>
      <c r="AA21" s="8">
        <f t="shared" ca="1" si="4"/>
        <v>0.4828897338403042</v>
      </c>
    </row>
    <row r="22" spans="1:27" x14ac:dyDescent="0.2">
      <c r="A22" s="51" t="s">
        <v>15</v>
      </c>
      <c r="B22" s="52"/>
      <c r="E22" s="8"/>
      <c r="G22" s="15"/>
      <c r="H22" s="3"/>
      <c r="I22" s="3"/>
      <c r="J22" s="3"/>
      <c r="K22" s="15">
        <f t="shared" si="17"/>
        <v>43675</v>
      </c>
      <c r="L22" s="3">
        <f t="shared" ca="1" si="5"/>
        <v>400</v>
      </c>
      <c r="M22" s="3">
        <f t="shared" ca="1" si="6"/>
        <v>0</v>
      </c>
      <c r="N22" s="3">
        <f t="shared" ca="1" si="7"/>
        <v>0</v>
      </c>
      <c r="O22" s="3">
        <f t="shared" ca="1" si="8"/>
        <v>0</v>
      </c>
      <c r="P22" s="3">
        <f t="shared" ca="1" si="9"/>
        <v>0</v>
      </c>
      <c r="Q22" s="3">
        <f t="shared" ca="1" si="10"/>
        <v>0</v>
      </c>
      <c r="R22" s="3">
        <f t="shared" ca="1" si="15"/>
        <v>0</v>
      </c>
      <c r="S22" s="3">
        <f t="shared" si="11"/>
        <v>2</v>
      </c>
      <c r="T22" s="3">
        <v>2</v>
      </c>
      <c r="U22" s="3">
        <f t="shared" si="12"/>
        <v>2</v>
      </c>
      <c r="V22" s="3">
        <v>2</v>
      </c>
      <c r="W22" s="3">
        <f t="shared" ca="1" si="1"/>
        <v>-2</v>
      </c>
      <c r="X22" s="16">
        <f t="shared" ca="1" si="13"/>
        <v>141</v>
      </c>
      <c r="Y22" s="8">
        <f t="shared" ca="1" si="2"/>
        <v>0.53612167300380231</v>
      </c>
      <c r="Z22" s="3">
        <f t="shared" ca="1" si="3"/>
        <v>125</v>
      </c>
      <c r="AA22" s="8">
        <f t="shared" ca="1" si="4"/>
        <v>0.47528517110266161</v>
      </c>
    </row>
    <row r="23" spans="1:27" x14ac:dyDescent="0.2">
      <c r="A23" s="4" t="s">
        <v>16</v>
      </c>
      <c r="B23" s="29">
        <f ca="1">SUM(Q4:INDIRECT("Q"&amp;E9))</f>
        <v>0</v>
      </c>
      <c r="E23" s="8"/>
      <c r="G23" s="15"/>
      <c r="H23" s="3"/>
      <c r="I23" s="3"/>
      <c r="J23" s="3"/>
      <c r="K23" s="15">
        <f t="shared" si="17"/>
        <v>43682</v>
      </c>
      <c r="L23" s="3">
        <f t="shared" ca="1" si="5"/>
        <v>400</v>
      </c>
      <c r="M23" s="3">
        <f t="shared" ca="1" si="6"/>
        <v>0</v>
      </c>
      <c r="N23" s="3">
        <f t="shared" ca="1" si="7"/>
        <v>0</v>
      </c>
      <c r="O23" s="3">
        <f t="shared" ca="1" si="8"/>
        <v>0</v>
      </c>
      <c r="P23" s="3">
        <f t="shared" ca="1" si="9"/>
        <v>0</v>
      </c>
      <c r="Q23" s="3">
        <f t="shared" ca="1" si="10"/>
        <v>0</v>
      </c>
      <c r="R23" s="3">
        <f t="shared" ca="1" si="15"/>
        <v>0</v>
      </c>
      <c r="S23" s="3">
        <f t="shared" si="11"/>
        <v>2</v>
      </c>
      <c r="T23" s="3">
        <v>4</v>
      </c>
      <c r="U23" s="3">
        <f t="shared" si="12"/>
        <v>2</v>
      </c>
      <c r="V23" s="3">
        <v>4</v>
      </c>
      <c r="W23" s="3">
        <f t="shared" ca="1" si="1"/>
        <v>-4</v>
      </c>
      <c r="X23" s="16">
        <f t="shared" ca="1" si="13"/>
        <v>137</v>
      </c>
      <c r="Y23" s="8">
        <f t="shared" ca="1" si="2"/>
        <v>0.52091254752851712</v>
      </c>
      <c r="Z23" s="3">
        <f t="shared" ca="1" si="3"/>
        <v>121</v>
      </c>
      <c r="AA23" s="8">
        <f t="shared" ca="1" si="4"/>
        <v>0.46007604562737642</v>
      </c>
    </row>
    <row r="24" spans="1:27" x14ac:dyDescent="0.2">
      <c r="A24" s="4" t="s">
        <v>17</v>
      </c>
      <c r="B24" s="29">
        <f ca="1">SUM(T4:INDIRECT("S"&amp;E9))</f>
        <v>68</v>
      </c>
      <c r="E24" s="12"/>
      <c r="G24" s="15"/>
      <c r="H24" s="3"/>
      <c r="I24" s="3"/>
      <c r="J24" s="3"/>
      <c r="K24" s="15">
        <f t="shared" si="17"/>
        <v>43689</v>
      </c>
      <c r="L24" s="3">
        <f t="shared" ca="1" si="5"/>
        <v>400</v>
      </c>
      <c r="M24" s="3">
        <f t="shared" ca="1" si="6"/>
        <v>0</v>
      </c>
      <c r="N24" s="3">
        <f t="shared" ca="1" si="7"/>
        <v>0</v>
      </c>
      <c r="O24" s="3">
        <f t="shared" ca="1" si="8"/>
        <v>0</v>
      </c>
      <c r="P24" s="3">
        <f t="shared" ca="1" si="9"/>
        <v>0</v>
      </c>
      <c r="Q24" s="3">
        <f t="shared" ca="1" si="10"/>
        <v>0</v>
      </c>
      <c r="R24" s="3">
        <f t="shared" ca="1" si="15"/>
        <v>0</v>
      </c>
      <c r="S24" s="3">
        <f t="shared" si="11"/>
        <v>2</v>
      </c>
      <c r="T24" s="3">
        <v>5</v>
      </c>
      <c r="U24" s="3">
        <f t="shared" si="12"/>
        <v>2</v>
      </c>
      <c r="V24" s="3">
        <v>3</v>
      </c>
      <c r="W24" s="3">
        <f t="shared" ca="1" si="1"/>
        <v>-5</v>
      </c>
      <c r="X24" s="16">
        <f t="shared" ca="1" si="13"/>
        <v>132</v>
      </c>
      <c r="Y24" s="8">
        <f t="shared" ca="1" si="2"/>
        <v>0.50190114068441061</v>
      </c>
      <c r="Z24" s="3">
        <f t="shared" ca="1" si="3"/>
        <v>116</v>
      </c>
      <c r="AA24" s="8">
        <f t="shared" ca="1" si="4"/>
        <v>0.44106463878326996</v>
      </c>
    </row>
    <row r="25" spans="1:27" x14ac:dyDescent="0.2">
      <c r="A25" s="4" t="s">
        <v>18</v>
      </c>
      <c r="B25" s="34">
        <f ca="1">INDIRECT("Y"&amp;E9)</f>
        <v>0.50190114068441061</v>
      </c>
      <c r="G25" s="15"/>
      <c r="H25" s="3"/>
      <c r="I25" s="3"/>
      <c r="J25" s="3"/>
      <c r="K25" s="15">
        <f t="shared" si="17"/>
        <v>43696</v>
      </c>
      <c r="L25" s="3">
        <f t="shared" ca="1" si="5"/>
        <v>400</v>
      </c>
      <c r="M25" s="3">
        <f t="shared" ca="1" si="6"/>
        <v>0</v>
      </c>
      <c r="N25" s="3">
        <f t="shared" ca="1" si="7"/>
        <v>0</v>
      </c>
      <c r="O25" s="3">
        <f t="shared" ca="1" si="8"/>
        <v>0</v>
      </c>
      <c r="P25" s="3">
        <f t="shared" ca="1" si="9"/>
        <v>0</v>
      </c>
      <c r="Q25" s="3">
        <f t="shared" ca="1" si="10"/>
        <v>0</v>
      </c>
      <c r="R25" s="3">
        <f t="shared" ca="1" si="15"/>
        <v>0</v>
      </c>
      <c r="S25" s="3">
        <f t="shared" si="11"/>
        <v>2</v>
      </c>
      <c r="T25" s="3">
        <v>2</v>
      </c>
      <c r="U25" s="3">
        <f t="shared" si="12"/>
        <v>2</v>
      </c>
      <c r="V25" s="3">
        <v>2</v>
      </c>
      <c r="W25" s="3">
        <f t="shared" ca="1" si="1"/>
        <v>-2</v>
      </c>
      <c r="X25" s="16">
        <f t="shared" ca="1" si="13"/>
        <v>130</v>
      </c>
      <c r="Y25" s="8">
        <f t="shared" ca="1" si="2"/>
        <v>0.49429657794676807</v>
      </c>
      <c r="Z25" s="3">
        <f t="shared" ca="1" si="3"/>
        <v>114</v>
      </c>
      <c r="AA25" s="8">
        <f t="shared" ca="1" si="4"/>
        <v>0.43346007604562736</v>
      </c>
    </row>
    <row r="26" spans="1:27" x14ac:dyDescent="0.2">
      <c r="A26" s="4" t="s">
        <v>19</v>
      </c>
      <c r="B26" s="35">
        <f ca="1">INDIRECT("X"&amp;E9)</f>
        <v>132</v>
      </c>
      <c r="G26" s="15"/>
      <c r="H26" s="3"/>
      <c r="I26" s="3"/>
      <c r="J26" s="3"/>
      <c r="K26" s="15">
        <f t="shared" si="17"/>
        <v>43703</v>
      </c>
      <c r="L26" s="3">
        <f t="shared" ca="1" si="5"/>
        <v>400</v>
      </c>
      <c r="M26" s="3">
        <f t="shared" ca="1" si="6"/>
        <v>0</v>
      </c>
      <c r="N26" s="3">
        <f t="shared" ca="1" si="7"/>
        <v>0</v>
      </c>
      <c r="O26" s="3">
        <f t="shared" ca="1" si="8"/>
        <v>0</v>
      </c>
      <c r="P26" s="3">
        <f t="shared" ca="1" si="9"/>
        <v>0</v>
      </c>
      <c r="Q26" s="3">
        <f t="shared" ca="1" si="10"/>
        <v>0</v>
      </c>
      <c r="R26" s="3">
        <f t="shared" ca="1" si="15"/>
        <v>0</v>
      </c>
      <c r="S26" s="3">
        <f t="shared" si="11"/>
        <v>1</v>
      </c>
      <c r="T26" s="3">
        <v>2</v>
      </c>
      <c r="U26" s="3">
        <f t="shared" si="12"/>
        <v>1</v>
      </c>
      <c r="V26" s="3">
        <v>2</v>
      </c>
      <c r="W26" s="3">
        <f t="shared" ca="1" si="1"/>
        <v>-2</v>
      </c>
      <c r="X26" s="16">
        <f t="shared" ca="1" si="13"/>
        <v>128</v>
      </c>
      <c r="Y26" s="8">
        <f t="shared" ca="1" si="2"/>
        <v>0.48669201520912547</v>
      </c>
      <c r="Z26" s="3">
        <f t="shared" ca="1" si="3"/>
        <v>112</v>
      </c>
      <c r="AA26" s="8">
        <f t="shared" ca="1" si="4"/>
        <v>0.42585551330798477</v>
      </c>
    </row>
    <row r="27" spans="1:27" x14ac:dyDescent="0.2">
      <c r="A27" s="4" t="s">
        <v>20</v>
      </c>
      <c r="B27" s="29">
        <f>$E$3</f>
        <v>263</v>
      </c>
      <c r="G27" s="15"/>
      <c r="H27" s="3"/>
      <c r="I27" s="3"/>
      <c r="J27" s="3"/>
      <c r="K27" s="15">
        <f t="shared" si="17"/>
        <v>43710</v>
      </c>
      <c r="L27" s="3">
        <f t="shared" ca="1" si="5"/>
        <v>400</v>
      </c>
      <c r="M27" s="3">
        <f t="shared" ca="1" si="6"/>
        <v>0</v>
      </c>
      <c r="N27" s="3">
        <f t="shared" ca="1" si="7"/>
        <v>0</v>
      </c>
      <c r="O27" s="3">
        <f t="shared" ca="1" si="8"/>
        <v>0</v>
      </c>
      <c r="P27" s="3">
        <f t="shared" ca="1" si="9"/>
        <v>0</v>
      </c>
      <c r="Q27" s="3">
        <f t="shared" ca="1" si="10"/>
        <v>0</v>
      </c>
      <c r="R27" s="3">
        <f t="shared" ca="1" si="15"/>
        <v>0</v>
      </c>
      <c r="S27" s="3">
        <f t="shared" si="11"/>
        <v>5</v>
      </c>
      <c r="T27" s="3">
        <v>2</v>
      </c>
      <c r="U27" s="3">
        <f t="shared" si="12"/>
        <v>5</v>
      </c>
      <c r="V27" s="3">
        <v>2</v>
      </c>
      <c r="W27" s="3">
        <f t="shared" ca="1" si="1"/>
        <v>-2</v>
      </c>
      <c r="X27" s="16">
        <f t="shared" ca="1" si="13"/>
        <v>126</v>
      </c>
      <c r="Y27" s="8">
        <f t="shared" ca="1" si="2"/>
        <v>0.47908745247148288</v>
      </c>
      <c r="Z27" s="3">
        <f t="shared" ca="1" si="3"/>
        <v>110</v>
      </c>
      <c r="AA27" s="8">
        <f t="shared" ca="1" si="4"/>
        <v>0.41825095057034223</v>
      </c>
    </row>
    <row r="28" spans="1:27" x14ac:dyDescent="0.2">
      <c r="A28" s="4"/>
      <c r="B28" s="29"/>
      <c r="G28" s="15"/>
      <c r="H28" s="3"/>
      <c r="I28" s="3"/>
      <c r="J28" s="3"/>
      <c r="K28" s="15">
        <f t="shared" si="17"/>
        <v>43717</v>
      </c>
      <c r="L28" s="3">
        <f t="shared" ca="1" si="5"/>
        <v>400</v>
      </c>
      <c r="M28" s="3">
        <f t="shared" ca="1" si="6"/>
        <v>0</v>
      </c>
      <c r="N28" s="3">
        <f t="shared" ca="1" si="7"/>
        <v>0</v>
      </c>
      <c r="O28" s="3">
        <f t="shared" ca="1" si="8"/>
        <v>0</v>
      </c>
      <c r="P28" s="3">
        <f t="shared" ca="1" si="9"/>
        <v>0</v>
      </c>
      <c r="Q28" s="3">
        <f t="shared" ca="1" si="10"/>
        <v>0</v>
      </c>
      <c r="R28" s="3">
        <f t="shared" ca="1" si="15"/>
        <v>0</v>
      </c>
      <c r="S28" s="3">
        <f t="shared" si="11"/>
        <v>2</v>
      </c>
      <c r="T28" s="3">
        <v>2</v>
      </c>
      <c r="U28" s="3">
        <f t="shared" si="12"/>
        <v>1</v>
      </c>
      <c r="V28" s="3">
        <v>2</v>
      </c>
      <c r="W28" s="3">
        <f t="shared" ca="1" si="1"/>
        <v>-2</v>
      </c>
      <c r="X28" s="16">
        <f t="shared" ca="1" si="13"/>
        <v>124</v>
      </c>
      <c r="Y28" s="8">
        <f t="shared" ca="1" si="2"/>
        <v>0.47148288973384028</v>
      </c>
      <c r="Z28" s="3">
        <f t="shared" ca="1" si="3"/>
        <v>108</v>
      </c>
      <c r="AA28" s="8">
        <f t="shared" ca="1" si="4"/>
        <v>0.41064638783269963</v>
      </c>
    </row>
    <row r="29" spans="1:27" x14ac:dyDescent="0.2">
      <c r="A29" s="53" t="s">
        <v>21</v>
      </c>
      <c r="B29" s="54"/>
      <c r="G29" s="15"/>
      <c r="H29" s="3"/>
      <c r="I29" s="3"/>
      <c r="J29" s="3"/>
      <c r="K29" s="15">
        <f t="shared" si="17"/>
        <v>43724</v>
      </c>
      <c r="L29" s="3">
        <f t="shared" ca="1" si="5"/>
        <v>400</v>
      </c>
      <c r="M29" s="3">
        <f t="shared" ca="1" si="6"/>
        <v>0</v>
      </c>
      <c r="N29" s="3">
        <f t="shared" ca="1" si="7"/>
        <v>0</v>
      </c>
      <c r="O29" s="3">
        <f t="shared" ca="1" si="8"/>
        <v>0</v>
      </c>
      <c r="P29" s="3">
        <f t="shared" ca="1" si="9"/>
        <v>0</v>
      </c>
      <c r="Q29" s="3">
        <f t="shared" ca="1" si="10"/>
        <v>0</v>
      </c>
      <c r="R29" s="3">
        <f t="shared" ca="1" si="15"/>
        <v>0</v>
      </c>
      <c r="S29" s="3">
        <f t="shared" si="11"/>
        <v>2</v>
      </c>
      <c r="T29" s="3">
        <v>1</v>
      </c>
      <c r="U29" s="3">
        <f t="shared" si="12"/>
        <v>1</v>
      </c>
      <c r="V29" s="3">
        <v>1</v>
      </c>
      <c r="W29" s="3">
        <f t="shared" ca="1" si="1"/>
        <v>-1</v>
      </c>
      <c r="X29" s="16">
        <f t="shared" ca="1" si="13"/>
        <v>123</v>
      </c>
      <c r="Y29" s="8">
        <f t="shared" ca="1" si="2"/>
        <v>0.46768060836501901</v>
      </c>
      <c r="Z29" s="3">
        <f t="shared" ca="1" si="3"/>
        <v>107</v>
      </c>
      <c r="AA29" s="8">
        <f t="shared" ca="1" si="4"/>
        <v>0.40684410646387831</v>
      </c>
    </row>
    <row r="30" spans="1:27" x14ac:dyDescent="0.2">
      <c r="A30" s="4" t="s">
        <v>22</v>
      </c>
      <c r="B30" s="35">
        <f ca="1">SUM(L4:INDIRECT("L"&amp;E9))</f>
        <v>8400</v>
      </c>
      <c r="G30" s="15"/>
      <c r="H30" s="3"/>
      <c r="I30" s="3"/>
      <c r="J30" s="3"/>
      <c r="K30" s="15">
        <f t="shared" si="17"/>
        <v>43731</v>
      </c>
      <c r="L30" s="3">
        <f t="shared" ca="1" si="5"/>
        <v>400</v>
      </c>
      <c r="M30" s="3">
        <f t="shared" ca="1" si="6"/>
        <v>0</v>
      </c>
      <c r="N30" s="3">
        <f t="shared" ca="1" si="7"/>
        <v>0</v>
      </c>
      <c r="O30" s="3">
        <f t="shared" ca="1" si="8"/>
        <v>0</v>
      </c>
      <c r="P30" s="3">
        <f t="shared" ca="1" si="9"/>
        <v>0</v>
      </c>
      <c r="Q30" s="3">
        <f t="shared" ca="1" si="10"/>
        <v>0</v>
      </c>
      <c r="R30" s="3">
        <f t="shared" ca="1" si="15"/>
        <v>0</v>
      </c>
      <c r="S30" s="3">
        <f t="shared" si="11"/>
        <v>3</v>
      </c>
      <c r="T30" s="3">
        <v>5</v>
      </c>
      <c r="U30" s="3">
        <f t="shared" si="12"/>
        <v>3</v>
      </c>
      <c r="V30" s="3">
        <v>5</v>
      </c>
      <c r="W30" s="3">
        <f t="shared" ca="1" si="1"/>
        <v>-5</v>
      </c>
      <c r="X30" s="16">
        <f t="shared" ca="1" si="13"/>
        <v>118</v>
      </c>
      <c r="Y30" s="8">
        <f t="shared" ca="1" si="2"/>
        <v>0.44866920152091255</v>
      </c>
      <c r="Z30" s="3">
        <f t="shared" ca="1" si="3"/>
        <v>102</v>
      </c>
      <c r="AA30" s="8">
        <f t="shared" ca="1" si="4"/>
        <v>0.38783269961977185</v>
      </c>
    </row>
    <row r="31" spans="1:27" x14ac:dyDescent="0.2">
      <c r="A31" s="4" t="s">
        <v>23</v>
      </c>
      <c r="B31" s="36">
        <f ca="1">B56/B30</f>
        <v>0.47619047619047616</v>
      </c>
      <c r="G31" s="15"/>
      <c r="H31" s="3"/>
      <c r="I31" s="3"/>
      <c r="J31" s="3"/>
      <c r="K31" s="15">
        <f t="shared" si="17"/>
        <v>43738</v>
      </c>
      <c r="L31" s="3">
        <f t="shared" ca="1" si="5"/>
        <v>400</v>
      </c>
      <c r="M31" s="3">
        <f t="shared" ca="1" si="6"/>
        <v>0</v>
      </c>
      <c r="N31" s="3">
        <f t="shared" ca="1" si="7"/>
        <v>0</v>
      </c>
      <c r="O31" s="3">
        <f t="shared" ca="1" si="8"/>
        <v>0</v>
      </c>
      <c r="P31" s="3">
        <f t="shared" ca="1" si="9"/>
        <v>0</v>
      </c>
      <c r="Q31" s="3">
        <f t="shared" ca="1" si="10"/>
        <v>0</v>
      </c>
      <c r="R31" s="3">
        <f t="shared" ca="1" si="15"/>
        <v>0</v>
      </c>
      <c r="S31" s="3">
        <f t="shared" si="11"/>
        <v>2</v>
      </c>
      <c r="T31" s="3">
        <v>2</v>
      </c>
      <c r="U31" s="3">
        <f t="shared" si="12"/>
        <v>1</v>
      </c>
      <c r="V31" s="3">
        <v>1</v>
      </c>
      <c r="W31" s="3">
        <f t="shared" ca="1" si="1"/>
        <v>-2</v>
      </c>
      <c r="X31" s="16">
        <f t="shared" ca="1" si="13"/>
        <v>116</v>
      </c>
      <c r="Y31" s="8">
        <f t="shared" ca="1" si="2"/>
        <v>0.44106463878326996</v>
      </c>
      <c r="Z31" s="3">
        <f t="shared" ca="1" si="3"/>
        <v>100</v>
      </c>
      <c r="AA31" s="8">
        <f t="shared" ca="1" si="4"/>
        <v>0.38022813688212925</v>
      </c>
    </row>
    <row r="32" spans="1:27" x14ac:dyDescent="0.2">
      <c r="A32" s="4" t="s">
        <v>24</v>
      </c>
      <c r="B32" s="31">
        <f ca="1">B34/B30</f>
        <v>0</v>
      </c>
      <c r="G32" s="15"/>
      <c r="H32" s="3"/>
      <c r="I32" s="3"/>
      <c r="J32" s="3"/>
      <c r="K32" s="15">
        <f t="shared" si="17"/>
        <v>43745</v>
      </c>
      <c r="L32" s="3">
        <f t="shared" ca="1" si="5"/>
        <v>400</v>
      </c>
      <c r="M32" s="3">
        <f t="shared" ca="1" si="6"/>
        <v>0</v>
      </c>
      <c r="N32" s="3">
        <f t="shared" ca="1" si="7"/>
        <v>0</v>
      </c>
      <c r="O32" s="3">
        <f t="shared" ca="1" si="8"/>
        <v>0</v>
      </c>
      <c r="P32" s="3">
        <f t="shared" ca="1" si="9"/>
        <v>0</v>
      </c>
      <c r="Q32" s="3">
        <f t="shared" ca="1" si="10"/>
        <v>0</v>
      </c>
      <c r="R32" s="3">
        <f t="shared" ca="1" si="15"/>
        <v>0</v>
      </c>
      <c r="S32" s="3">
        <f t="shared" si="11"/>
        <v>3</v>
      </c>
      <c r="T32" s="3">
        <v>2</v>
      </c>
      <c r="U32" s="3">
        <f t="shared" si="12"/>
        <v>2</v>
      </c>
      <c r="V32" s="3">
        <v>1</v>
      </c>
      <c r="W32" s="3">
        <f t="shared" ca="1" si="1"/>
        <v>-2</v>
      </c>
      <c r="X32" s="16">
        <f t="shared" ca="1" si="13"/>
        <v>114</v>
      </c>
      <c r="Y32" s="8">
        <f t="shared" ca="1" si="2"/>
        <v>0.43346007604562736</v>
      </c>
      <c r="Z32" s="3">
        <f t="shared" ca="1" si="3"/>
        <v>98</v>
      </c>
      <c r="AA32" s="8">
        <f t="shared" ca="1" si="4"/>
        <v>0.37262357414448671</v>
      </c>
    </row>
    <row r="33" spans="1:27" x14ac:dyDescent="0.2">
      <c r="A33" s="4" t="s">
        <v>25</v>
      </c>
      <c r="B33" s="29">
        <f ca="1">(B30/$E$10)*4</f>
        <v>1600</v>
      </c>
      <c r="G33" s="15"/>
      <c r="H33" s="3"/>
      <c r="I33" s="3"/>
      <c r="J33" s="3"/>
      <c r="K33" s="15">
        <f t="shared" si="17"/>
        <v>43752</v>
      </c>
      <c r="L33" s="3">
        <f t="shared" ca="1" si="5"/>
        <v>400</v>
      </c>
      <c r="M33" s="3">
        <f t="shared" ca="1" si="6"/>
        <v>0</v>
      </c>
      <c r="N33" s="3">
        <f t="shared" ca="1" si="7"/>
        <v>0</v>
      </c>
      <c r="O33" s="3">
        <f t="shared" ca="1" si="8"/>
        <v>0</v>
      </c>
      <c r="P33" s="3">
        <f t="shared" ca="1" si="9"/>
        <v>0</v>
      </c>
      <c r="Q33" s="3">
        <f t="shared" ca="1" si="10"/>
        <v>0</v>
      </c>
      <c r="R33" s="3">
        <f t="shared" ca="1" si="15"/>
        <v>0</v>
      </c>
      <c r="S33" s="3">
        <f t="shared" si="11"/>
        <v>4</v>
      </c>
      <c r="T33" s="3">
        <v>3</v>
      </c>
      <c r="U33" s="3">
        <f t="shared" si="12"/>
        <v>4</v>
      </c>
      <c r="V33" s="3">
        <v>3</v>
      </c>
      <c r="W33" s="3">
        <f t="shared" ca="1" si="1"/>
        <v>-3</v>
      </c>
      <c r="X33" s="16">
        <f t="shared" ca="1" si="13"/>
        <v>111</v>
      </c>
      <c r="Y33" s="8">
        <f t="shared" ca="1" si="2"/>
        <v>0.4220532319391635</v>
      </c>
      <c r="Z33" s="3">
        <f t="shared" ca="1" si="3"/>
        <v>95</v>
      </c>
      <c r="AA33" s="8">
        <f t="shared" ca="1" si="4"/>
        <v>0.36121673003802279</v>
      </c>
    </row>
    <row r="34" spans="1:27" x14ac:dyDescent="0.2">
      <c r="A34" s="4" t="s">
        <v>26</v>
      </c>
      <c r="B34" s="35">
        <f ca="1">SUM(M4:INDIRECT("M"&amp;E9))</f>
        <v>0</v>
      </c>
      <c r="G34" s="15"/>
      <c r="H34" s="3"/>
      <c r="I34" s="3"/>
      <c r="J34" s="3"/>
      <c r="K34" s="15">
        <f t="shared" si="17"/>
        <v>43759</v>
      </c>
      <c r="L34" s="3">
        <f t="shared" ca="1" si="5"/>
        <v>400</v>
      </c>
      <c r="M34" s="3">
        <f t="shared" ca="1" si="6"/>
        <v>0</v>
      </c>
      <c r="N34" s="3">
        <f t="shared" ca="1" si="7"/>
        <v>0</v>
      </c>
      <c r="O34" s="3">
        <f t="shared" ca="1" si="8"/>
        <v>0</v>
      </c>
      <c r="P34" s="3">
        <f t="shared" ca="1" si="9"/>
        <v>0</v>
      </c>
      <c r="Q34" s="3">
        <f t="shared" ca="1" si="10"/>
        <v>0</v>
      </c>
      <c r="R34" s="3">
        <f t="shared" ca="1" si="15"/>
        <v>0</v>
      </c>
      <c r="S34" s="3">
        <f t="shared" si="11"/>
        <v>2</v>
      </c>
      <c r="T34" s="3">
        <v>2</v>
      </c>
      <c r="U34" s="3">
        <f t="shared" si="12"/>
        <v>1</v>
      </c>
      <c r="V34" s="3">
        <v>1</v>
      </c>
      <c r="W34" s="3">
        <f t="shared" ca="1" si="1"/>
        <v>-2</v>
      </c>
      <c r="X34" s="16">
        <f t="shared" ca="1" si="13"/>
        <v>109</v>
      </c>
      <c r="Y34" s="8">
        <f t="shared" ca="1" si="2"/>
        <v>0.4144486692015209</v>
      </c>
      <c r="Z34" s="3">
        <f t="shared" ca="1" si="3"/>
        <v>93</v>
      </c>
      <c r="AA34" s="8">
        <f t="shared" ca="1" si="4"/>
        <v>0.35361216730038025</v>
      </c>
    </row>
    <row r="35" spans="1:27" x14ac:dyDescent="0.2">
      <c r="A35" s="4" t="s">
        <v>27</v>
      </c>
      <c r="B35" s="36" t="e">
        <f ca="1">B56/B34</f>
        <v>#DIV/0!</v>
      </c>
      <c r="G35" s="15"/>
      <c r="H35" s="3"/>
      <c r="I35" s="3"/>
      <c r="J35" s="3"/>
      <c r="K35" s="15">
        <f t="shared" si="17"/>
        <v>43766</v>
      </c>
      <c r="L35" s="3">
        <f t="shared" ca="1" si="5"/>
        <v>400</v>
      </c>
      <c r="M35" s="3">
        <f t="shared" ca="1" si="6"/>
        <v>0</v>
      </c>
      <c r="N35" s="3">
        <f t="shared" ca="1" si="7"/>
        <v>0</v>
      </c>
      <c r="O35" s="3">
        <f t="shared" ca="1" si="8"/>
        <v>0</v>
      </c>
      <c r="P35" s="3">
        <f t="shared" ca="1" si="9"/>
        <v>0</v>
      </c>
      <c r="Q35" s="3">
        <f t="shared" ca="1" si="10"/>
        <v>0</v>
      </c>
      <c r="R35" s="3">
        <f t="shared" ca="1" si="15"/>
        <v>0</v>
      </c>
      <c r="S35" s="3">
        <f t="shared" si="11"/>
        <v>0</v>
      </c>
      <c r="T35" s="3">
        <v>3</v>
      </c>
      <c r="U35" s="3">
        <f t="shared" si="12"/>
        <v>0</v>
      </c>
      <c r="V35" s="3">
        <v>2</v>
      </c>
      <c r="W35" s="3">
        <f t="shared" ca="1" si="1"/>
        <v>-3</v>
      </c>
      <c r="X35" s="16">
        <f t="shared" ca="1" si="13"/>
        <v>106</v>
      </c>
      <c r="Y35" s="8">
        <f t="shared" ca="1" si="2"/>
        <v>0.40304182509505704</v>
      </c>
      <c r="Z35" s="3">
        <f t="shared" ca="1" si="3"/>
        <v>90</v>
      </c>
      <c r="AA35" s="8">
        <f t="shared" ca="1" si="4"/>
        <v>0.34220532319391633</v>
      </c>
    </row>
    <row r="36" spans="1:27" x14ac:dyDescent="0.2">
      <c r="A36" s="4" t="s">
        <v>28</v>
      </c>
      <c r="B36" s="31" t="e">
        <f ca="1">B38/B34</f>
        <v>#DIV/0!</v>
      </c>
      <c r="G36" s="15"/>
      <c r="H36" s="3"/>
      <c r="I36" s="3"/>
      <c r="J36" s="3"/>
      <c r="K36" s="15">
        <f t="shared" si="17"/>
        <v>43773</v>
      </c>
      <c r="L36" s="3">
        <f t="shared" ca="1" si="5"/>
        <v>400</v>
      </c>
      <c r="M36" s="3">
        <f t="shared" ca="1" si="6"/>
        <v>0</v>
      </c>
      <c r="N36" s="3">
        <f t="shared" ca="1" si="7"/>
        <v>0</v>
      </c>
      <c r="O36" s="3">
        <f t="shared" ca="1" si="8"/>
        <v>0</v>
      </c>
      <c r="P36" s="3">
        <f t="shared" ca="1" si="9"/>
        <v>0</v>
      </c>
      <c r="Q36" s="3">
        <f t="shared" ca="1" si="10"/>
        <v>0</v>
      </c>
      <c r="R36" s="3">
        <f t="shared" ca="1" si="15"/>
        <v>0</v>
      </c>
      <c r="S36" s="3">
        <f t="shared" si="11"/>
        <v>0</v>
      </c>
      <c r="T36" s="3">
        <v>4</v>
      </c>
      <c r="U36" s="3">
        <f t="shared" si="12"/>
        <v>0</v>
      </c>
      <c r="V36" s="3">
        <v>4</v>
      </c>
      <c r="W36" s="3">
        <f t="shared" ca="1" si="1"/>
        <v>-4</v>
      </c>
      <c r="X36" s="16">
        <f t="shared" ca="1" si="13"/>
        <v>102</v>
      </c>
      <c r="Y36" s="8">
        <f t="shared" ca="1" si="2"/>
        <v>0.38783269961977185</v>
      </c>
      <c r="Z36" s="3">
        <f t="shared" ca="1" si="3"/>
        <v>86</v>
      </c>
      <c r="AA36" s="8">
        <f t="shared" ca="1" si="4"/>
        <v>0.3269961977186312</v>
      </c>
    </row>
    <row r="37" spans="1:27" x14ac:dyDescent="0.2">
      <c r="A37" s="4" t="s">
        <v>29</v>
      </c>
      <c r="B37" s="29">
        <f ca="1">(B34/$E$10)*4</f>
        <v>0</v>
      </c>
      <c r="G37" s="15"/>
      <c r="H37" s="3"/>
      <c r="I37" s="3"/>
      <c r="J37" s="3"/>
      <c r="K37" s="15">
        <f t="shared" si="17"/>
        <v>43780</v>
      </c>
      <c r="L37" s="3">
        <f t="shared" ca="1" si="5"/>
        <v>400</v>
      </c>
      <c r="M37" s="3">
        <f t="shared" ca="1" si="6"/>
        <v>0</v>
      </c>
      <c r="N37" s="3">
        <f t="shared" ca="1" si="7"/>
        <v>0</v>
      </c>
      <c r="O37" s="3">
        <f t="shared" ca="1" si="8"/>
        <v>0</v>
      </c>
      <c r="P37" s="3">
        <f t="shared" ca="1" si="9"/>
        <v>0</v>
      </c>
      <c r="Q37" s="3">
        <f t="shared" ca="1" si="10"/>
        <v>0</v>
      </c>
      <c r="R37" s="3">
        <f t="shared" ca="1" si="15"/>
        <v>0</v>
      </c>
      <c r="S37" s="3">
        <f t="shared" si="11"/>
        <v>0</v>
      </c>
      <c r="T37" s="3">
        <v>2</v>
      </c>
      <c r="U37" s="3">
        <f>V40</f>
        <v>0</v>
      </c>
      <c r="V37" s="3">
        <v>1</v>
      </c>
      <c r="W37" s="3">
        <f t="shared" ca="1" si="1"/>
        <v>-2</v>
      </c>
      <c r="X37" s="16">
        <f t="shared" ca="1" si="13"/>
        <v>100</v>
      </c>
      <c r="Y37" s="8">
        <f t="shared" ca="1" si="2"/>
        <v>0.38022813688212925</v>
      </c>
      <c r="Z37" s="3">
        <f t="shared" ca="1" si="3"/>
        <v>84</v>
      </c>
      <c r="AA37" s="8">
        <f t="shared" ca="1" si="4"/>
        <v>0.3193916349809886</v>
      </c>
    </row>
    <row r="38" spans="1:27" x14ac:dyDescent="0.2">
      <c r="A38" s="4" t="s">
        <v>30</v>
      </c>
      <c r="B38" s="35">
        <f ca="1">SUM(N4:INDIRECT("N"&amp;E9))</f>
        <v>0</v>
      </c>
      <c r="R38" s="3"/>
      <c r="Y38" s="8"/>
    </row>
    <row r="39" spans="1:27" x14ac:dyDescent="0.2">
      <c r="A39" s="4" t="s">
        <v>31</v>
      </c>
      <c r="B39" s="36" t="e">
        <f ca="1">B56/B38</f>
        <v>#DIV/0!</v>
      </c>
      <c r="H39" s="3"/>
      <c r="I39" s="3"/>
      <c r="J39" s="3"/>
      <c r="K39" s="3"/>
      <c r="L39" s="3"/>
      <c r="M39" s="3"/>
      <c r="N39" s="3"/>
      <c r="O39" s="3"/>
      <c r="P39" s="3"/>
      <c r="Q39" s="3"/>
      <c r="S39" s="3"/>
    </row>
    <row r="40" spans="1:27" x14ac:dyDescent="0.2">
      <c r="A40" s="4" t="s">
        <v>32</v>
      </c>
      <c r="B40" s="31" t="e">
        <f ca="1">B42/B38</f>
        <v>#DIV/0!</v>
      </c>
    </row>
    <row r="41" spans="1:27" x14ac:dyDescent="0.2">
      <c r="A41" s="4" t="s">
        <v>33</v>
      </c>
      <c r="B41" s="29">
        <f ca="1">(B38/E10)*4</f>
        <v>0</v>
      </c>
    </row>
    <row r="42" spans="1:27" x14ac:dyDescent="0.2">
      <c r="A42" s="4" t="s">
        <v>34</v>
      </c>
      <c r="B42" s="35">
        <f ca="1">SUM(O4:INDIRECT("O"&amp;E9))</f>
        <v>0</v>
      </c>
    </row>
    <row r="43" spans="1:27" x14ac:dyDescent="0.2">
      <c r="A43" s="4" t="s">
        <v>35</v>
      </c>
      <c r="B43" s="36" t="e">
        <f ca="1">B56/B42</f>
        <v>#DIV/0!</v>
      </c>
    </row>
    <row r="44" spans="1:27" x14ac:dyDescent="0.2">
      <c r="A44" s="4" t="s">
        <v>36</v>
      </c>
      <c r="B44" s="31" t="e">
        <f ca="1">B46/B42</f>
        <v>#DIV/0!</v>
      </c>
    </row>
    <row r="45" spans="1:27" x14ac:dyDescent="0.2">
      <c r="A45" s="4" t="s">
        <v>37</v>
      </c>
      <c r="B45" s="29">
        <f ca="1">(B42/E10)*4</f>
        <v>0</v>
      </c>
    </row>
    <row r="46" spans="1:27" x14ac:dyDescent="0.2">
      <c r="A46" s="4" t="s">
        <v>38</v>
      </c>
      <c r="B46" s="35">
        <f ca="1">SUM(Q4:INDIRECT("Q"&amp;E9))</f>
        <v>0</v>
      </c>
    </row>
    <row r="47" spans="1:27" x14ac:dyDescent="0.2">
      <c r="A47" s="4" t="s">
        <v>39</v>
      </c>
      <c r="B47" s="36" t="e">
        <f ca="1">B56/B46</f>
        <v>#DIV/0!</v>
      </c>
    </row>
    <row r="48" spans="1:27" x14ac:dyDescent="0.2">
      <c r="A48" s="4" t="s">
        <v>40</v>
      </c>
      <c r="B48" s="37" t="e">
        <f ca="1">1*B32*B36*B40*B44</f>
        <v>#DIV/0!</v>
      </c>
    </row>
    <row r="49" spans="1:5" x14ac:dyDescent="0.2">
      <c r="A49" s="4" t="s">
        <v>41</v>
      </c>
      <c r="B49" s="29">
        <f ca="1">(B46/E10)*4</f>
        <v>0</v>
      </c>
    </row>
    <row r="50" spans="1:5" x14ac:dyDescent="0.2">
      <c r="A50" s="4"/>
      <c r="B50" s="29"/>
    </row>
    <row r="51" spans="1:5" x14ac:dyDescent="0.2">
      <c r="A51" s="57" t="s">
        <v>78</v>
      </c>
      <c r="B51" s="58"/>
    </row>
    <row r="52" spans="1:5" x14ac:dyDescent="0.2">
      <c r="A52" s="4" t="s">
        <v>42</v>
      </c>
      <c r="B52" s="36">
        <v>1000</v>
      </c>
    </row>
    <row r="53" spans="1:5" x14ac:dyDescent="0.2">
      <c r="A53" s="4" t="s">
        <v>43</v>
      </c>
      <c r="B53" s="36">
        <v>1000</v>
      </c>
    </row>
    <row r="54" spans="1:5" x14ac:dyDescent="0.2">
      <c r="A54" s="4" t="s">
        <v>44</v>
      </c>
      <c r="B54" s="36">
        <v>1000</v>
      </c>
    </row>
    <row r="55" spans="1:5" x14ac:dyDescent="0.2">
      <c r="A55" s="4" t="s">
        <v>45</v>
      </c>
      <c r="B55" s="36">
        <v>1000</v>
      </c>
    </row>
    <row r="56" spans="1:5" x14ac:dyDescent="0.2">
      <c r="A56" s="4" t="s">
        <v>46</v>
      </c>
      <c r="B56" s="36">
        <f>SUM(B52:B55)</f>
        <v>4000</v>
      </c>
      <c r="D56" s="26" t="s">
        <v>117</v>
      </c>
      <c r="E56" s="26"/>
    </row>
    <row r="57" spans="1:5" x14ac:dyDescent="0.2">
      <c r="A57" s="4" t="s">
        <v>47</v>
      </c>
      <c r="B57" s="29">
        <f ca="1">ROUND(B58/B56,0)</f>
        <v>0</v>
      </c>
    </row>
    <row r="58" spans="1:5" x14ac:dyDescent="0.2">
      <c r="A58" s="4" t="s">
        <v>48</v>
      </c>
      <c r="B58" s="36">
        <f ca="1">B23*(B8*12)</f>
        <v>0</v>
      </c>
    </row>
    <row r="59" spans="1:5" x14ac:dyDescent="0.2">
      <c r="A59" s="4"/>
      <c r="B59" s="36"/>
    </row>
    <row r="60" spans="1:5" x14ac:dyDescent="0.2">
      <c r="A60" s="59" t="s">
        <v>79</v>
      </c>
      <c r="B60" s="60"/>
    </row>
    <row r="61" spans="1:5" x14ac:dyDescent="0.2">
      <c r="A61" s="4" t="s">
        <v>49</v>
      </c>
      <c r="B61" s="36">
        <v>1000</v>
      </c>
    </row>
    <row r="62" spans="1:5" x14ac:dyDescent="0.2">
      <c r="A62" s="4" t="s">
        <v>50</v>
      </c>
      <c r="B62" s="36">
        <v>1000</v>
      </c>
    </row>
    <row r="63" spans="1:5" x14ac:dyDescent="0.2">
      <c r="A63" s="4" t="s">
        <v>51</v>
      </c>
      <c r="B63" s="36">
        <v>1000</v>
      </c>
    </row>
    <row r="64" spans="1:5" x14ac:dyDescent="0.2">
      <c r="A64" s="4" t="s">
        <v>52</v>
      </c>
      <c r="B64" s="36">
        <v>1000</v>
      </c>
    </row>
    <row r="65" spans="1:5" x14ac:dyDescent="0.2">
      <c r="A65" s="4" t="s">
        <v>53</v>
      </c>
      <c r="B65" s="36">
        <f>SUM(B61:B64)</f>
        <v>4000</v>
      </c>
      <c r="D65" s="26" t="s">
        <v>117</v>
      </c>
      <c r="E65" s="26"/>
    </row>
    <row r="66" spans="1:5" x14ac:dyDescent="0.2">
      <c r="A66" s="4" t="s">
        <v>54</v>
      </c>
      <c r="B66" s="29">
        <f ca="1">ROUND(B67/B65,0)</f>
        <v>384</v>
      </c>
    </row>
    <row r="67" spans="1:5" x14ac:dyDescent="0.2">
      <c r="A67" s="4" t="s">
        <v>55</v>
      </c>
      <c r="B67" s="36">
        <f ca="1">B15*(B8*12)</f>
        <v>1536000</v>
      </c>
    </row>
    <row r="68" spans="1:5" x14ac:dyDescent="0.2">
      <c r="A68" s="4"/>
      <c r="B68" s="36"/>
    </row>
    <row r="69" spans="1:5" x14ac:dyDescent="0.2">
      <c r="A69" s="43" t="s">
        <v>80</v>
      </c>
      <c r="B69" s="44"/>
    </row>
    <row r="70" spans="1:5" x14ac:dyDescent="0.2">
      <c r="A70" s="4" t="s">
        <v>56</v>
      </c>
      <c r="B70" s="36">
        <f>B65+B56</f>
        <v>8000</v>
      </c>
    </row>
    <row r="71" spans="1:5" x14ac:dyDescent="0.2">
      <c r="A71" s="4" t="s">
        <v>57</v>
      </c>
      <c r="B71" s="29">
        <f ca="1">ROUND(B72/B70,0)</f>
        <v>192</v>
      </c>
    </row>
    <row r="72" spans="1:5" x14ac:dyDescent="0.2">
      <c r="A72" s="5" t="s">
        <v>58</v>
      </c>
      <c r="B72" s="38">
        <f ca="1">B67+B58</f>
        <v>1536000</v>
      </c>
    </row>
  </sheetData>
  <mergeCells count="11">
    <mergeCell ref="A69:B69"/>
    <mergeCell ref="A1:B1"/>
    <mergeCell ref="D1:E1"/>
    <mergeCell ref="K1:AA1"/>
    <mergeCell ref="G1:I1"/>
    <mergeCell ref="A10:B10"/>
    <mergeCell ref="A22:B22"/>
    <mergeCell ref="A29:B29"/>
    <mergeCell ref="A3:B3"/>
    <mergeCell ref="A51:B51"/>
    <mergeCell ref="A60:B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0B30-5172-8F43-B617-05CBEB835057}">
  <dimension ref="A1:B2"/>
  <sheetViews>
    <sheetView workbookViewId="0">
      <selection activeCell="B4" sqref="B4"/>
    </sheetView>
  </sheetViews>
  <sheetFormatPr baseColWidth="10" defaultRowHeight="16" x14ac:dyDescent="0.2"/>
  <cols>
    <col min="1" max="1" width="19.83203125" customWidth="1"/>
    <col min="2" max="2" width="15.5" customWidth="1"/>
  </cols>
  <sheetData>
    <row r="1" spans="1:2" x14ac:dyDescent="0.2">
      <c r="A1" t="s">
        <v>118</v>
      </c>
      <c r="B1" t="s">
        <v>120</v>
      </c>
    </row>
    <row r="2" spans="1:2" x14ac:dyDescent="0.2">
      <c r="A2" t="s">
        <v>119</v>
      </c>
      <c r="B2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baseline+perf</vt:lpstr>
      <vt:lpstr>FUNNEL</vt:lpstr>
      <vt:lpstr>INVESTMENT</vt:lpstr>
      <vt:lpstr>Baseline</vt:lpstr>
      <vt:lpstr>Model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2019-03-20T22:03:14Z</dcterms:created>
  <dcterms:modified xsi:type="dcterms:W3CDTF">2019-04-03T22:51:10Z</dcterms:modified>
</cp:coreProperties>
</file>