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C5067BBA-5F1F-9A42-83B5-2C48660BB7B9}" xr6:coauthVersionLast="43" xr6:coauthVersionMax="43" xr10:uidLastSave="{00000000-0000-0000-0000-000000000000}"/>
  <bookViews>
    <workbookView xWindow="25620" yWindow="460" windowWidth="38380" windowHeight="21140" activeTab="7" xr2:uid="{4E81CDE1-BD59-C741-94CA-47E4A75CBD89}"/>
  </bookViews>
  <sheets>
    <sheet name="Overview" sheetId="1" r:id="rId1"/>
    <sheet name="Reputation Building" sheetId="2" r:id="rId2"/>
    <sheet name="Demand Creation" sheetId="3" r:id="rId3"/>
    <sheet name="Leasing Enablement" sheetId="4" r:id="rId4"/>
    <sheet name="Market Intelligence" sheetId="5" r:id="rId5"/>
    <sheet name="META" sheetId="7" r:id="rId6"/>
    <sheet name="CONSTANTS" sheetId="6" r:id="rId7"/>
    <sheet name="VERS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B3" i="7"/>
  <c r="B2" i="7"/>
  <c r="C37" i="1" l="1"/>
  <c r="D39" i="1"/>
  <c r="C39" i="1"/>
  <c r="D38" i="1"/>
  <c r="D36" i="1"/>
  <c r="C36" i="1"/>
  <c r="B39" i="1" l="1"/>
  <c r="B36" i="1"/>
  <c r="C38" i="1"/>
  <c r="B38" i="1" s="1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L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4" i="3"/>
  <c r="L5" i="3"/>
  <c r="L6" i="3"/>
  <c r="M7" i="3"/>
  <c r="L8" i="3"/>
  <c r="L2" i="3"/>
  <c r="C40" i="1" l="1"/>
  <c r="L3" i="3"/>
  <c r="D37" i="1"/>
  <c r="D40" i="1" l="1"/>
  <c r="B37" i="1"/>
  <c r="B40" i="1" s="1"/>
</calcChain>
</file>

<file path=xl/sharedStrings.xml><?xml version="1.0" encoding="utf-8"?>
<sst xmlns="http://schemas.openxmlformats.org/spreadsheetml/2006/main" count="208" uniqueCount="91">
  <si>
    <t>Tactic</t>
  </si>
  <si>
    <t>Schedule</t>
  </si>
  <si>
    <t>Status</t>
  </si>
  <si>
    <t>Notes/Assumptions</t>
  </si>
  <si>
    <t>Cost</t>
  </si>
  <si>
    <t>Baseline, Modeling, and Campaign Plan</t>
  </si>
  <si>
    <t>Tooltip</t>
  </si>
  <si>
    <t>Tactical, deep-dive website traffic and social follower engagement data and insights</t>
  </si>
  <si>
    <t>Google and Social Analytics</t>
  </si>
  <si>
    <t>In Progress</t>
  </si>
  <si>
    <t>Outsourced/Hard costs only</t>
  </si>
  <si>
    <t>Implementing monitoring, tracking, and reporting</t>
  </si>
  <si>
    <t>Remarkably</t>
  </si>
  <si>
    <t>Cost Type</t>
  </si>
  <si>
    <t>One-Time</t>
  </si>
  <si>
    <t>Weekly</t>
  </si>
  <si>
    <t>Monthly</t>
  </si>
  <si>
    <t>Paid Search Advertising</t>
  </si>
  <si>
    <t>Paid Social Advertising</t>
  </si>
  <si>
    <t>Retargeted Display Advertising</t>
  </si>
  <si>
    <t>Display Advertising</t>
  </si>
  <si>
    <t>Apartments.com Advertising</t>
  </si>
  <si>
    <t>Zillow.com Advertising</t>
  </si>
  <si>
    <t>ApartmentList.com Advertising</t>
  </si>
  <si>
    <t>Complete</t>
  </si>
  <si>
    <t>Not Started</t>
  </si>
  <si>
    <t>Number of Campaign Months</t>
  </si>
  <si>
    <t># of USV</t>
  </si>
  <si>
    <t># of INQ</t>
  </si>
  <si>
    <t>USV Cost</t>
  </si>
  <si>
    <t>INQ Cost</t>
  </si>
  <si>
    <t>Google Search Ads</t>
  </si>
  <si>
    <t>Sustain or improve USV&gt;INQ rate</t>
  </si>
  <si>
    <t>Website Live Chat Implementation</t>
  </si>
  <si>
    <t>Website Live Chat Service</t>
  </si>
  <si>
    <t>Brochure Redesign &amp; Print</t>
  </si>
  <si>
    <t>Tour Souvenirs</t>
  </si>
  <si>
    <t>Wayfinding Signage</t>
  </si>
  <si>
    <t>Brand Strategy</t>
  </si>
  <si>
    <t>Messaging Matrix</t>
  </si>
  <si>
    <t>Website Enhancements</t>
  </si>
  <si>
    <t>Beach Lifestyle Photoshoot</t>
  </si>
  <si>
    <t>Theme</t>
  </si>
  <si>
    <t>Variable by audience and segment</t>
  </si>
  <si>
    <t>Target Segments</t>
  </si>
  <si>
    <t>Primary</t>
  </si>
  <si>
    <t>Young Professionals (25-34)</t>
  </si>
  <si>
    <t>Secondary</t>
  </si>
  <si>
    <t>Tertiary</t>
  </si>
  <si>
    <t>Young Entreprenuers (25-34)</t>
  </si>
  <si>
    <t>Young Couples (35-44)</t>
  </si>
  <si>
    <t>Goal</t>
  </si>
  <si>
    <t>Achieve 95% lease-up by 6/30/2019</t>
  </si>
  <si>
    <t>Objectives</t>
  </si>
  <si>
    <t>Reputation Building</t>
  </si>
  <si>
    <t>Grow reach and shape perceptions</t>
  </si>
  <si>
    <t>* Attract 11,979 USV</t>
  </si>
  <si>
    <t>* Attract 1,000 social followers</t>
  </si>
  <si>
    <t>* Add 1,100 contacts to property database (email list)</t>
  </si>
  <si>
    <t>Contencate all the lines below Reputation Building until you hit Demand Creation. They should be written in Markdown.</t>
  </si>
  <si>
    <t>Demand Creation</t>
  </si>
  <si>
    <t>Generate INQs and USVs:</t>
  </si>
  <si>
    <t>* Convert 6% of USVs to INQs</t>
  </si>
  <si>
    <t>* Attract 696 Inquires</t>
  </si>
  <si>
    <t>* Conduct 270 tours</t>
  </si>
  <si>
    <t>Leasing Enablement</t>
  </si>
  <si>
    <t>Equip leasing team with effective processes and tools that delight</t>
  </si>
  <si>
    <t>* Provide highly responsive process for handling INQ and Tours</t>
  </si>
  <si>
    <t>* Capture 97 signed leases</t>
  </si>
  <si>
    <t>Marketing Intelligence</t>
  </si>
  <si>
    <t>Capture resident and prospect data:</t>
  </si>
  <si>
    <t>* Capture prospect data on webstie</t>
  </si>
  <si>
    <t>* Capture resident data about satisfaction and retention</t>
  </si>
  <si>
    <t>Assumptions</t>
  </si>
  <si>
    <t>Contencate all the lines below Assumptions until you hit Schedule in the A column</t>
  </si>
  <si>
    <t>* Asset contains 260 units</t>
  </si>
  <si>
    <t>* 20% C&amp;D rate</t>
  </si>
  <si>
    <t>* Model based on predictions generated in Sept. 2018</t>
  </si>
  <si>
    <t>Campaign begins in Feb. 2019 and finishes in July 2019</t>
  </si>
  <si>
    <t>Total Cost</t>
  </si>
  <si>
    <t>Market Intelligence</t>
  </si>
  <si>
    <t xml:space="preserve">This should be number of monthly they are paying for SaaS service or monthly reoccuring costs </t>
  </si>
  <si>
    <t>spreadsheet_kind</t>
  </si>
  <si>
    <t>campaign</t>
  </si>
  <si>
    <t>spreadsheet_version</t>
  </si>
  <si>
    <t>Acquisition</t>
  </si>
  <si>
    <t>Retention</t>
  </si>
  <si>
    <t>Audience</t>
  </si>
  <si>
    <t>Total</t>
  </si>
  <si>
    <t>Number of Weeks in Campaign</t>
  </si>
  <si>
    <t>Number of Days in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</si>
</sst>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1" xfId="2"/>
    <xf numFmtId="14" fontId="0" fillId="0" borderId="0" xfId="0" applyNumberFormat="1"/>
    <xf numFmtId="6" fontId="0" fillId="0" borderId="0" xfId="0" applyNumberFormat="1"/>
    <xf numFmtId="0" fontId="0" fillId="2" borderId="2" xfId="3" applyFont="1"/>
    <xf numFmtId="0" fontId="2" fillId="0" borderId="1" xfId="2" applyFill="1"/>
    <xf numFmtId="44" fontId="0" fillId="0" borderId="0" xfId="0" applyNumberFormat="1"/>
    <xf numFmtId="164" fontId="0" fillId="0" borderId="0" xfId="1" applyNumberFormat="1" applyFont="1"/>
    <xf numFmtId="0" fontId="4" fillId="3" borderId="0" xfId="4"/>
    <xf numFmtId="0" fontId="4" fillId="4" borderId="0" xfId="5"/>
    <xf numFmtId="0" fontId="3" fillId="0" borderId="0" xfId="0" applyFont="1"/>
    <xf numFmtId="0" fontId="4" fillId="5" borderId="0" xfId="6"/>
    <xf numFmtId="0" fontId="4" fillId="6" borderId="0" xfId="7"/>
  </cellXfs>
  <cellStyles count="8">
    <cellStyle name="Accent1" xfId="4" builtinId="29"/>
    <cellStyle name="Accent2" xfId="5" builtinId="33"/>
    <cellStyle name="Accent3" xfId="6" builtinId="37"/>
    <cellStyle name="Accent4" xfId="7" builtinId="41"/>
    <cellStyle name="Currency" xfId="1" builtinId="4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0F1F-D1AE-0E40-8CEE-85761A5E708F}">
  <dimension ref="A1:O40"/>
  <sheetViews>
    <sheetView workbookViewId="0">
      <selection activeCell="F36" sqref="F36"/>
    </sheetView>
  </sheetViews>
  <sheetFormatPr baseColWidth="10" defaultRowHeight="16" x14ac:dyDescent="0.2"/>
  <cols>
    <col min="1" max="1" width="23.33203125" customWidth="1"/>
    <col min="2" max="2" width="14.33203125" customWidth="1"/>
    <col min="3" max="3" width="14" customWidth="1"/>
    <col min="4" max="4" width="14.83203125" customWidth="1"/>
    <col min="5" max="5" width="11" customWidth="1"/>
  </cols>
  <sheetData>
    <row r="1" spans="1:15" x14ac:dyDescent="0.2">
      <c r="A1" s="9" t="s">
        <v>42</v>
      </c>
      <c r="B1" t="s">
        <v>43</v>
      </c>
    </row>
    <row r="3" spans="1:15" ht="18" thickBot="1" x14ac:dyDescent="0.25">
      <c r="A3" s="2" t="s">
        <v>44</v>
      </c>
      <c r="B3" s="2"/>
      <c r="C3" s="2"/>
    </row>
    <row r="4" spans="1:15" ht="17" thickTop="1" x14ac:dyDescent="0.2">
      <c r="A4" s="11" t="s">
        <v>45</v>
      </c>
      <c r="B4" t="s">
        <v>46</v>
      </c>
    </row>
    <row r="5" spans="1:15" x14ac:dyDescent="0.2">
      <c r="A5" s="11" t="s">
        <v>47</v>
      </c>
      <c r="B5" t="s">
        <v>49</v>
      </c>
    </row>
    <row r="6" spans="1:15" x14ac:dyDescent="0.2">
      <c r="A6" s="11" t="s">
        <v>48</v>
      </c>
      <c r="B6" t="s">
        <v>50</v>
      </c>
    </row>
    <row r="8" spans="1:15" x14ac:dyDescent="0.2">
      <c r="A8" s="10" t="s">
        <v>51</v>
      </c>
      <c r="B8" t="s">
        <v>52</v>
      </c>
    </row>
    <row r="10" spans="1:15" ht="18" thickBot="1" x14ac:dyDescent="0.25">
      <c r="A10" s="2" t="s">
        <v>53</v>
      </c>
      <c r="B10" s="2"/>
      <c r="C10" s="2"/>
    </row>
    <row r="11" spans="1:15" ht="17" thickTop="1" x14ac:dyDescent="0.2">
      <c r="A11" s="11" t="s">
        <v>54</v>
      </c>
      <c r="B11" t="s">
        <v>55</v>
      </c>
      <c r="G11" s="5" t="s">
        <v>59</v>
      </c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1"/>
      <c r="B12" t="s">
        <v>56</v>
      </c>
    </row>
    <row r="13" spans="1:15" x14ac:dyDescent="0.2">
      <c r="A13" s="11"/>
      <c r="B13" t="s">
        <v>57</v>
      </c>
    </row>
    <row r="14" spans="1:15" x14ac:dyDescent="0.2">
      <c r="A14" s="11"/>
      <c r="B14" t="s">
        <v>58</v>
      </c>
    </row>
    <row r="15" spans="1:15" x14ac:dyDescent="0.2">
      <c r="A15" s="11"/>
    </row>
    <row r="16" spans="1:15" x14ac:dyDescent="0.2">
      <c r="A16" s="11" t="s">
        <v>60</v>
      </c>
      <c r="B16" t="s">
        <v>61</v>
      </c>
    </row>
    <row r="17" spans="1:13" x14ac:dyDescent="0.2">
      <c r="A17" s="11"/>
      <c r="B17" t="s">
        <v>62</v>
      </c>
    </row>
    <row r="18" spans="1:13" x14ac:dyDescent="0.2">
      <c r="A18" s="11"/>
      <c r="B18" t="s">
        <v>63</v>
      </c>
    </row>
    <row r="19" spans="1:13" x14ac:dyDescent="0.2">
      <c r="A19" s="11"/>
      <c r="B19" t="s">
        <v>64</v>
      </c>
    </row>
    <row r="20" spans="1:13" x14ac:dyDescent="0.2">
      <c r="A20" s="11"/>
    </row>
    <row r="21" spans="1:13" x14ac:dyDescent="0.2">
      <c r="A21" s="11" t="s">
        <v>65</v>
      </c>
      <c r="B21" t="s">
        <v>66</v>
      </c>
    </row>
    <row r="22" spans="1:13" x14ac:dyDescent="0.2">
      <c r="A22" s="11"/>
      <c r="B22" t="s">
        <v>67</v>
      </c>
    </row>
    <row r="23" spans="1:13" x14ac:dyDescent="0.2">
      <c r="A23" s="11"/>
      <c r="B23" t="s">
        <v>68</v>
      </c>
    </row>
    <row r="24" spans="1:13" x14ac:dyDescent="0.2">
      <c r="A24" s="11"/>
    </row>
    <row r="25" spans="1:13" x14ac:dyDescent="0.2">
      <c r="A25" s="11" t="s">
        <v>69</v>
      </c>
      <c r="B25" t="s">
        <v>70</v>
      </c>
    </row>
    <row r="26" spans="1:13" x14ac:dyDescent="0.2">
      <c r="A26" s="11"/>
      <c r="B26" t="s">
        <v>71</v>
      </c>
    </row>
    <row r="27" spans="1:13" x14ac:dyDescent="0.2">
      <c r="A27" s="11"/>
      <c r="B27" t="s">
        <v>72</v>
      </c>
    </row>
    <row r="28" spans="1:13" x14ac:dyDescent="0.2">
      <c r="A28" s="11"/>
    </row>
    <row r="29" spans="1:13" x14ac:dyDescent="0.2">
      <c r="A29" s="12" t="s">
        <v>73</v>
      </c>
      <c r="B29" t="s">
        <v>75</v>
      </c>
      <c r="G29" s="5" t="s">
        <v>74</v>
      </c>
      <c r="H29" s="5"/>
      <c r="I29" s="5"/>
      <c r="J29" s="5"/>
      <c r="K29" s="5"/>
      <c r="L29" s="5"/>
      <c r="M29" s="5"/>
    </row>
    <row r="30" spans="1:13" x14ac:dyDescent="0.2">
      <c r="A30" s="11"/>
      <c r="B30" t="s">
        <v>76</v>
      </c>
    </row>
    <row r="31" spans="1:13" x14ac:dyDescent="0.2">
      <c r="A31" s="11"/>
      <c r="B31" t="s">
        <v>77</v>
      </c>
    </row>
    <row r="32" spans="1:13" x14ac:dyDescent="0.2">
      <c r="A32" s="11"/>
    </row>
    <row r="33" spans="1:4" x14ac:dyDescent="0.2">
      <c r="A33" s="13" t="s">
        <v>1</v>
      </c>
      <c r="B33" t="s">
        <v>78</v>
      </c>
    </row>
    <row r="35" spans="1:4" ht="18" thickBot="1" x14ac:dyDescent="0.25">
      <c r="A35" s="2"/>
      <c r="B35" s="2" t="s">
        <v>88</v>
      </c>
      <c r="C35" s="2" t="s">
        <v>85</v>
      </c>
      <c r="D35" s="2" t="s">
        <v>86</v>
      </c>
    </row>
    <row r="36" spans="1:4" ht="17" thickTop="1" x14ac:dyDescent="0.2">
      <c r="A36" t="s">
        <v>54</v>
      </c>
      <c r="B36" s="7">
        <f>SUM(C36:D36)</f>
        <v>20000</v>
      </c>
      <c r="C36" s="8">
        <f>SUMIF('Reputation Building'!B2:B48, "Acquisition", 'Reputation Building'!I2:I48)</f>
        <v>15000</v>
      </c>
      <c r="D36" s="8">
        <f>SUMIF('Reputation Building'!B2:B48, "Retention", 'Reputation Building'!I2:I48)</f>
        <v>5000</v>
      </c>
    </row>
    <row r="37" spans="1:4" x14ac:dyDescent="0.2">
      <c r="A37" t="s">
        <v>60</v>
      </c>
      <c r="B37" s="7">
        <f t="shared" ref="B37:B39" si="0">SUM(C37:D37)</f>
        <v>15000</v>
      </c>
      <c r="C37" s="8">
        <f>SUMIF('Demand Creation'!B2:B48, "Acquisition", 'Demand Creation'!I2:I48)</f>
        <v>5000</v>
      </c>
      <c r="D37" s="8">
        <f>SUMIF('Demand Creation'!B2:B48, "Retention", 'Demand Creation'!I2:I48)</f>
        <v>10000</v>
      </c>
    </row>
    <row r="38" spans="1:4" x14ac:dyDescent="0.2">
      <c r="A38" t="s">
        <v>65</v>
      </c>
      <c r="B38" s="7">
        <f t="shared" si="0"/>
        <v>20000</v>
      </c>
      <c r="C38" s="8">
        <f>SUMIF('Leasing Enablement'!B2:B48, "Acquisition", 'Leasing Enablement'!I2:I48)</f>
        <v>10000</v>
      </c>
      <c r="D38" s="8">
        <f>SUMIF('Leasing Enablement'!B2:B48, "Retention", 'Leasing Enablement'!I2:I48)</f>
        <v>10000</v>
      </c>
    </row>
    <row r="39" spans="1:4" x14ac:dyDescent="0.2">
      <c r="A39" t="s">
        <v>80</v>
      </c>
      <c r="B39" s="7">
        <f t="shared" si="0"/>
        <v>20500</v>
      </c>
      <c r="C39" s="8">
        <f>SUMIF('Market Intelligence'!B2:B48, "Acquisition", 'Market Intelligence'!I2:I48)</f>
        <v>20000</v>
      </c>
      <c r="D39" s="8">
        <f>SUMIF('Market Intelligence'!B2:B48, "Retention", 'Market Intelligence'!I2:I48)</f>
        <v>500</v>
      </c>
    </row>
    <row r="40" spans="1:4" x14ac:dyDescent="0.2">
      <c r="A40" t="s">
        <v>88</v>
      </c>
      <c r="B40" s="7">
        <f>SUM(B36:B39)</f>
        <v>75500</v>
      </c>
      <c r="C40" s="7">
        <f t="shared" ref="C40:D40" si="1">SUM(C36:C39)</f>
        <v>50000</v>
      </c>
      <c r="D40" s="7">
        <f t="shared" si="1"/>
        <v>25500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59ED-6503-134D-B082-C7F302DF4661}">
  <dimension ref="A1:I48"/>
  <sheetViews>
    <sheetView workbookViewId="0">
      <selection activeCell="K46" sqref="K46"/>
    </sheetView>
  </sheetViews>
  <sheetFormatPr baseColWidth="10" defaultRowHeight="16" x14ac:dyDescent="0.2"/>
  <cols>
    <col min="1" max="2" width="24.83203125" customWidth="1"/>
    <col min="3" max="3" width="45.5" customWidth="1"/>
    <col min="4" max="4" width="11.6640625" customWidth="1"/>
    <col min="5" max="5" width="12.33203125" customWidth="1"/>
    <col min="6" max="6" width="40.33203125" customWidth="1"/>
    <col min="7" max="7" width="11.5" bestFit="1" customWidth="1"/>
    <col min="9" max="9" width="11.5" bestFit="1" customWidth="1"/>
  </cols>
  <sheetData>
    <row r="1" spans="1:9" ht="18" thickBot="1" x14ac:dyDescent="0.25">
      <c r="A1" s="2" t="s">
        <v>0</v>
      </c>
      <c r="B1" s="2" t="s">
        <v>87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6" t="s">
        <v>79</v>
      </c>
    </row>
    <row r="2" spans="1:9" ht="17" thickTop="1" x14ac:dyDescent="0.2">
      <c r="A2" t="s">
        <v>38</v>
      </c>
      <c r="B2" t="s">
        <v>85</v>
      </c>
      <c r="D2" s="3">
        <v>43485</v>
      </c>
      <c r="E2" t="s">
        <v>24</v>
      </c>
      <c r="G2" s="1">
        <v>15000</v>
      </c>
      <c r="H2" t="s">
        <v>14</v>
      </c>
      <c r="I2" s="1">
        <f>IF(H2="One-Time", G2,IF(H2="Weekly", G2*META!$B$2, G2*META!$B$1))</f>
        <v>15000</v>
      </c>
    </row>
    <row r="3" spans="1:9" x14ac:dyDescent="0.2">
      <c r="A3" t="s">
        <v>39</v>
      </c>
      <c r="B3" t="s">
        <v>86</v>
      </c>
      <c r="D3" s="3">
        <v>43497</v>
      </c>
      <c r="E3" t="s">
        <v>24</v>
      </c>
      <c r="G3" s="1">
        <v>5000</v>
      </c>
      <c r="H3" t="s">
        <v>14</v>
      </c>
      <c r="I3" s="1">
        <f>IF(H3="One-Time", G3,IF(H3="Weekly", G3*META!$B$2, G3*META!$B$1))</f>
        <v>5000</v>
      </c>
    </row>
    <row r="4" spans="1:9" x14ac:dyDescent="0.2">
      <c r="A4" t="s">
        <v>40</v>
      </c>
      <c r="D4" s="3">
        <v>43497</v>
      </c>
      <c r="E4" t="s">
        <v>24</v>
      </c>
      <c r="G4" s="1">
        <v>5000</v>
      </c>
      <c r="H4" t="s">
        <v>14</v>
      </c>
      <c r="I4" s="1">
        <f>IF(H4="One-Time", G4,IF(H4="Weekly", G4*META!$B$2, G4*META!$B$1))</f>
        <v>5000</v>
      </c>
    </row>
    <row r="5" spans="1:9" x14ac:dyDescent="0.2">
      <c r="A5" t="s">
        <v>41</v>
      </c>
      <c r="D5" s="3">
        <v>43511</v>
      </c>
      <c r="E5" t="s">
        <v>24</v>
      </c>
      <c r="G5" s="1">
        <v>10000</v>
      </c>
      <c r="H5" t="s">
        <v>14</v>
      </c>
      <c r="I5" s="1">
        <f>IF(H5="One-Time", G5,IF(H5="Weekly", G5*META!$B$2, G5*META!$B$1))</f>
        <v>10000</v>
      </c>
    </row>
    <row r="6" spans="1:9" x14ac:dyDescent="0.2">
      <c r="I6" s="1">
        <f>IF(H6="One-Time", G6,IF(H6="Weekly", G6*META!$B$2, G6*META!$B$1))</f>
        <v>0</v>
      </c>
    </row>
    <row r="7" spans="1:9" x14ac:dyDescent="0.2">
      <c r="I7" s="1">
        <f>IF(H7="One-Time", G7,IF(H7="Weekly", G7*META!$B$2, G7*META!$B$1))</f>
        <v>0</v>
      </c>
    </row>
    <row r="8" spans="1:9" x14ac:dyDescent="0.2">
      <c r="I8" s="1">
        <f>IF(H8="One-Time", G8,IF(H8="Weekly", G8*META!$B$2, G8*META!$B$1))</f>
        <v>0</v>
      </c>
    </row>
    <row r="9" spans="1:9" x14ac:dyDescent="0.2">
      <c r="I9" s="1">
        <f>IF(H9="One-Time", G9,IF(H9="Weekly", G9*META!$B$2, G9*META!$B$1))</f>
        <v>0</v>
      </c>
    </row>
    <row r="10" spans="1:9" x14ac:dyDescent="0.2">
      <c r="I10" s="1">
        <f>IF(H10="One-Time", G10,IF(H10="Weekly", G10*META!$B$2, G10*META!$B$1))</f>
        <v>0</v>
      </c>
    </row>
    <row r="11" spans="1:9" x14ac:dyDescent="0.2">
      <c r="I11" s="1">
        <f>IF(H11="One-Time", G11,IF(H11="Weekly", G11*META!$B$2, G11*META!$B$1))</f>
        <v>0</v>
      </c>
    </row>
    <row r="12" spans="1:9" x14ac:dyDescent="0.2">
      <c r="I12" s="1">
        <f>IF(H12="One-Time", G12,IF(H12="Weekly", G12*META!$B$2, G12*META!$B$1))</f>
        <v>0</v>
      </c>
    </row>
    <row r="13" spans="1:9" x14ac:dyDescent="0.2">
      <c r="I13" s="1">
        <f>IF(H13="One-Time", G13,IF(H13="Weekly", G13*META!$B$2, G13*META!$B$1))</f>
        <v>0</v>
      </c>
    </row>
    <row r="14" spans="1:9" x14ac:dyDescent="0.2">
      <c r="I14" s="1">
        <f>IF(H14="One-Time", G14,IF(H14="Weekly", G14*META!$B$2, G14*META!$B$1))</f>
        <v>0</v>
      </c>
    </row>
    <row r="15" spans="1:9" x14ac:dyDescent="0.2">
      <c r="I15" s="1">
        <f>IF(H15="One-Time", G15,IF(H15="Weekly", G15*META!$B$2, G15*META!$B$1))</f>
        <v>0</v>
      </c>
    </row>
    <row r="16" spans="1:9" x14ac:dyDescent="0.2">
      <c r="I16" s="1">
        <f>IF(H16="One-Time", G16,IF(H16="Weekly", G16*META!$B$2, G16*META!$B$1))</f>
        <v>0</v>
      </c>
    </row>
    <row r="17" spans="9:9" x14ac:dyDescent="0.2">
      <c r="I17" s="1">
        <f>IF(H17="One-Time", G17,IF(H17="Weekly", G17*META!$B$2, G17*META!$B$1))</f>
        <v>0</v>
      </c>
    </row>
    <row r="18" spans="9:9" x14ac:dyDescent="0.2">
      <c r="I18" s="1">
        <f>IF(H18="One-Time", G18,IF(H18="Weekly", G18*META!$B$2, G18*META!$B$1))</f>
        <v>0</v>
      </c>
    </row>
    <row r="19" spans="9:9" x14ac:dyDescent="0.2">
      <c r="I19" s="1">
        <f>IF(H19="One-Time", G19,IF(H19="Weekly", G19*META!$B$2, G19*META!$B$1))</f>
        <v>0</v>
      </c>
    </row>
    <row r="20" spans="9:9" x14ac:dyDescent="0.2">
      <c r="I20" s="1">
        <f>IF(H20="One-Time", G20,IF(H20="Weekly", G20*META!$B$2, G20*META!$B$1))</f>
        <v>0</v>
      </c>
    </row>
    <row r="21" spans="9:9" x14ac:dyDescent="0.2">
      <c r="I21" s="1">
        <f>IF(H21="One-Time", G21,IF(H21="Weekly", G21*META!$B$2, G21*META!$B$1))</f>
        <v>0</v>
      </c>
    </row>
    <row r="22" spans="9:9" x14ac:dyDescent="0.2">
      <c r="I22" s="1">
        <f>IF(H22="One-Time", G22,IF(H22="Weekly", G22*META!$B$2, G22*META!$B$1))</f>
        <v>0</v>
      </c>
    </row>
    <row r="23" spans="9:9" x14ac:dyDescent="0.2">
      <c r="I23" s="1">
        <f>IF(H23="One-Time", G23,IF(H23="Weekly", G23*META!$B$2, G23*META!$B$1))</f>
        <v>0</v>
      </c>
    </row>
    <row r="24" spans="9:9" x14ac:dyDescent="0.2">
      <c r="I24" s="1">
        <f>IF(H24="One-Time", G24,IF(H24="Weekly", G24*META!$B$2, G24*META!$B$1))</f>
        <v>0</v>
      </c>
    </row>
    <row r="25" spans="9:9" x14ac:dyDescent="0.2">
      <c r="I25" s="1">
        <f>IF(H25="One-Time", G25,IF(H25="Weekly", G25*META!$B$2, G25*META!$B$1))</f>
        <v>0</v>
      </c>
    </row>
    <row r="26" spans="9:9" x14ac:dyDescent="0.2">
      <c r="I26" s="1">
        <f>IF(H26="One-Time", G26,IF(H26="Weekly", G26*META!$B$2, G26*META!$B$1))</f>
        <v>0</v>
      </c>
    </row>
    <row r="27" spans="9:9" x14ac:dyDescent="0.2">
      <c r="I27" s="1">
        <f>IF(H27="One-Time", G27,IF(H27="Weekly", G27*META!$B$2, G27*META!$B$1))</f>
        <v>0</v>
      </c>
    </row>
    <row r="28" spans="9:9" x14ac:dyDescent="0.2">
      <c r="I28" s="1">
        <f>IF(H28="One-Time", G28,IF(H28="Weekly", G28*META!$B$2, G28*META!$B$1))</f>
        <v>0</v>
      </c>
    </row>
    <row r="29" spans="9:9" x14ac:dyDescent="0.2">
      <c r="I29" s="1">
        <f>IF(H29="One-Time", G29,IF(H29="Weekly", G29*META!$B$2, G29*META!$B$1))</f>
        <v>0</v>
      </c>
    </row>
    <row r="30" spans="9:9" x14ac:dyDescent="0.2">
      <c r="I30" s="1">
        <f>IF(H30="One-Time", G30,IF(H30="Weekly", G30*META!$B$2, G30*META!$B$1))</f>
        <v>0</v>
      </c>
    </row>
    <row r="31" spans="9:9" x14ac:dyDescent="0.2">
      <c r="I31" s="1">
        <f>IF(H31="One-Time", G31,IF(H31="Weekly", G31*META!$B$2, G31*META!$B$1))</f>
        <v>0</v>
      </c>
    </row>
    <row r="32" spans="9:9" x14ac:dyDescent="0.2">
      <c r="I32" s="1">
        <f>IF(H32="One-Time", G32,IF(H32="Weekly", G32*META!$B$2, G32*META!$B$1))</f>
        <v>0</v>
      </c>
    </row>
    <row r="33" spans="9:9" x14ac:dyDescent="0.2">
      <c r="I33" s="1">
        <f>IF(H33="One-Time", G33,IF(H33="Weekly", G33*META!$B$2, G33*META!$B$1))</f>
        <v>0</v>
      </c>
    </row>
    <row r="34" spans="9:9" x14ac:dyDescent="0.2">
      <c r="I34" s="1">
        <f>IF(H34="One-Time", G34,IF(H34="Weekly", G34*META!$B$2, G34*META!$B$1))</f>
        <v>0</v>
      </c>
    </row>
    <row r="35" spans="9:9" x14ac:dyDescent="0.2">
      <c r="I35" s="1">
        <f>IF(H35="One-Time", G35,IF(H35="Weekly", G35*META!$B$2, G35*META!$B$1))</f>
        <v>0</v>
      </c>
    </row>
    <row r="36" spans="9:9" x14ac:dyDescent="0.2">
      <c r="I36" s="1">
        <f>IF(H36="One-Time", G36,IF(H36="Weekly", G36*META!$B$2, G36*META!$B$1))</f>
        <v>0</v>
      </c>
    </row>
    <row r="37" spans="9:9" x14ac:dyDescent="0.2">
      <c r="I37" s="1">
        <f>IF(H37="One-Time", G37,IF(H37="Weekly", G37*META!$B$2, G37*META!$B$1))</f>
        <v>0</v>
      </c>
    </row>
    <row r="38" spans="9:9" x14ac:dyDescent="0.2">
      <c r="I38" s="1">
        <f>IF(H38="One-Time", G38,IF(H38="Weekly", G38*META!$B$2, G38*META!$B$1))</f>
        <v>0</v>
      </c>
    </row>
    <row r="39" spans="9:9" x14ac:dyDescent="0.2">
      <c r="I39" s="1">
        <f>IF(H39="One-Time", G39,IF(H39="Weekly", G39*META!$B$2, G39*META!$B$1))</f>
        <v>0</v>
      </c>
    </row>
    <row r="40" spans="9:9" x14ac:dyDescent="0.2">
      <c r="I40" s="1">
        <f>IF(H40="One-Time", G40,IF(H40="Weekly", G40*META!$B$2, G40*META!$B$1))</f>
        <v>0</v>
      </c>
    </row>
    <row r="41" spans="9:9" x14ac:dyDescent="0.2">
      <c r="I41" s="1">
        <f>IF(H41="One-Time", G41,IF(H41="Weekly", G41*META!$B$2, G41*META!$B$1))</f>
        <v>0</v>
      </c>
    </row>
    <row r="42" spans="9:9" x14ac:dyDescent="0.2">
      <c r="I42" s="1">
        <f>IF(H42="One-Time", G42,IF(H42="Weekly", G42*META!$B$2, G42*META!$B$1))</f>
        <v>0</v>
      </c>
    </row>
    <row r="43" spans="9:9" x14ac:dyDescent="0.2">
      <c r="I43" s="1">
        <f>IF(H43="One-Time", G43,IF(H43="Weekly", G43*META!$B$2, G43*META!$B$1))</f>
        <v>0</v>
      </c>
    </row>
    <row r="44" spans="9:9" x14ac:dyDescent="0.2">
      <c r="I44" s="1">
        <f>IF(H44="One-Time", G44,IF(H44="Weekly", G44*META!$B$2, G44*META!$B$1))</f>
        <v>0</v>
      </c>
    </row>
    <row r="45" spans="9:9" x14ac:dyDescent="0.2">
      <c r="I45" s="1">
        <f>IF(H45="One-Time", G45,IF(H45="Weekly", G45*META!$B$2, G45*META!$B$1))</f>
        <v>0</v>
      </c>
    </row>
    <row r="46" spans="9:9" x14ac:dyDescent="0.2">
      <c r="I46" s="1">
        <f>IF(H46="One-Time", G46,IF(H46="Weekly", G46*META!$B$2, G46*META!$B$1))</f>
        <v>0</v>
      </c>
    </row>
    <row r="47" spans="9:9" x14ac:dyDescent="0.2">
      <c r="I47" s="1">
        <f>IF(H47="One-Time", G47,IF(H47="Weekly", G47*META!$B$2, G47*META!$B$1))</f>
        <v>0</v>
      </c>
    </row>
    <row r="48" spans="9:9" x14ac:dyDescent="0.2">
      <c r="I48" s="1">
        <f>IF(H48="One-Time", G48,IF(H48="Weekly", G48*META!$B$2, G48*META!$B$1))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6BA525-6B46-DB46-B2B1-84CA9D5821B9}">
          <x14:formula1>
            <xm:f>CONSTANTS!$A$2:$A$6</xm:f>
          </x14:formula1>
          <xm:sqref>H2:H51</xm:sqref>
        </x14:dataValidation>
        <x14:dataValidation type="list" allowBlank="1" showInputMessage="1" showErrorMessage="1" xr:uid="{4EA450BC-A57F-8241-9D69-75A7FF3B882C}">
          <x14:formula1>
            <xm:f>CONSTANTS!$B$2:$B$5</xm:f>
          </x14:formula1>
          <xm:sqref>E2:E47</xm:sqref>
        </x14:dataValidation>
        <x14:dataValidation type="list" allowBlank="1" showInputMessage="1" showErrorMessage="1" xr:uid="{643724AD-9548-5F47-B4DA-AF67977C9962}">
          <x14:formula1>
            <xm:f>CONSTANTS!$C$2:$C$3</xm:f>
          </x14:formula1>
          <xm:sqref>B2:B42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21A5-54B8-4140-B44A-A65B92B09B00}">
  <dimension ref="A1:M36"/>
  <sheetViews>
    <sheetView topLeftCell="C1" workbookViewId="0">
      <selection activeCell="G25" sqref="G25"/>
    </sheetView>
  </sheetViews>
  <sheetFormatPr baseColWidth="10" defaultRowHeight="16" x14ac:dyDescent="0.2"/>
  <cols>
    <col min="1" max="1" width="41.6640625" customWidth="1"/>
    <col min="2" max="2" width="12.6640625" customWidth="1"/>
    <col min="3" max="3" width="65.5" customWidth="1"/>
    <col min="5" max="5" width="12.1640625" customWidth="1"/>
    <col min="6" max="6" width="30.33203125" customWidth="1"/>
    <col min="7" max="7" width="10.1640625" customWidth="1"/>
    <col min="9" max="9" width="13.6640625" customWidth="1"/>
  </cols>
  <sheetData>
    <row r="1" spans="1:13" ht="18" thickBot="1" x14ac:dyDescent="0.25">
      <c r="A1" s="2" t="s">
        <v>0</v>
      </c>
      <c r="B1" s="2" t="s">
        <v>87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79</v>
      </c>
      <c r="J1" s="2" t="s">
        <v>27</v>
      </c>
      <c r="K1" s="2" t="s">
        <v>28</v>
      </c>
      <c r="L1" s="2" t="s">
        <v>29</v>
      </c>
      <c r="M1" s="2" t="s">
        <v>30</v>
      </c>
    </row>
    <row r="2" spans="1:13" ht="17" thickTop="1" x14ac:dyDescent="0.2">
      <c r="A2" t="s">
        <v>17</v>
      </c>
      <c r="B2" t="s">
        <v>85</v>
      </c>
      <c r="C2" t="s">
        <v>31</v>
      </c>
      <c r="D2" s="3">
        <v>43648</v>
      </c>
      <c r="E2" t="s">
        <v>9</v>
      </c>
      <c r="G2" s="4">
        <v>1000</v>
      </c>
      <c r="H2" t="s">
        <v>16</v>
      </c>
      <c r="I2" s="1">
        <f>IF(H2="One-Time", G2,IF(H2="Weekly", G2*META!$B$2, G2*META!$B$1))</f>
        <v>5000</v>
      </c>
      <c r="J2">
        <v>1000</v>
      </c>
      <c r="K2">
        <v>0</v>
      </c>
      <c r="L2" s="1">
        <f>IF(J2=0, 0, I2/J2)</f>
        <v>5</v>
      </c>
      <c r="M2" s="1">
        <f>IF(K2=0, 0, I2/K2)</f>
        <v>0</v>
      </c>
    </row>
    <row r="3" spans="1:13" x14ac:dyDescent="0.2">
      <c r="A3" t="s">
        <v>18</v>
      </c>
      <c r="B3" t="s">
        <v>86</v>
      </c>
      <c r="D3" s="3">
        <v>43649</v>
      </c>
      <c r="E3" t="s">
        <v>9</v>
      </c>
      <c r="G3" s="4">
        <v>2000</v>
      </c>
      <c r="H3" t="s">
        <v>16</v>
      </c>
      <c r="I3" s="1">
        <f>IF(H3="One-Time", G3,IF(H3="Weekly", G3*META!$B$2, G3*META!$B$1))</f>
        <v>10000</v>
      </c>
      <c r="J3">
        <v>1000</v>
      </c>
      <c r="K3">
        <v>0</v>
      </c>
      <c r="L3" s="1">
        <f t="shared" ref="L3:L36" si="0">IF(J3=0, 0, I3/J3)</f>
        <v>10</v>
      </c>
      <c r="M3" s="1">
        <f t="shared" ref="M3:M36" si="1">IF(K3=0, 0, I3/K3)</f>
        <v>0</v>
      </c>
    </row>
    <row r="4" spans="1:13" x14ac:dyDescent="0.2">
      <c r="A4" t="s">
        <v>19</v>
      </c>
      <c r="D4" s="3">
        <v>43650</v>
      </c>
      <c r="E4" t="s">
        <v>9</v>
      </c>
      <c r="G4" s="4">
        <v>1000</v>
      </c>
      <c r="H4" t="s">
        <v>16</v>
      </c>
      <c r="I4" s="1">
        <f>IF(H4="One-Time", G4,IF(H4="Weekly", G4*META!$B$2, G4*META!$B$1))</f>
        <v>5000</v>
      </c>
      <c r="J4">
        <v>1000</v>
      </c>
      <c r="K4">
        <v>0</v>
      </c>
      <c r="L4" s="1">
        <f t="shared" si="0"/>
        <v>5</v>
      </c>
      <c r="M4" s="1">
        <f t="shared" si="1"/>
        <v>0</v>
      </c>
    </row>
    <row r="5" spans="1:13" x14ac:dyDescent="0.2">
      <c r="A5" t="s">
        <v>20</v>
      </c>
      <c r="D5" s="3">
        <v>43651</v>
      </c>
      <c r="E5" t="s">
        <v>9</v>
      </c>
      <c r="G5" s="4">
        <v>1000</v>
      </c>
      <c r="H5" t="s">
        <v>16</v>
      </c>
      <c r="I5" s="1">
        <f>IF(H5="One-Time", G5,IF(H5="Weekly", G5*META!$B$2, G5*META!$B$1))</f>
        <v>5000</v>
      </c>
      <c r="J5">
        <v>1000</v>
      </c>
      <c r="K5">
        <v>0</v>
      </c>
      <c r="L5" s="1">
        <f t="shared" si="0"/>
        <v>5</v>
      </c>
      <c r="M5" s="1">
        <f t="shared" si="1"/>
        <v>0</v>
      </c>
    </row>
    <row r="6" spans="1:13" x14ac:dyDescent="0.2">
      <c r="A6" t="s">
        <v>21</v>
      </c>
      <c r="D6" s="3">
        <v>43652</v>
      </c>
      <c r="E6" t="s">
        <v>9</v>
      </c>
      <c r="G6" s="4">
        <v>1000</v>
      </c>
      <c r="H6" t="s">
        <v>16</v>
      </c>
      <c r="I6" s="1">
        <f>IF(H6="One-Time", G6,IF(H6="Weekly", G6*META!$B$2, G6*META!$B$1))</f>
        <v>5000</v>
      </c>
      <c r="J6">
        <v>1000</v>
      </c>
      <c r="K6">
        <v>0</v>
      </c>
      <c r="L6" s="1">
        <f t="shared" si="0"/>
        <v>5</v>
      </c>
      <c r="M6" s="1">
        <f t="shared" si="1"/>
        <v>0</v>
      </c>
    </row>
    <row r="7" spans="1:13" x14ac:dyDescent="0.2">
      <c r="A7" t="s">
        <v>22</v>
      </c>
      <c r="D7" s="3">
        <v>43653</v>
      </c>
      <c r="E7" t="s">
        <v>9</v>
      </c>
      <c r="G7" s="4">
        <v>1000</v>
      </c>
      <c r="H7" t="s">
        <v>16</v>
      </c>
      <c r="I7" s="1">
        <f>IF(H7="One-Time", G7,IF(H7="Weekly", G7*META!$B$2, G7*META!$B$1))</f>
        <v>5000</v>
      </c>
      <c r="J7">
        <v>500</v>
      </c>
      <c r="K7">
        <v>100</v>
      </c>
      <c r="L7" s="1">
        <f t="shared" si="0"/>
        <v>10</v>
      </c>
      <c r="M7" s="1">
        <f t="shared" si="1"/>
        <v>50</v>
      </c>
    </row>
    <row r="8" spans="1:13" x14ac:dyDescent="0.2">
      <c r="A8" t="s">
        <v>23</v>
      </c>
      <c r="D8" s="3">
        <v>43654</v>
      </c>
      <c r="E8" t="s">
        <v>9</v>
      </c>
      <c r="G8" s="4">
        <v>1000</v>
      </c>
      <c r="H8" t="s">
        <v>16</v>
      </c>
      <c r="I8" s="1">
        <f>IF(H8="One-Time", G8,IF(H8="Weekly", G8*META!$B$2, G8*META!$B$1))</f>
        <v>5000</v>
      </c>
      <c r="J8">
        <v>500</v>
      </c>
      <c r="K8">
        <v>100</v>
      </c>
      <c r="L8" s="1">
        <f t="shared" si="0"/>
        <v>10</v>
      </c>
      <c r="M8" s="1">
        <f t="shared" si="1"/>
        <v>50</v>
      </c>
    </row>
    <row r="9" spans="1:13" x14ac:dyDescent="0.2">
      <c r="A9" t="s">
        <v>33</v>
      </c>
      <c r="D9" s="3">
        <v>43518</v>
      </c>
      <c r="E9" t="s">
        <v>24</v>
      </c>
      <c r="G9" s="4">
        <v>2000</v>
      </c>
      <c r="H9" t="s">
        <v>14</v>
      </c>
      <c r="I9" s="1">
        <f>IF(H9="One-Time", G9,IF(H9="Weekly", G9*META!$B$2, G9*META!$B$1))</f>
        <v>2000</v>
      </c>
      <c r="J9">
        <v>0</v>
      </c>
      <c r="K9">
        <v>0</v>
      </c>
      <c r="L9" s="1">
        <f t="shared" si="0"/>
        <v>0</v>
      </c>
      <c r="M9" s="1">
        <f t="shared" si="1"/>
        <v>0</v>
      </c>
    </row>
    <row r="10" spans="1:13" x14ac:dyDescent="0.2">
      <c r="A10" t="s">
        <v>34</v>
      </c>
      <c r="C10" t="s">
        <v>32</v>
      </c>
      <c r="D10" s="3">
        <v>43654</v>
      </c>
      <c r="E10" t="s">
        <v>9</v>
      </c>
      <c r="G10" s="4">
        <v>200</v>
      </c>
      <c r="H10" t="s">
        <v>16</v>
      </c>
      <c r="I10" s="1">
        <f>IF(H10="One-Time", G10,IF(H10="Weekly", G10*META!$B$2, G10*META!$B$1))</f>
        <v>1000</v>
      </c>
      <c r="J10">
        <v>0</v>
      </c>
      <c r="K10">
        <v>0</v>
      </c>
      <c r="L10" s="1">
        <f t="shared" si="0"/>
        <v>0</v>
      </c>
      <c r="M10" s="1">
        <f t="shared" si="1"/>
        <v>0</v>
      </c>
    </row>
    <row r="11" spans="1:13" x14ac:dyDescent="0.2">
      <c r="I11" s="1">
        <f>IF(H11="One-Time", G11,IF(H11="Weekly", G11*META!$B$2, G11*META!$B$1))</f>
        <v>0</v>
      </c>
      <c r="L11" s="1">
        <f t="shared" si="0"/>
        <v>0</v>
      </c>
      <c r="M11" s="1">
        <f t="shared" si="1"/>
        <v>0</v>
      </c>
    </row>
    <row r="12" spans="1:13" x14ac:dyDescent="0.2">
      <c r="I12" s="1">
        <f>IF(H12="One-Time", G12,IF(H12="Weekly", G12*META!$B$2, G12*META!$B$1))</f>
        <v>0</v>
      </c>
      <c r="L12" s="1">
        <f t="shared" si="0"/>
        <v>0</v>
      </c>
      <c r="M12" s="1">
        <f t="shared" si="1"/>
        <v>0</v>
      </c>
    </row>
    <row r="13" spans="1:13" x14ac:dyDescent="0.2">
      <c r="I13" s="1">
        <f>IF(H13="One-Time", G13,IF(H13="Weekly", G13*META!$B$2, G13*META!$B$1))</f>
        <v>0</v>
      </c>
      <c r="L13" s="1">
        <f t="shared" si="0"/>
        <v>0</v>
      </c>
      <c r="M13" s="1">
        <f t="shared" si="1"/>
        <v>0</v>
      </c>
    </row>
    <row r="14" spans="1:13" x14ac:dyDescent="0.2">
      <c r="I14" s="1">
        <f>IF(H14="One-Time", G14,IF(H14="Weekly", G14*META!$B$2, G14*META!$B$1))</f>
        <v>0</v>
      </c>
      <c r="L14" s="1">
        <f t="shared" si="0"/>
        <v>0</v>
      </c>
      <c r="M14" s="1">
        <f t="shared" si="1"/>
        <v>0</v>
      </c>
    </row>
    <row r="15" spans="1:13" x14ac:dyDescent="0.2">
      <c r="I15" s="1">
        <f>IF(H15="One-Time", G15,IF(H15="Weekly", G15*META!$B$2, G15*META!$B$1))</f>
        <v>0</v>
      </c>
      <c r="L15" s="1">
        <f t="shared" si="0"/>
        <v>0</v>
      </c>
      <c r="M15" s="1">
        <f t="shared" si="1"/>
        <v>0</v>
      </c>
    </row>
    <row r="16" spans="1:13" x14ac:dyDescent="0.2">
      <c r="I16" s="1">
        <f>IF(H16="One-Time", G16,IF(H16="Weekly", G16*META!$B$2, G16*META!$B$1))</f>
        <v>0</v>
      </c>
      <c r="L16" s="1">
        <f t="shared" si="0"/>
        <v>0</v>
      </c>
      <c r="M16" s="1">
        <f t="shared" si="1"/>
        <v>0</v>
      </c>
    </row>
    <row r="17" spans="9:13" x14ac:dyDescent="0.2">
      <c r="I17" s="1">
        <f>IF(H17="One-Time", G17,IF(H17="Weekly", G17*META!$B$2, G17*META!$B$1))</f>
        <v>0</v>
      </c>
      <c r="L17" s="1">
        <f t="shared" si="0"/>
        <v>0</v>
      </c>
      <c r="M17" s="1">
        <f t="shared" si="1"/>
        <v>0</v>
      </c>
    </row>
    <row r="18" spans="9:13" x14ac:dyDescent="0.2">
      <c r="I18" s="1">
        <f>IF(H18="One-Time", G18,IF(H18="Weekly", G18*META!$B$2, G18*META!$B$1))</f>
        <v>0</v>
      </c>
      <c r="L18" s="1">
        <f t="shared" si="0"/>
        <v>0</v>
      </c>
      <c r="M18" s="1">
        <f t="shared" si="1"/>
        <v>0</v>
      </c>
    </row>
    <row r="19" spans="9:13" x14ac:dyDescent="0.2">
      <c r="I19" s="1">
        <f>IF(H19="One-Time", G19,IF(H19="Weekly", G19*META!$B$2, G19*META!$B$1))</f>
        <v>0</v>
      </c>
      <c r="L19" s="1">
        <f t="shared" si="0"/>
        <v>0</v>
      </c>
      <c r="M19" s="1">
        <f t="shared" si="1"/>
        <v>0</v>
      </c>
    </row>
    <row r="20" spans="9:13" x14ac:dyDescent="0.2">
      <c r="I20" s="1">
        <f>IF(H20="One-Time", G20,IF(H20="Weekly", G20*META!$B$2, G20*META!$B$1))</f>
        <v>0</v>
      </c>
      <c r="L20" s="1">
        <f t="shared" si="0"/>
        <v>0</v>
      </c>
      <c r="M20" s="1">
        <f t="shared" si="1"/>
        <v>0</v>
      </c>
    </row>
    <row r="21" spans="9:13" x14ac:dyDescent="0.2">
      <c r="I21" s="1">
        <f>IF(H21="One-Time", G21,IF(H21="Weekly", G21*META!$B$2, G21*META!$B$1))</f>
        <v>0</v>
      </c>
      <c r="L21" s="1">
        <f t="shared" si="0"/>
        <v>0</v>
      </c>
      <c r="M21" s="1">
        <f t="shared" si="1"/>
        <v>0</v>
      </c>
    </row>
    <row r="22" spans="9:13" x14ac:dyDescent="0.2">
      <c r="I22" s="1">
        <f>IF(H22="One-Time", G22,IF(H22="Weekly", G22*META!$B$2, G22*META!$B$1))</f>
        <v>0</v>
      </c>
      <c r="L22" s="1">
        <f t="shared" si="0"/>
        <v>0</v>
      </c>
      <c r="M22" s="1">
        <f t="shared" si="1"/>
        <v>0</v>
      </c>
    </row>
    <row r="23" spans="9:13" x14ac:dyDescent="0.2">
      <c r="I23" s="1">
        <f>IF(H23="One-Time", G23,IF(H23="Weekly", G23*META!$B$2, G23*META!$B$1))</f>
        <v>0</v>
      </c>
      <c r="L23" s="1">
        <f t="shared" si="0"/>
        <v>0</v>
      </c>
      <c r="M23" s="1">
        <f t="shared" si="1"/>
        <v>0</v>
      </c>
    </row>
    <row r="24" spans="9:13" x14ac:dyDescent="0.2">
      <c r="I24" s="1">
        <f>IF(H24="One-Time", G24,IF(H24="Weekly", G24*META!$B$2, G24*META!$B$1))</f>
        <v>0</v>
      </c>
      <c r="L24" s="1">
        <f t="shared" si="0"/>
        <v>0</v>
      </c>
      <c r="M24" s="1">
        <f t="shared" si="1"/>
        <v>0</v>
      </c>
    </row>
    <row r="25" spans="9:13" x14ac:dyDescent="0.2">
      <c r="I25" s="1">
        <f>IF(H25="One-Time", G25,IF(H25="Weekly", G25*META!$B$2, G25*META!$B$1))</f>
        <v>0</v>
      </c>
      <c r="L25" s="1">
        <f t="shared" si="0"/>
        <v>0</v>
      </c>
      <c r="M25" s="1">
        <f t="shared" si="1"/>
        <v>0</v>
      </c>
    </row>
    <row r="26" spans="9:13" x14ac:dyDescent="0.2">
      <c r="I26" s="1">
        <f>IF(H26="One-Time", G26,IF(H26="Weekly", G26*META!$B$2, G26*META!$B$1))</f>
        <v>0</v>
      </c>
      <c r="L26" s="1">
        <f t="shared" si="0"/>
        <v>0</v>
      </c>
      <c r="M26" s="1">
        <f t="shared" si="1"/>
        <v>0</v>
      </c>
    </row>
    <row r="27" spans="9:13" x14ac:dyDescent="0.2">
      <c r="I27" s="1">
        <f>IF(H27="One-Time", G27,IF(H27="Weekly", G27*META!$B$2, G27*META!$B$1))</f>
        <v>0</v>
      </c>
      <c r="L27" s="1">
        <f t="shared" si="0"/>
        <v>0</v>
      </c>
      <c r="M27" s="1">
        <f t="shared" si="1"/>
        <v>0</v>
      </c>
    </row>
    <row r="28" spans="9:13" x14ac:dyDescent="0.2">
      <c r="I28" s="1">
        <f>IF(H28="One-Time", G28,IF(H28="Weekly", G28*META!$B$2, G28*META!$B$1))</f>
        <v>0</v>
      </c>
      <c r="L28" s="1">
        <f t="shared" si="0"/>
        <v>0</v>
      </c>
      <c r="M28" s="1">
        <f t="shared" si="1"/>
        <v>0</v>
      </c>
    </row>
    <row r="29" spans="9:13" x14ac:dyDescent="0.2">
      <c r="I29" s="1">
        <f>IF(H29="One-Time", G29,IF(H29="Weekly", G29*META!$B$2, G29*META!$B$1))</f>
        <v>0</v>
      </c>
      <c r="L29" s="1">
        <f t="shared" si="0"/>
        <v>0</v>
      </c>
      <c r="M29" s="1">
        <f t="shared" si="1"/>
        <v>0</v>
      </c>
    </row>
    <row r="30" spans="9:13" x14ac:dyDescent="0.2">
      <c r="I30" s="1">
        <f>IF(H30="One-Time", G30,IF(H30="Weekly", G30*META!$B$2, G30*META!$B$1))</f>
        <v>0</v>
      </c>
      <c r="L30" s="1">
        <f t="shared" si="0"/>
        <v>0</v>
      </c>
      <c r="M30" s="1">
        <f t="shared" si="1"/>
        <v>0</v>
      </c>
    </row>
    <row r="31" spans="9:13" x14ac:dyDescent="0.2">
      <c r="I31" s="1">
        <f>IF(H31="One-Time", G31,IF(H31="Weekly", G31*META!$B$2, G31*META!$B$1))</f>
        <v>0</v>
      </c>
      <c r="L31" s="1">
        <f t="shared" si="0"/>
        <v>0</v>
      </c>
      <c r="M31" s="1">
        <f t="shared" si="1"/>
        <v>0</v>
      </c>
    </row>
    <row r="32" spans="9:13" x14ac:dyDescent="0.2">
      <c r="I32" s="1">
        <f>IF(H32="One-Time", G32,IF(H32="Weekly", G32*META!$B$2, G32*META!$B$1))</f>
        <v>0</v>
      </c>
      <c r="L32" s="1">
        <f t="shared" si="0"/>
        <v>0</v>
      </c>
      <c r="M32" s="1">
        <f t="shared" si="1"/>
        <v>0</v>
      </c>
    </row>
    <row r="33" spans="9:13" x14ac:dyDescent="0.2">
      <c r="I33" s="1">
        <f>IF(H33="One-Time", G33,IF(H33="Weekly", G33*META!$B$2, G33*META!$B$1))</f>
        <v>0</v>
      </c>
      <c r="L33" s="1">
        <f t="shared" si="0"/>
        <v>0</v>
      </c>
      <c r="M33" s="1">
        <f t="shared" si="1"/>
        <v>0</v>
      </c>
    </row>
    <row r="34" spans="9:13" x14ac:dyDescent="0.2">
      <c r="I34" s="1">
        <f>IF(H34="One-Time", G34,IF(H34="Weekly", G34*META!$B$2, G34*META!$B$1))</f>
        <v>0</v>
      </c>
      <c r="L34" s="1">
        <f t="shared" si="0"/>
        <v>0</v>
      </c>
      <c r="M34" s="1">
        <f t="shared" si="1"/>
        <v>0</v>
      </c>
    </row>
    <row r="35" spans="9:13" x14ac:dyDescent="0.2">
      <c r="I35" s="1">
        <f>IF(H35="One-Time", G35,IF(H35="Weekly", G35*META!$B$2, G35*META!$B$1))</f>
        <v>0</v>
      </c>
      <c r="L35" s="1">
        <f t="shared" si="0"/>
        <v>0</v>
      </c>
      <c r="M35" s="1">
        <f t="shared" si="1"/>
        <v>0</v>
      </c>
    </row>
    <row r="36" spans="9:13" x14ac:dyDescent="0.2">
      <c r="I36" s="1">
        <f>IF(H36="One-Time", G36,IF(H36="Weekly", G36*META!$B$2, G36*META!$B$1))</f>
        <v>0</v>
      </c>
      <c r="L36" s="1">
        <f t="shared" si="0"/>
        <v>0</v>
      </c>
      <c r="M36" s="1">
        <f t="shared" si="1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DA0C42-6E34-B045-BEE3-1763C3DF51A3}">
          <x14:formula1>
            <xm:f>CONSTANTS!$A$2:$A$5</xm:f>
          </x14:formula1>
          <xm:sqref>H2:H10</xm:sqref>
        </x14:dataValidation>
        <x14:dataValidation type="list" allowBlank="1" showInputMessage="1" showErrorMessage="1" xr:uid="{0772BF44-B222-0A43-BEFF-98DDF953FEF6}">
          <x14:formula1>
            <xm:f>CONSTANTS!$C$2:$C$3</xm:f>
          </x14:formula1>
          <xm:sqref>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FB97-75A0-9346-B6D1-9039BFF4C6BB}">
  <dimension ref="A1:I40"/>
  <sheetViews>
    <sheetView topLeftCell="C1" workbookViewId="0">
      <selection activeCell="I2" sqref="I2:I40"/>
    </sheetView>
  </sheetViews>
  <sheetFormatPr baseColWidth="10" defaultRowHeight="16" x14ac:dyDescent="0.2"/>
  <cols>
    <col min="1" max="2" width="36.33203125" customWidth="1"/>
    <col min="3" max="3" width="43.5" customWidth="1"/>
    <col min="6" max="6" width="31.6640625" customWidth="1"/>
    <col min="9" max="9" width="13.1640625" customWidth="1"/>
  </cols>
  <sheetData>
    <row r="1" spans="1:9" ht="18" thickBot="1" x14ac:dyDescent="0.25">
      <c r="A1" s="2" t="s">
        <v>0</v>
      </c>
      <c r="B1" s="2" t="s">
        <v>87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79</v>
      </c>
    </row>
    <row r="2" spans="1:9" ht="17" thickTop="1" x14ac:dyDescent="0.2">
      <c r="A2" t="s">
        <v>35</v>
      </c>
      <c r="B2" t="s">
        <v>85</v>
      </c>
      <c r="D2" s="3">
        <v>43497</v>
      </c>
      <c r="E2" t="s">
        <v>24</v>
      </c>
      <c r="G2" s="4">
        <v>10000</v>
      </c>
      <c r="H2" t="s">
        <v>14</v>
      </c>
      <c r="I2" s="1">
        <f>IF(H2="One-Time", G2,IF(H2="Weekly", G2*META!$B$2, G2*META!$B$1))</f>
        <v>10000</v>
      </c>
    </row>
    <row r="3" spans="1:9" x14ac:dyDescent="0.2">
      <c r="A3" t="s">
        <v>36</v>
      </c>
      <c r="B3" t="s">
        <v>86</v>
      </c>
      <c r="D3" s="3">
        <v>43511</v>
      </c>
      <c r="E3" t="s">
        <v>24</v>
      </c>
      <c r="G3" s="4">
        <v>10000</v>
      </c>
      <c r="H3" t="s">
        <v>14</v>
      </c>
      <c r="I3" s="1">
        <f>IF(H3="One-Time", G3,IF(H3="Weekly", G3*META!$B$2, G3*META!$B$1))</f>
        <v>10000</v>
      </c>
    </row>
    <row r="4" spans="1:9" x14ac:dyDescent="0.2">
      <c r="A4" t="s">
        <v>37</v>
      </c>
      <c r="D4" s="3">
        <v>43586</v>
      </c>
      <c r="E4" t="s">
        <v>9</v>
      </c>
      <c r="G4" s="4">
        <v>15000</v>
      </c>
      <c r="H4" t="s">
        <v>14</v>
      </c>
      <c r="I4" s="1">
        <f>IF(H4="One-Time", G4,IF(H4="Weekly", G4*META!$B$2, G4*META!$B$1))</f>
        <v>15000</v>
      </c>
    </row>
    <row r="5" spans="1:9" x14ac:dyDescent="0.2">
      <c r="H5" t="s">
        <v>14</v>
      </c>
      <c r="I5" s="1">
        <f>IF(H5="One-Time", G5,IF(H5="Weekly", G5*META!$B$2, G5*META!$B$1))</f>
        <v>0</v>
      </c>
    </row>
    <row r="6" spans="1:9" x14ac:dyDescent="0.2">
      <c r="H6" t="s">
        <v>14</v>
      </c>
      <c r="I6" s="1">
        <f>IF(H6="One-Time", G6,IF(H6="Weekly", G6*META!$B$2, G6*META!$B$1))</f>
        <v>0</v>
      </c>
    </row>
    <row r="7" spans="1:9" x14ac:dyDescent="0.2">
      <c r="H7" t="s">
        <v>14</v>
      </c>
      <c r="I7" s="1">
        <f>IF(H7="One-Time", G7,IF(H7="Weekly", G7*META!$B$2, G7*META!$B$1))</f>
        <v>0</v>
      </c>
    </row>
    <row r="8" spans="1:9" x14ac:dyDescent="0.2">
      <c r="H8" t="s">
        <v>14</v>
      </c>
      <c r="I8" s="1">
        <f>IF(H8="One-Time", G8,IF(H8="Weekly", G8*META!$B$2, G8*META!$B$1))</f>
        <v>0</v>
      </c>
    </row>
    <row r="9" spans="1:9" x14ac:dyDescent="0.2">
      <c r="H9" t="s">
        <v>14</v>
      </c>
      <c r="I9" s="1">
        <f>IF(H9="One-Time", G9,IF(H9="Weekly", G9*META!$B$2, G9*META!$B$1))</f>
        <v>0</v>
      </c>
    </row>
    <row r="10" spans="1:9" x14ac:dyDescent="0.2">
      <c r="H10" t="s">
        <v>14</v>
      </c>
      <c r="I10" s="1">
        <f>IF(H10="One-Time", G10,IF(H10="Weekly", G10*META!$B$2, G10*META!$B$1))</f>
        <v>0</v>
      </c>
    </row>
    <row r="11" spans="1:9" x14ac:dyDescent="0.2">
      <c r="H11" t="s">
        <v>14</v>
      </c>
      <c r="I11" s="1">
        <f>IF(H11="One-Time", G11,IF(H11="Weekly", G11*META!$B$2, G11*META!$B$1))</f>
        <v>0</v>
      </c>
    </row>
    <row r="12" spans="1:9" x14ac:dyDescent="0.2">
      <c r="H12" t="s">
        <v>14</v>
      </c>
      <c r="I12" s="1">
        <f>IF(H12="One-Time", G12,IF(H12="Weekly", G12*META!$B$2, G12*META!$B$1))</f>
        <v>0</v>
      </c>
    </row>
    <row r="13" spans="1:9" x14ac:dyDescent="0.2">
      <c r="H13" t="s">
        <v>14</v>
      </c>
      <c r="I13" s="1">
        <f>IF(H13="One-Time", G13,IF(H13="Weekly", G13*META!$B$2, G13*META!$B$1))</f>
        <v>0</v>
      </c>
    </row>
    <row r="14" spans="1:9" x14ac:dyDescent="0.2">
      <c r="H14" t="s">
        <v>14</v>
      </c>
      <c r="I14" s="1">
        <f>IF(H14="One-Time", G14,IF(H14="Weekly", G14*META!$B$2, G14*META!$B$1))</f>
        <v>0</v>
      </c>
    </row>
    <row r="15" spans="1:9" x14ac:dyDescent="0.2">
      <c r="H15" t="s">
        <v>14</v>
      </c>
      <c r="I15" s="1">
        <f>IF(H15="One-Time", G15,IF(H15="Weekly", G15*META!$B$2, G15*META!$B$1))</f>
        <v>0</v>
      </c>
    </row>
    <row r="16" spans="1:9" x14ac:dyDescent="0.2">
      <c r="H16" t="s">
        <v>14</v>
      </c>
      <c r="I16" s="1">
        <f>IF(H16="One-Time", G16,IF(H16="Weekly", G16*META!$B$2, G16*META!$B$1))</f>
        <v>0</v>
      </c>
    </row>
    <row r="17" spans="8:9" x14ac:dyDescent="0.2">
      <c r="H17" t="s">
        <v>14</v>
      </c>
      <c r="I17" s="1">
        <f>IF(H17="One-Time", G17,IF(H17="Weekly", G17*META!$B$2, G17*META!$B$1))</f>
        <v>0</v>
      </c>
    </row>
    <row r="18" spans="8:9" x14ac:dyDescent="0.2">
      <c r="H18" t="s">
        <v>14</v>
      </c>
      <c r="I18" s="1">
        <f>IF(H18="One-Time", G18,IF(H18="Weekly", G18*META!$B$2, G18*META!$B$1))</f>
        <v>0</v>
      </c>
    </row>
    <row r="19" spans="8:9" x14ac:dyDescent="0.2">
      <c r="H19" t="s">
        <v>14</v>
      </c>
      <c r="I19" s="1">
        <f>IF(H19="One-Time", G19,IF(H19="Weekly", G19*META!$B$2, G19*META!$B$1))</f>
        <v>0</v>
      </c>
    </row>
    <row r="20" spans="8:9" x14ac:dyDescent="0.2">
      <c r="H20" t="s">
        <v>14</v>
      </c>
      <c r="I20" s="1">
        <f>IF(H20="One-Time", G20,IF(H20="Weekly", G20*META!$B$2, G20*META!$B$1))</f>
        <v>0</v>
      </c>
    </row>
    <row r="21" spans="8:9" x14ac:dyDescent="0.2">
      <c r="H21" t="s">
        <v>14</v>
      </c>
      <c r="I21" s="1">
        <f>IF(H21="One-Time", G21,IF(H21="Weekly", G21*META!$B$2, G21*META!$B$1))</f>
        <v>0</v>
      </c>
    </row>
    <row r="22" spans="8:9" x14ac:dyDescent="0.2">
      <c r="H22" t="s">
        <v>14</v>
      </c>
      <c r="I22" s="1">
        <f>IF(H22="One-Time", G22,IF(H22="Weekly", G22*META!$B$2, G22*META!$B$1))</f>
        <v>0</v>
      </c>
    </row>
    <row r="23" spans="8:9" x14ac:dyDescent="0.2">
      <c r="H23" t="s">
        <v>14</v>
      </c>
      <c r="I23" s="1">
        <f>IF(H23="One-Time", G23,IF(H23="Weekly", G23*META!$B$2, G23*META!$B$1))</f>
        <v>0</v>
      </c>
    </row>
    <row r="24" spans="8:9" x14ac:dyDescent="0.2">
      <c r="H24" t="s">
        <v>14</v>
      </c>
      <c r="I24" s="1">
        <f>IF(H24="One-Time", G24,IF(H24="Weekly", G24*META!$B$2, G24*META!$B$1))</f>
        <v>0</v>
      </c>
    </row>
    <row r="25" spans="8:9" x14ac:dyDescent="0.2">
      <c r="H25" t="s">
        <v>14</v>
      </c>
      <c r="I25" s="1">
        <f>IF(H25="One-Time", G25,IF(H25="Weekly", G25*META!$B$2, G25*META!$B$1))</f>
        <v>0</v>
      </c>
    </row>
    <row r="26" spans="8:9" x14ac:dyDescent="0.2">
      <c r="H26" t="s">
        <v>14</v>
      </c>
      <c r="I26" s="1">
        <f>IF(H26="One-Time", G26,IF(H26="Weekly", G26*META!$B$2, G26*META!$B$1))</f>
        <v>0</v>
      </c>
    </row>
    <row r="27" spans="8:9" x14ac:dyDescent="0.2">
      <c r="H27" t="s">
        <v>14</v>
      </c>
      <c r="I27" s="1">
        <f>IF(H27="One-Time", G27,IF(H27="Weekly", G27*META!$B$2, G27*META!$B$1))</f>
        <v>0</v>
      </c>
    </row>
    <row r="28" spans="8:9" x14ac:dyDescent="0.2">
      <c r="H28" t="s">
        <v>14</v>
      </c>
      <c r="I28" s="1">
        <f>IF(H28="One-Time", G28,IF(H28="Weekly", G28*META!$B$2, G28*META!$B$1))</f>
        <v>0</v>
      </c>
    </row>
    <row r="29" spans="8:9" x14ac:dyDescent="0.2">
      <c r="H29" t="s">
        <v>14</v>
      </c>
      <c r="I29" s="1">
        <f>IF(H29="One-Time", G29,IF(H29="Weekly", G29*META!$B$2, G29*META!$B$1))</f>
        <v>0</v>
      </c>
    </row>
    <row r="30" spans="8:9" x14ac:dyDescent="0.2">
      <c r="H30" t="s">
        <v>14</v>
      </c>
      <c r="I30" s="1">
        <f>IF(H30="One-Time", G30,IF(H30="Weekly", G30*META!$B$2, G30*META!$B$1))</f>
        <v>0</v>
      </c>
    </row>
    <row r="31" spans="8:9" x14ac:dyDescent="0.2">
      <c r="H31" t="s">
        <v>14</v>
      </c>
      <c r="I31" s="1">
        <f>IF(H31="One-Time", G31,IF(H31="Weekly", G31*META!$B$2, G31*META!$B$1))</f>
        <v>0</v>
      </c>
    </row>
    <row r="32" spans="8:9" x14ac:dyDescent="0.2">
      <c r="H32" t="s">
        <v>14</v>
      </c>
      <c r="I32" s="1">
        <f>IF(H32="One-Time", G32,IF(H32="Weekly", G32*META!$B$2, G32*META!$B$1))</f>
        <v>0</v>
      </c>
    </row>
    <row r="33" spans="8:9" x14ac:dyDescent="0.2">
      <c r="H33" t="s">
        <v>14</v>
      </c>
      <c r="I33" s="1">
        <f>IF(H33="One-Time", G33,IF(H33="Weekly", G33*META!$B$2, G33*META!$B$1))</f>
        <v>0</v>
      </c>
    </row>
    <row r="34" spans="8:9" x14ac:dyDescent="0.2">
      <c r="H34" t="s">
        <v>14</v>
      </c>
      <c r="I34" s="1">
        <f>IF(H34="One-Time", G34,IF(H34="Weekly", G34*META!$B$2, G34*META!$B$1))</f>
        <v>0</v>
      </c>
    </row>
    <row r="35" spans="8:9" x14ac:dyDescent="0.2">
      <c r="H35" t="s">
        <v>14</v>
      </c>
      <c r="I35" s="1">
        <f>IF(H35="One-Time", G35,IF(H35="Weekly", G35*META!$B$2, G35*META!$B$1))</f>
        <v>0</v>
      </c>
    </row>
    <row r="36" spans="8:9" x14ac:dyDescent="0.2">
      <c r="H36" t="s">
        <v>14</v>
      </c>
      <c r="I36" s="1">
        <f>IF(H36="One-Time", G36,IF(H36="Weekly", G36*META!$B$2, G36*META!$B$1))</f>
        <v>0</v>
      </c>
    </row>
    <row r="37" spans="8:9" x14ac:dyDescent="0.2">
      <c r="H37" t="s">
        <v>14</v>
      </c>
      <c r="I37" s="1">
        <f>IF(H37="One-Time", G37,IF(H37="Weekly", G37*META!$B$2, G37*META!$B$1))</f>
        <v>0</v>
      </c>
    </row>
    <row r="38" spans="8:9" x14ac:dyDescent="0.2">
      <c r="H38" t="s">
        <v>14</v>
      </c>
      <c r="I38" s="1">
        <f>IF(H38="One-Time", G38,IF(H38="Weekly", G38*META!$B$2, G38*META!$B$1))</f>
        <v>0</v>
      </c>
    </row>
    <row r="39" spans="8:9" x14ac:dyDescent="0.2">
      <c r="H39" t="s">
        <v>14</v>
      </c>
      <c r="I39" s="1">
        <f>IF(H39="One-Time", G39,IF(H39="Weekly", G39*META!$B$2, G39*META!$B$1))</f>
        <v>0</v>
      </c>
    </row>
    <row r="40" spans="8:9" x14ac:dyDescent="0.2">
      <c r="H40" t="s">
        <v>14</v>
      </c>
      <c r="I40" s="1">
        <f>IF(H40="One-Time", G40,IF(H40="Weekly", G40*META!$B$2, G40*META!$B$1))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377C30-5486-E04F-A626-814DFB8DC09F}">
          <x14:formula1>
            <xm:f>CONSTANTS!$A$2:$A$5</xm:f>
          </x14:formula1>
          <xm:sqref>H2:H40</xm:sqref>
        </x14:dataValidation>
        <x14:dataValidation type="list" allowBlank="1" showInputMessage="1" showErrorMessage="1" xr:uid="{DF719767-2D5A-CD4B-9890-6E960F04BA01}">
          <x14:formula1>
            <xm:f>CONSTANTS!$B$2:$B$5</xm:f>
          </x14:formula1>
          <xm:sqref>E2:E40</xm:sqref>
        </x14:dataValidation>
        <x14:dataValidation type="list" allowBlank="1" showInputMessage="1" showErrorMessage="1" xr:uid="{679B4D46-56C4-DD40-BE5D-68CF5DE3BFCA}">
          <x14:formula1>
            <xm:f>CONSTANTS!$C$2:$C$3</xm:f>
          </x14:formula1>
          <xm:sqref>B2:B39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48E2-0627-B441-AE13-F68FE46A5720}">
  <dimension ref="A1:I21"/>
  <sheetViews>
    <sheetView topLeftCell="C1" zoomScale="99" workbookViewId="0">
      <selection activeCell="I2" sqref="I2"/>
    </sheetView>
  </sheetViews>
  <sheetFormatPr baseColWidth="10" defaultRowHeight="16" x14ac:dyDescent="0.2"/>
  <cols>
    <col min="1" max="1" width="39.83203125" customWidth="1"/>
    <col min="2" max="2" width="16.5" customWidth="1"/>
    <col min="3" max="3" width="76.83203125" customWidth="1"/>
    <col min="4" max="4" width="23.83203125" customWidth="1"/>
    <col min="5" max="5" width="13.5" customWidth="1"/>
    <col min="6" max="6" width="45" customWidth="1"/>
    <col min="7" max="7" width="11.6640625" bestFit="1" customWidth="1"/>
    <col min="9" max="9" width="11.6640625" bestFit="1" customWidth="1"/>
  </cols>
  <sheetData>
    <row r="1" spans="1:9" s="2" customFormat="1" ht="18" thickBot="1" x14ac:dyDescent="0.25">
      <c r="A1" s="2" t="s">
        <v>0</v>
      </c>
      <c r="B1" s="2" t="s">
        <v>87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79</v>
      </c>
    </row>
    <row r="2" spans="1:9" ht="17" thickTop="1" x14ac:dyDescent="0.2">
      <c r="A2" t="s">
        <v>12</v>
      </c>
      <c r="B2" t="s">
        <v>85</v>
      </c>
      <c r="C2" t="s">
        <v>5</v>
      </c>
      <c r="D2" s="3">
        <v>43466</v>
      </c>
      <c r="E2" t="s">
        <v>24</v>
      </c>
      <c r="F2" t="s">
        <v>10</v>
      </c>
      <c r="G2" s="1">
        <v>4000</v>
      </c>
      <c r="H2" t="s">
        <v>16</v>
      </c>
      <c r="I2" s="1">
        <f>IF(H2="One-Time", G2,IF(H2="Weekly", G2*META!$B$2, G2*META!$B$1))</f>
        <v>20000</v>
      </c>
    </row>
    <row r="3" spans="1:9" x14ac:dyDescent="0.2">
      <c r="A3" t="s">
        <v>8</v>
      </c>
      <c r="B3" t="s">
        <v>86</v>
      </c>
      <c r="C3" t="s">
        <v>7</v>
      </c>
      <c r="D3" s="3">
        <v>43646</v>
      </c>
      <c r="E3" t="s">
        <v>9</v>
      </c>
      <c r="F3" t="s">
        <v>11</v>
      </c>
      <c r="G3" s="1">
        <v>500</v>
      </c>
      <c r="H3" t="s">
        <v>14</v>
      </c>
      <c r="I3" s="1">
        <f>IF(H3="One-Time", G3,IF(H3="Weekly", G3*META!$B$2, G3*META!$B$1))</f>
        <v>500</v>
      </c>
    </row>
    <row r="4" spans="1:9" x14ac:dyDescent="0.2">
      <c r="I4" s="1">
        <f>IF(H4="One-Time", G4,IF(H4="Weekly", G4*META!$B$2, G4*META!$B$1))</f>
        <v>0</v>
      </c>
    </row>
    <row r="5" spans="1:9" x14ac:dyDescent="0.2">
      <c r="I5" s="1">
        <f>IF(H5="One-Time", G5,IF(H5="Weekly", G5*META!$B$2, G5*META!$B$1))</f>
        <v>0</v>
      </c>
    </row>
    <row r="6" spans="1:9" x14ac:dyDescent="0.2">
      <c r="I6" s="1">
        <f>IF(H6="One-Time", G6,IF(H6="Weekly", G6*META!$B$2, G6*META!$B$1))</f>
        <v>0</v>
      </c>
    </row>
    <row r="7" spans="1:9" x14ac:dyDescent="0.2">
      <c r="I7" s="1">
        <f>IF(H7="One-Time", G7,IF(H7="Weekly", G7*META!$B$2, G7*META!$B$1))</f>
        <v>0</v>
      </c>
    </row>
    <row r="8" spans="1:9" x14ac:dyDescent="0.2">
      <c r="I8" s="1">
        <f>IF(H8="One-Time", G8,IF(H8="Weekly", G8*META!$B$2, G8*META!$B$1))</f>
        <v>0</v>
      </c>
    </row>
    <row r="9" spans="1:9" x14ac:dyDescent="0.2">
      <c r="I9" s="1">
        <f>IF(H9="One-Time", G9,IF(H9="Weekly", G9*META!$B$2, G9*META!$B$1))</f>
        <v>0</v>
      </c>
    </row>
    <row r="10" spans="1:9" x14ac:dyDescent="0.2">
      <c r="I10" s="1">
        <f>IF(H10="One-Time", G10,IF(H10="Weekly", G10*META!$B$2, G10*META!$B$1))</f>
        <v>0</v>
      </c>
    </row>
    <row r="11" spans="1:9" x14ac:dyDescent="0.2">
      <c r="I11" s="1">
        <f>IF(H11="One-Time", G11,IF(H11="Weekly", G11*META!$B$2, G11*META!$B$1))</f>
        <v>0</v>
      </c>
    </row>
    <row r="12" spans="1:9" x14ac:dyDescent="0.2">
      <c r="I12" s="1">
        <f>IF(H12="One-Time", G12,IF(H12="Weekly", G12*META!$B$2, G12*META!$B$1))</f>
        <v>0</v>
      </c>
    </row>
    <row r="13" spans="1:9" x14ac:dyDescent="0.2">
      <c r="I13" s="1">
        <f>IF(H13="One-Time", G13,IF(H13="Weekly", G13*META!$B$2, G13*META!$B$1))</f>
        <v>0</v>
      </c>
    </row>
    <row r="14" spans="1:9" x14ac:dyDescent="0.2">
      <c r="I14" s="1">
        <f>IF(H14="One-Time", G14,IF(H14="Weekly", G14*META!$B$2, G14*META!$B$1))</f>
        <v>0</v>
      </c>
    </row>
    <row r="15" spans="1:9" x14ac:dyDescent="0.2">
      <c r="I15" s="1">
        <f>IF(H15="One-Time", G15,IF(H15="Weekly", G15*META!$B$2, G15*META!$B$1))</f>
        <v>0</v>
      </c>
    </row>
    <row r="16" spans="1:9" x14ac:dyDescent="0.2">
      <c r="I16" s="1">
        <f>IF(H16="One-Time", G16,IF(H16="Weekly", G16*META!$B$2, G16*META!$B$1))</f>
        <v>0</v>
      </c>
    </row>
    <row r="17" spans="9:9" x14ac:dyDescent="0.2">
      <c r="I17" s="1">
        <f>IF(H17="One-Time", G17,IF(H17="Weekly", G17*META!$B$2, G17*META!$B$1))</f>
        <v>0</v>
      </c>
    </row>
    <row r="18" spans="9:9" x14ac:dyDescent="0.2">
      <c r="I18" s="1">
        <f>IF(H18="One-Time", G18,IF(H18="Weekly", G18*META!$B$2, G18*META!$B$1))</f>
        <v>0</v>
      </c>
    </row>
    <row r="19" spans="9:9" x14ac:dyDescent="0.2">
      <c r="I19" s="1">
        <f>IF(H19="One-Time", G19,IF(H19="Weekly", G19*META!$B$2, G19*META!$B$1))</f>
        <v>0</v>
      </c>
    </row>
    <row r="20" spans="9:9" x14ac:dyDescent="0.2">
      <c r="I20" s="1">
        <f>IF(H20="One-Time", G20,IF(H20="Weekly", G20*META!$B$2, G20*META!$B$1))</f>
        <v>0</v>
      </c>
    </row>
    <row r="21" spans="9:9" x14ac:dyDescent="0.2">
      <c r="I21" s="1">
        <f>IF(H21="One-Time", G21,IF(H21="Weekly", G21*META!$B$2, G21*META!$B$1))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2D383B-3C32-9B4D-9808-668617FDD9EA}">
          <x14:formula1>
            <xm:f>CONSTANTS!$A$2:$A$5</xm:f>
          </x14:formula1>
          <xm:sqref>H2:H4</xm:sqref>
        </x14:dataValidation>
        <x14:dataValidation type="list" allowBlank="1" showInputMessage="1" showErrorMessage="1" xr:uid="{59B122E9-86E0-7B4D-B884-DBEE7905767A}">
          <x14:formula1>
            <xm:f>CONSTANTS!$B$2:$B$5</xm:f>
          </x14:formula1>
          <xm:sqref>E2:E37</xm:sqref>
        </x14:dataValidation>
        <x14:dataValidation type="list" allowBlank="1" showInputMessage="1" showErrorMessage="1" xr:uid="{DBEFCEEC-21DE-E743-A3A7-A0DDC5CDC366}">
          <x14:formula1>
            <xm:f>CONSTANTS!$C$2:$C$3</xm:f>
          </x14:formula1>
          <xm:sqref>B2:B20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0036-DF5B-FD43-96B7-9E1C1C631AB4}">
  <dimension ref="A1:J3"/>
  <sheetViews>
    <sheetView workbookViewId="0">
      <selection activeCell="A8" sqref="A8"/>
    </sheetView>
  </sheetViews>
  <sheetFormatPr baseColWidth="10" defaultRowHeight="16" x14ac:dyDescent="0.2"/>
  <cols>
    <col min="1" max="1" width="27" customWidth="1"/>
  </cols>
  <sheetData>
    <row r="1" spans="1:10" x14ac:dyDescent="0.2">
      <c r="A1" s="11" t="s">
        <v>26</v>
      </c>
      <c r="B1">
        <v>5</v>
      </c>
      <c r="D1" s="5" t="s">
        <v>81</v>
      </c>
      <c r="E1" s="5"/>
      <c r="F1" s="5"/>
      <c r="G1" s="5"/>
      <c r="H1" s="5"/>
      <c r="I1" s="5"/>
      <c r="J1" s="5"/>
    </row>
    <row r="2" spans="1:10" x14ac:dyDescent="0.2">
      <c r="A2" s="11" t="s">
        <v>89</v>
      </c>
      <c r="B2">
        <f>B1*4</f>
        <v>20</v>
      </c>
    </row>
    <row r="3" spans="1:10" x14ac:dyDescent="0.2">
      <c r="A3" s="11" t="s">
        <v>90</v>
      </c>
      <c r="B3">
        <f>B2*7</f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4123-DF30-A242-B592-72A99EBCF2D6}">
  <dimension ref="A1:C4"/>
  <sheetViews>
    <sheetView workbookViewId="0">
      <selection activeCell="C16" sqref="C16"/>
    </sheetView>
  </sheetViews>
  <sheetFormatPr baseColWidth="10" defaultRowHeight="16" x14ac:dyDescent="0.2"/>
  <sheetData>
    <row r="1" spans="1:3" ht="18" thickBot="1" x14ac:dyDescent="0.25">
      <c r="A1" s="2" t="s">
        <v>13</v>
      </c>
      <c r="B1" s="2" t="s">
        <v>2</v>
      </c>
      <c r="C1" s="2" t="s">
        <v>87</v>
      </c>
    </row>
    <row r="2" spans="1:3" ht="17" thickTop="1" x14ac:dyDescent="0.2">
      <c r="A2" t="s">
        <v>14</v>
      </c>
      <c r="B2" t="s">
        <v>9</v>
      </c>
      <c r="C2" t="s">
        <v>85</v>
      </c>
    </row>
    <row r="3" spans="1:3" x14ac:dyDescent="0.2">
      <c r="A3" t="s">
        <v>16</v>
      </c>
      <c r="B3" t="s">
        <v>24</v>
      </c>
      <c r="C3" t="s">
        <v>86</v>
      </c>
    </row>
    <row r="4" spans="1:3" x14ac:dyDescent="0.2">
      <c r="A4" t="s">
        <v>15</v>
      </c>
      <c r="B4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7D8B-99CC-1E4C-A66C-7B87E4EAC53A}">
  <dimension ref="A1:B2"/>
  <sheetViews>
    <sheetView tabSelected="1" workbookViewId="0">
      <selection activeCell="C1" sqref="C1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82</v>
      </c>
      <c r="B1" t="s">
        <v>83</v>
      </c>
    </row>
    <row r="2" spans="1:2" x14ac:dyDescent="0.2">
      <c r="A2" t="s">
        <v>84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Reputation Building</vt:lpstr>
      <vt:lpstr>Demand Creation</vt:lpstr>
      <vt:lpstr>Leasing Enablement</vt:lpstr>
      <vt:lpstr>Market Intelligence</vt:lpstr>
      <vt:lpstr>META</vt:lpstr>
      <vt:lpstr>CONSTANTS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2019-03-29T19:56:20Z</dcterms:created>
  <dcterms:modified xsi:type="dcterms:W3CDTF">2019-04-03T20:58:38Z</dcterms:modified>
</cp:coreProperties>
</file>