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ropbox\Documents\School\CMPS 117\"/>
    </mc:Choice>
  </mc:AlternateContent>
  <bookViews>
    <workbookView xWindow="10200" yWindow="0" windowWidth="7470" windowHeight="3750" tabRatio="601"/>
  </bookViews>
  <sheets>
    <sheet name="Tasks List" sheetId="1" r:id="rId1"/>
    <sheet name="Backlog" sheetId="5" r:id="rId2"/>
    <sheet name="Scrum Board" sheetId="6" r:id="rId3"/>
    <sheet name="Chart - Burn Down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3" i="1"/>
  <c r="E14" i="1"/>
  <c r="E15" i="1"/>
  <c r="E22" i="1"/>
  <c r="E23" i="1"/>
  <c r="E24" i="1"/>
  <c r="E25" i="1"/>
  <c r="E26" i="1"/>
  <c r="E28" i="1"/>
  <c r="E29" i="1"/>
  <c r="E30" i="1"/>
  <c r="E31" i="1"/>
  <c r="E38" i="1"/>
  <c r="E40" i="1"/>
  <c r="E41" i="1"/>
  <c r="E42" i="1"/>
  <c r="E9" i="1"/>
  <c r="A16" i="1"/>
  <c r="G16" i="6"/>
  <c r="G15" i="6"/>
  <c r="E15" i="6"/>
  <c r="A15" i="1" l="1"/>
  <c r="F43" i="1" l="1"/>
  <c r="F44" i="1" s="1"/>
  <c r="K43" i="1"/>
  <c r="K44" i="1" s="1"/>
  <c r="J43" i="1"/>
  <c r="J44" i="1" s="1"/>
  <c r="I43" i="1"/>
  <c r="I44" i="1" s="1"/>
  <c r="H43" i="1"/>
  <c r="H44" i="1" s="1"/>
  <c r="G43" i="1"/>
  <c r="G44" i="1" s="1"/>
  <c r="A22" i="1"/>
  <c r="C10" i="6"/>
  <c r="C9" i="6"/>
  <c r="A9" i="6"/>
  <c r="C7" i="6"/>
  <c r="C6" i="6"/>
  <c r="A6" i="6"/>
  <c r="C4" i="6"/>
  <c r="C3" i="6"/>
  <c r="A3" i="6"/>
  <c r="C13" i="6"/>
  <c r="C12" i="6"/>
  <c r="A12" i="6"/>
  <c r="G13" i="6"/>
  <c r="G12" i="6"/>
  <c r="E12" i="6"/>
  <c r="A28" i="1" s="1"/>
  <c r="G10" i="6"/>
  <c r="G9" i="6"/>
  <c r="E9" i="6"/>
  <c r="G7" i="6"/>
  <c r="G6" i="6"/>
  <c r="E6" i="6"/>
  <c r="G4" i="6"/>
  <c r="G3" i="6"/>
  <c r="E3" i="6"/>
  <c r="A9" i="1" s="1"/>
  <c r="E43" i="1" l="1"/>
  <c r="E44" i="1" s="1"/>
  <c r="D5" i="1"/>
  <c r="D9" i="2" l="1"/>
  <c r="H9" i="2" s="1"/>
  <c r="F5" i="1" s="1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D44" i="1" l="1"/>
  <c r="E45" i="1" s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43" i="1"/>
</calcChain>
</file>

<file path=xl/sharedStrings.xml><?xml version="1.0" encoding="utf-8"?>
<sst xmlns="http://schemas.openxmlformats.org/spreadsheetml/2006/main" count="139" uniqueCount="72">
  <si>
    <t>Task</t>
  </si>
  <si>
    <t>Assigned</t>
  </si>
  <si>
    <t>Konstantin</t>
  </si>
  <si>
    <t>Team Member Name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</si>
  <si>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</si>
  <si>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</si>
  <si>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</si>
  <si>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</si>
  <si>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</si>
  <si>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</si>
  <si>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</si>
  <si>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</si>
  <si>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</si>
  <si>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</si>
  <si>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</si>
  <si>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</si>
  <si>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</si>
  <si>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</si>
  <si>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</si>
  <si>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</si>
  <si>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</si>
  <si>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</si>
  <si>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</si>
  <si>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POSRA</t>
  </si>
  <si>
    <t>Started Bookkeeping folder and files</t>
  </si>
  <si>
    <t>David</t>
  </si>
  <si>
    <t>Backlog</t>
  </si>
  <si>
    <t>As a User, I want to be able to detect subscripts for polymer diagrams, so I can work with polymers</t>
  </si>
  <si>
    <t>As a User, I want to be able to detect “R-Notation”,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</si>
  <si>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</si>
  <si>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</si>
  <si>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</si>
  <si>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Not Started</t>
  </si>
  <si>
    <t>In Progrers</t>
  </si>
  <si>
    <t>Finished</t>
  </si>
  <si>
    <t>MoSCoW</t>
  </si>
  <si>
    <t>As a Developer, I need to understand the OpenBable library, so I can understand how to leverage it and work around it</t>
  </si>
  <si>
    <t xml:space="preserve"> </t>
  </si>
  <si>
    <t>Starts:   04/09/2014</t>
  </si>
  <si>
    <t>Ends:     04/23/2014</t>
  </si>
  <si>
    <t>Sprint 4</t>
  </si>
  <si>
    <t>As a Developer, I need a Data Model to store polymerms, so that I can create a website to interact with the database</t>
  </si>
  <si>
    <t>As a User, I need SMILES Strings for output, so I can store polymers as a string</t>
  </si>
  <si>
    <t>Rev 4
04/08/2014</t>
  </si>
  <si>
    <t>Burn Down</t>
  </si>
  <si>
    <t>As a User, I want to be able to detect brackets in Chemical Diagram, so I can work with polymers</t>
  </si>
  <si>
    <t>M</t>
  </si>
  <si>
    <t>S</t>
  </si>
  <si>
    <t xml:space="preserve"> 4 - 6</t>
  </si>
  <si>
    <t xml:space="preserve"> 4 - 5</t>
  </si>
  <si>
    <t>W</t>
  </si>
  <si>
    <t>As a User, I need a website to be able to access the database of polymers, so I can search(-) and import (+) polymers</t>
  </si>
  <si>
    <t xml:space="preserve"> 4 - 7</t>
  </si>
  <si>
    <t xml:space="preserve"> 5 - 6</t>
  </si>
  <si>
    <t>Write Finalized Document outlining the final SMILES Format for Polymers</t>
  </si>
  <si>
    <t>Detect Bracket Direction</t>
  </si>
  <si>
    <t>Detect Left and Right Bracket Pairs</t>
  </si>
  <si>
    <t>Detect Horizontal Brackets</t>
  </si>
  <si>
    <t>nicholas</t>
  </si>
  <si>
    <t>As a Developer, I need documentation of my code, so that I, or someone else, can reference my code later</t>
  </si>
  <si>
    <t>Finalize list of what data needs to be stored</t>
  </si>
  <si>
    <t>Update Data Model</t>
  </si>
  <si>
    <t>Implement Basic/Initial version of Data Model</t>
  </si>
  <si>
    <t>Matthew</t>
  </si>
  <si>
    <t>Compile list of technologies from IBM</t>
  </si>
  <si>
    <t>Create basic API framework</t>
  </si>
  <si>
    <t>Implement basic insert/search API's</t>
  </si>
  <si>
    <t>Setup Server enviroment</t>
  </si>
  <si>
    <t>Design documentation template</t>
  </si>
  <si>
    <t>Determine portions of code to document</t>
  </si>
  <si>
    <t>Document code as needed</t>
  </si>
  <si>
    <t>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</si>
</sst>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0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24" xfId="2" applyFill="1" applyBorder="1" applyProtection="1">
      <protection locked="0"/>
    </xf>
    <xf numFmtId="0" fontId="1" fillId="4" borderId="25" xfId="1" applyFill="1" applyBorder="1" applyAlignment="1" applyProtection="1">
      <alignment horizontal="center" vertical="center"/>
      <protection locked="0"/>
    </xf>
    <xf numFmtId="2" fontId="1" fillId="4" borderId="24" xfId="1" applyNumberForma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>
      <alignment vertical="center" wrapText="1" readingOrder="1"/>
    </xf>
    <xf numFmtId="0" fontId="4" fillId="4" borderId="26" xfId="0" applyFont="1" applyFill="1" applyBorder="1" applyAlignment="1">
      <alignment vertical="center" wrapText="1" readingOrder="1"/>
    </xf>
    <xf numFmtId="0" fontId="4" fillId="5" borderId="23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0" fontId="6" fillId="0" borderId="27" xfId="0" applyFont="1" applyBorder="1"/>
    <xf numFmtId="0" fontId="6" fillId="0" borderId="18" xfId="0" applyFont="1" applyBorder="1"/>
    <xf numFmtId="0" fontId="5" fillId="0" borderId="29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9" xfId="0" applyBorder="1" applyAlignment="1">
      <alignment horizontal="right"/>
    </xf>
    <xf numFmtId="0" fontId="8" fillId="0" borderId="3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0" fillId="0" borderId="9" xfId="0" applyBorder="1" applyAlignment="1" applyProtection="1">
      <alignment horizontal="right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16" fontId="5" fillId="0" borderId="29" xfId="0" applyNumberFormat="1" applyFont="1" applyBorder="1" applyAlignment="1">
      <alignment horizontal="left" vertical="center" wrapText="1"/>
    </xf>
    <xf numFmtId="0" fontId="4" fillId="4" borderId="48" xfId="0" applyFont="1" applyFill="1" applyBorder="1" applyAlignment="1">
      <alignment vertical="center" wrapText="1" readingOrder="1"/>
    </xf>
    <xf numFmtId="0" fontId="4" fillId="5" borderId="45" xfId="0" applyFont="1" applyFill="1" applyBorder="1" applyAlignment="1">
      <alignment vertical="center" wrapText="1" readingOrder="1"/>
    </xf>
    <xf numFmtId="0" fontId="2" fillId="5" borderId="46" xfId="2" applyFill="1" applyBorder="1" applyProtection="1">
      <protection locked="0"/>
    </xf>
    <xf numFmtId="0" fontId="1" fillId="5" borderId="47" xfId="1" applyFill="1" applyBorder="1" applyAlignment="1" applyProtection="1">
      <alignment horizontal="center" vertical="center"/>
      <protection locked="0"/>
    </xf>
    <xf numFmtId="2" fontId="1" fillId="5" borderId="46" xfId="1" applyNumberFormat="1" applyFill="1" applyBorder="1" applyAlignment="1" applyProtection="1">
      <alignment horizontal="center" vertical="center"/>
      <protection locked="0"/>
    </xf>
    <xf numFmtId="0" fontId="4" fillId="5" borderId="50" xfId="0" applyFont="1" applyFill="1" applyBorder="1" applyAlignment="1">
      <alignment vertical="center" wrapText="1" readingOrder="1"/>
    </xf>
    <xf numFmtId="0" fontId="2" fillId="5" borderId="51" xfId="2" applyFill="1" applyBorder="1" applyProtection="1">
      <protection locked="0"/>
    </xf>
    <xf numFmtId="0" fontId="1" fillId="5" borderId="52" xfId="1" applyFill="1" applyBorder="1" applyAlignment="1" applyProtection="1">
      <alignment horizontal="center" vertical="center"/>
      <protection locked="0"/>
    </xf>
    <xf numFmtId="0" fontId="4" fillId="4" borderId="53" xfId="0" applyFont="1" applyFill="1" applyBorder="1" applyAlignment="1">
      <alignment vertical="center" wrapText="1" readingOrder="1"/>
    </xf>
    <xf numFmtId="2" fontId="1" fillId="5" borderId="51" xfId="1" applyNumberFormat="1" applyFill="1" applyBorder="1" applyAlignment="1" applyProtection="1">
      <alignment horizontal="center" vertical="center"/>
      <protection locked="0"/>
    </xf>
    <xf numFmtId="0" fontId="0" fillId="0" borderId="49" xfId="0" applyBorder="1" applyAlignment="1">
      <alignment horizontal="center" vertical="center" wrapText="1"/>
    </xf>
    <xf numFmtId="0" fontId="4" fillId="4" borderId="54" xfId="0" applyFont="1" applyFill="1" applyBorder="1" applyAlignment="1">
      <alignment vertical="center" wrapText="1" readingOrder="1"/>
    </xf>
    <xf numFmtId="0" fontId="2" fillId="4" borderId="55" xfId="2" applyFill="1" applyBorder="1" applyProtection="1">
      <protection locked="0"/>
    </xf>
    <xf numFmtId="0" fontId="1" fillId="4" borderId="56" xfId="1" applyFill="1" applyBorder="1" applyAlignment="1" applyProtection="1">
      <alignment horizontal="center" vertical="center"/>
      <protection locked="0"/>
    </xf>
    <xf numFmtId="0" fontId="4" fillId="4" borderId="57" xfId="0" applyFont="1" applyFill="1" applyBorder="1" applyAlignment="1">
      <alignment vertical="center" wrapText="1" readingOrder="1"/>
    </xf>
    <xf numFmtId="2" fontId="1" fillId="4" borderId="55" xfId="1" applyNumberForma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>
      <alignment vertical="center" wrapText="1" readingOrder="1"/>
    </xf>
    <xf numFmtId="0" fontId="2" fillId="4" borderId="51" xfId="2" applyFill="1" applyBorder="1" applyProtection="1">
      <protection locked="0"/>
    </xf>
    <xf numFmtId="0" fontId="1" fillId="4" borderId="52" xfId="1" applyFill="1" applyBorder="1" applyAlignment="1" applyProtection="1">
      <alignment horizontal="center" vertical="center"/>
      <protection locked="0"/>
    </xf>
    <xf numFmtId="2" fontId="1" fillId="4" borderId="51" xfId="1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0" fillId="0" borderId="43" xfId="0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2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List'!$E$46</c:f>
              <c:strCache>
                <c:ptCount val="1"/>
                <c:pt idx="0">
                  <c:v>Burn Down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41738</c:v>
                </c:pt>
                <c:pt idx="1">
                  <c:v>41740</c:v>
                </c:pt>
                <c:pt idx="2">
                  <c:v>41743</c:v>
                </c:pt>
                <c:pt idx="3">
                  <c:v>41745</c:v>
                </c:pt>
                <c:pt idx="4">
                  <c:v>41747</c:v>
                </c:pt>
                <c:pt idx="5">
                  <c:v>41750</c:v>
                </c:pt>
                <c:pt idx="6">
                  <c:v>41752</c:v>
                </c:pt>
              </c:numCache>
            </c:numRef>
          </c:cat>
          <c:val>
            <c:numRef>
              <c:f>'Tasks List'!$E$44:$K$44</c:f>
              <c:numCache>
                <c:formatCode>General</c:formatCode>
                <c:ptCount val="7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'Tasks List'!$G$46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41738</c:v>
                </c:pt>
                <c:pt idx="1">
                  <c:v>41740</c:v>
                </c:pt>
                <c:pt idx="2">
                  <c:v>41743</c:v>
                </c:pt>
                <c:pt idx="3">
                  <c:v>41745</c:v>
                </c:pt>
                <c:pt idx="4">
                  <c:v>41747</c:v>
                </c:pt>
                <c:pt idx="5">
                  <c:v>41750</c:v>
                </c:pt>
                <c:pt idx="6">
                  <c:v>41752</c:v>
                </c:pt>
              </c:numCache>
            </c:numRef>
          </c:cat>
          <c:val>
            <c:numRef>
              <c:f>'Tasks List'!$E$45:$K$45</c:f>
              <c:numCache>
                <c:formatCode>General</c:formatCode>
                <c:ptCount val="7"/>
                <c:pt idx="0">
                  <c:v>67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6500096"/>
        <c:axId val="368085568"/>
      </c:lineChart>
      <c:dateAx>
        <c:axId val="21650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5568"/>
        <c:crosses val="autoZero"/>
        <c:auto val="0"/>
        <c:lblOffset val="100"/>
        <c:baseTimeUnit val="days"/>
      </c:dateAx>
      <c:valAx>
        <c:axId val="36808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0096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" zoomScaleNormal="100" workbookViewId="0">
      <selection activeCell="B48" sqref="B48"/>
    </sheetView>
  </sheetViews>
  <sheetFormatPr defaultColWidth="9.140625" defaultRowHeight="15" x14ac:dyDescent="0.25"/>
  <cols>
    <col min="1" max="1" width="53.7109375" style="2" customWidth="1"/>
    <col min="2" max="2" width="76.7109375" style="2" customWidth="1"/>
    <col min="3" max="3" width="13.140625" style="2" customWidth="1"/>
    <col min="4" max="4" width="15.28515625" style="2" bestFit="1" customWidth="1"/>
    <col min="5" max="5" width="11.28515625" style="2" hidden="1" customWidth="1"/>
    <col min="6" max="10" width="11.85546875" style="2" bestFit="1" customWidth="1"/>
    <col min="11" max="11" width="10.7109375" style="2" bestFit="1" customWidth="1"/>
    <col min="12" max="16384" width="9.140625" style="2"/>
  </cols>
  <sheetData>
    <row r="1" spans="1:11" ht="39.75" customHeight="1" thickBot="1" x14ac:dyDescent="0.3">
      <c r="A1" s="20" t="s">
        <v>40</v>
      </c>
      <c r="B1" s="19" t="s">
        <v>23</v>
      </c>
      <c r="J1" s="13" t="s">
        <v>43</v>
      </c>
    </row>
    <row r="2" spans="1:11" ht="30.75" thickBot="1" x14ac:dyDescent="0.3">
      <c r="A2" s="17"/>
      <c r="B2" s="18"/>
      <c r="D2" s="16" t="s">
        <v>3</v>
      </c>
      <c r="F2" s="73" t="s">
        <v>8</v>
      </c>
      <c r="G2" s="74"/>
    </row>
    <row r="3" spans="1:11" ht="15.75" thickBot="1" x14ac:dyDescent="0.3">
      <c r="A3" s="14" t="s">
        <v>38</v>
      </c>
      <c r="D3" s="6" t="str">
        <f>'Names-Hours'!B3</f>
        <v>Nicholas</v>
      </c>
      <c r="F3" s="7" t="str">
        <f>('Names-Hours'!H3) - (SUMIF(C9:C42,D3,D9:D42))&amp;+"/"&amp;+'Names-Hours'!D3</f>
        <v>14.5/30</v>
      </c>
      <c r="G3" s="6" t="str">
        <f>'Names-Hours'!B5</f>
        <v>Igor</v>
      </c>
      <c r="H3" s="7" t="str">
        <f>('Names-Hours'!H5) -(SUMIF(C9:C42,G3,D9:D42)) &amp;+"/"&amp;+'Names-Hours'!D5</f>
        <v>7/30</v>
      </c>
      <c r="I3" s="6" t="str">
        <f>'Names-Hours'!B7</f>
        <v>David</v>
      </c>
      <c r="J3" s="7" t="str">
        <f>('Names-Hours'!H7) -(SUMIF(C9:C42,I3,D9:D42)) &amp;+"/"&amp;+ 'Names-Hours'!D7</f>
        <v>13/30</v>
      </c>
    </row>
    <row r="4" spans="1:11" ht="15.75" thickBot="1" x14ac:dyDescent="0.3">
      <c r="A4" s="15" t="s">
        <v>39</v>
      </c>
      <c r="B4" s="5"/>
      <c r="D4" s="6" t="str">
        <f>'Names-Hours'!B4</f>
        <v>Konstantin</v>
      </c>
      <c r="F4" s="7" t="str">
        <f>('Names-Hours'!H4) -(SUMIF(C9:C42,D4,D9:D42))&amp;+"/"&amp;+'Names-Hours'!D4</f>
        <v>15/30</v>
      </c>
      <c r="G4" s="6" t="str">
        <f>'Names-Hours'!B6</f>
        <v>Nathan</v>
      </c>
      <c r="H4" s="7" t="str">
        <f>('Names-Hours'!H6) -(SUMIF(C9:C42,G4,D9:D42)) &amp;+"/"&amp;+'Names-Hours'!D6</f>
        <v>6.5/30</v>
      </c>
      <c r="I4" s="6" t="str">
        <f>'Names-Hours'!B8</f>
        <v>Thomas</v>
      </c>
      <c r="J4" s="7" t="str">
        <f>('Names-Hours'!H8) -(SUMIF(C9:C42,I4,D9:D42)) &amp;+"/"&amp;+ 'Names-Hours'!D8</f>
        <v>22/30</v>
      </c>
    </row>
    <row r="5" spans="1:11" ht="16.5" thickBot="1" x14ac:dyDescent="0.3">
      <c r="B5" s="8"/>
      <c r="D5" s="6" t="str">
        <f>'Names-Hours'!B9</f>
        <v>Matthew</v>
      </c>
      <c r="F5" s="7" t="str">
        <f>('Names-Hours'!H9) -(SUMIF(C9:C43,D5,D9:D43)) &amp;+"/"&amp;+'Names-Hours'!D9</f>
        <v>10/16</v>
      </c>
      <c r="H5" s="81" t="s">
        <v>18</v>
      </c>
      <c r="I5" s="82"/>
      <c r="J5" s="44">
        <v>2</v>
      </c>
    </row>
    <row r="6" spans="1:11" ht="15.75" thickBot="1" x14ac:dyDescent="0.3"/>
    <row r="7" spans="1:11" ht="15.75" customHeight="1" thickTop="1" thickBot="1" x14ac:dyDescent="0.3">
      <c r="A7" s="79" t="s">
        <v>13</v>
      </c>
      <c r="B7" s="79" t="s">
        <v>0</v>
      </c>
      <c r="C7" s="75" t="s">
        <v>1</v>
      </c>
      <c r="D7" s="77" t="s">
        <v>7</v>
      </c>
      <c r="E7" s="21"/>
      <c r="F7" s="83" t="s">
        <v>12</v>
      </c>
      <c r="G7" s="84"/>
      <c r="H7" s="84"/>
      <c r="I7" s="84"/>
      <c r="J7" s="84"/>
      <c r="K7" s="85"/>
    </row>
    <row r="8" spans="1:11" ht="16.5" thickTop="1" thickBot="1" x14ac:dyDescent="0.3">
      <c r="A8" s="80"/>
      <c r="B8" s="80"/>
      <c r="C8" s="76"/>
      <c r="D8" s="78"/>
      <c r="E8" s="9">
        <v>41738</v>
      </c>
      <c r="F8" s="22">
        <v>41740</v>
      </c>
      <c r="G8" s="23">
        <v>41743</v>
      </c>
      <c r="H8" s="22">
        <v>41745</v>
      </c>
      <c r="I8" s="23">
        <v>41747</v>
      </c>
      <c r="J8" s="23">
        <v>41750</v>
      </c>
      <c r="K8" s="23">
        <v>41752</v>
      </c>
    </row>
    <row r="9" spans="1:11" ht="16.5" customHeight="1" thickTop="1" x14ac:dyDescent="0.25">
      <c r="A9" s="88" t="str">
        <f>'Scrum Board'!$E$3</f>
        <v>As a User, I want to be able to detect brackets in Chemical Diagram, so I can work with polymers</v>
      </c>
      <c r="B9" s="27" t="s">
        <v>55</v>
      </c>
      <c r="C9" s="24" t="s">
        <v>25</v>
      </c>
      <c r="D9" s="25">
        <v>4</v>
      </c>
      <c r="E9" s="28">
        <f>D9</f>
        <v>4</v>
      </c>
      <c r="F9" s="26"/>
      <c r="G9" s="26"/>
      <c r="H9" s="26"/>
      <c r="I9" s="26"/>
      <c r="J9" s="26"/>
      <c r="K9" s="26"/>
    </row>
    <row r="10" spans="1:11" ht="16.5" customHeight="1" x14ac:dyDescent="0.25">
      <c r="A10" s="86"/>
      <c r="B10" s="29" t="s">
        <v>55</v>
      </c>
      <c r="C10" s="30" t="s">
        <v>19</v>
      </c>
      <c r="D10" s="31">
        <v>4</v>
      </c>
      <c r="E10" s="28"/>
      <c r="F10" s="32"/>
      <c r="G10" s="32"/>
      <c r="H10" s="32"/>
      <c r="I10" s="32"/>
      <c r="J10" s="32"/>
      <c r="K10" s="32"/>
    </row>
    <row r="11" spans="1:11" x14ac:dyDescent="0.25">
      <c r="A11" s="86"/>
      <c r="B11" s="27" t="s">
        <v>56</v>
      </c>
      <c r="C11" s="24" t="s">
        <v>25</v>
      </c>
      <c r="D11" s="25">
        <v>4</v>
      </c>
      <c r="E11" s="28">
        <f t="shared" ref="E11:E42" si="0">D11</f>
        <v>4</v>
      </c>
      <c r="F11" s="26"/>
      <c r="G11" s="26"/>
      <c r="H11" s="26"/>
      <c r="I11" s="26"/>
      <c r="J11" s="26"/>
      <c r="K11" s="26"/>
    </row>
    <row r="12" spans="1:11" x14ac:dyDescent="0.25">
      <c r="A12" s="86"/>
      <c r="B12" s="29" t="s">
        <v>56</v>
      </c>
      <c r="C12" s="30" t="s">
        <v>19</v>
      </c>
      <c r="D12" s="31">
        <v>4</v>
      </c>
      <c r="E12" s="28"/>
      <c r="F12" s="32"/>
      <c r="G12" s="32"/>
      <c r="H12" s="32"/>
      <c r="I12" s="32"/>
      <c r="J12" s="32"/>
      <c r="K12" s="32"/>
    </row>
    <row r="13" spans="1:11" ht="14.45" customHeight="1" x14ac:dyDescent="0.25">
      <c r="A13" s="86"/>
      <c r="B13" s="27" t="s">
        <v>57</v>
      </c>
      <c r="C13" s="24" t="s">
        <v>25</v>
      </c>
      <c r="D13" s="25">
        <v>2</v>
      </c>
      <c r="E13" s="28">
        <f t="shared" si="0"/>
        <v>2</v>
      </c>
      <c r="F13" s="26"/>
      <c r="G13" s="26"/>
      <c r="H13" s="26"/>
      <c r="I13" s="26"/>
      <c r="J13" s="26"/>
      <c r="K13" s="26"/>
    </row>
    <row r="14" spans="1:11" ht="15.75" thickBot="1" x14ac:dyDescent="0.3">
      <c r="A14" s="87"/>
      <c r="B14" s="58" t="s">
        <v>57</v>
      </c>
      <c r="C14" s="59" t="s">
        <v>19</v>
      </c>
      <c r="D14" s="60">
        <v>2</v>
      </c>
      <c r="E14" s="61">
        <f t="shared" si="0"/>
        <v>2</v>
      </c>
      <c r="F14" s="62"/>
      <c r="G14" s="62"/>
      <c r="H14" s="62"/>
      <c r="I14" s="62"/>
      <c r="J14" s="62"/>
      <c r="K14" s="62"/>
    </row>
    <row r="15" spans="1:11" ht="30.75" thickBot="1" x14ac:dyDescent="0.3">
      <c r="A15" s="63" t="str">
        <f>'Scrum Board'!E6</f>
        <v>As a User, I need SMILES Strings for output, so I can store polymers as a string</v>
      </c>
      <c r="B15" s="64" t="s">
        <v>54</v>
      </c>
      <c r="C15" s="65" t="s">
        <v>71</v>
      </c>
      <c r="D15" s="66">
        <v>2</v>
      </c>
      <c r="E15" s="67">
        <f t="shared" si="0"/>
        <v>2</v>
      </c>
      <c r="F15" s="68"/>
      <c r="G15" s="68"/>
      <c r="H15" s="68"/>
      <c r="I15" s="68"/>
      <c r="J15" s="68"/>
      <c r="K15" s="68"/>
    </row>
    <row r="16" spans="1:11" x14ac:dyDescent="0.25">
      <c r="A16" s="86" t="str">
        <f>'Scrum Board'!$E$15</f>
        <v>As a Developer, I need documentation of my code, so that I, or someone else, can reference my code later</v>
      </c>
      <c r="B16" s="54" t="s">
        <v>68</v>
      </c>
      <c r="C16" s="55" t="s">
        <v>20</v>
      </c>
      <c r="D16" s="56">
        <v>6</v>
      </c>
      <c r="E16" s="53"/>
      <c r="F16" s="57"/>
      <c r="G16" s="57"/>
      <c r="H16" s="57"/>
      <c r="I16" s="57"/>
      <c r="J16" s="57"/>
      <c r="K16" s="57"/>
    </row>
    <row r="17" spans="1:11" x14ac:dyDescent="0.25">
      <c r="A17" s="86"/>
      <c r="B17" s="27" t="s">
        <v>68</v>
      </c>
      <c r="C17" s="24" t="s">
        <v>71</v>
      </c>
      <c r="D17" s="25">
        <v>6</v>
      </c>
      <c r="E17" s="28"/>
      <c r="F17" s="26"/>
      <c r="G17" s="26"/>
      <c r="H17" s="26"/>
      <c r="I17" s="26"/>
      <c r="J17" s="26"/>
      <c r="K17" s="26"/>
    </row>
    <row r="18" spans="1:11" x14ac:dyDescent="0.25">
      <c r="A18" s="86"/>
      <c r="B18" s="29" t="s">
        <v>69</v>
      </c>
      <c r="C18" s="30" t="s">
        <v>20</v>
      </c>
      <c r="D18" s="31">
        <v>2</v>
      </c>
      <c r="E18" s="28"/>
      <c r="F18" s="32"/>
      <c r="G18" s="32"/>
      <c r="H18" s="32"/>
      <c r="I18" s="32"/>
      <c r="J18" s="32"/>
      <c r="K18" s="32"/>
    </row>
    <row r="19" spans="1:11" x14ac:dyDescent="0.25">
      <c r="A19" s="86"/>
      <c r="B19" s="27" t="s">
        <v>69</v>
      </c>
      <c r="C19" s="24" t="s">
        <v>21</v>
      </c>
      <c r="D19" s="25">
        <v>2</v>
      </c>
      <c r="E19" s="28"/>
      <c r="F19" s="26"/>
      <c r="G19" s="26"/>
      <c r="H19" s="26"/>
      <c r="I19" s="26"/>
      <c r="J19" s="26"/>
      <c r="K19" s="26"/>
    </row>
    <row r="20" spans="1:11" x14ac:dyDescent="0.25">
      <c r="A20" s="86"/>
      <c r="B20" s="29" t="s">
        <v>70</v>
      </c>
      <c r="C20" s="30" t="s">
        <v>20</v>
      </c>
      <c r="D20" s="31">
        <v>8</v>
      </c>
      <c r="E20" s="28"/>
      <c r="F20" s="32"/>
      <c r="G20" s="32"/>
      <c r="H20" s="32"/>
      <c r="I20" s="32"/>
      <c r="J20" s="32"/>
      <c r="K20" s="32"/>
    </row>
    <row r="21" spans="1:11" ht="15.75" thickBot="1" x14ac:dyDescent="0.3">
      <c r="A21" s="87"/>
      <c r="B21" s="69" t="s">
        <v>70</v>
      </c>
      <c r="C21" s="70" t="s">
        <v>21</v>
      </c>
      <c r="D21" s="71">
        <v>8</v>
      </c>
      <c r="E21" s="61"/>
      <c r="F21" s="72"/>
      <c r="G21" s="72"/>
      <c r="H21" s="72"/>
      <c r="I21" s="72"/>
      <c r="J21" s="72"/>
      <c r="K21" s="72"/>
    </row>
    <row r="22" spans="1:11" x14ac:dyDescent="0.25">
      <c r="A22" s="86" t="str">
        <f>'Scrum Board'!$E$9</f>
        <v>As a Developer, I need a Data Model to store polymerms, so that I can create a website to interact with the database</v>
      </c>
      <c r="B22" s="54" t="s">
        <v>60</v>
      </c>
      <c r="C22" s="55" t="s">
        <v>63</v>
      </c>
      <c r="D22" s="56"/>
      <c r="E22" s="53">
        <f t="shared" si="0"/>
        <v>0</v>
      </c>
      <c r="F22" s="57"/>
      <c r="G22" s="57"/>
      <c r="H22" s="57"/>
      <c r="I22" s="57"/>
      <c r="J22" s="57"/>
      <c r="K22" s="57"/>
    </row>
    <row r="23" spans="1:11" x14ac:dyDescent="0.25">
      <c r="A23" s="86"/>
      <c r="B23" s="27" t="s">
        <v>60</v>
      </c>
      <c r="C23" s="24" t="s">
        <v>22</v>
      </c>
      <c r="D23" s="25"/>
      <c r="E23" s="28">
        <f t="shared" si="0"/>
        <v>0</v>
      </c>
      <c r="F23" s="26"/>
      <c r="G23" s="26"/>
      <c r="H23" s="26"/>
      <c r="I23" s="26"/>
      <c r="J23" s="26"/>
      <c r="K23" s="26"/>
    </row>
    <row r="24" spans="1:11" x14ac:dyDescent="0.25">
      <c r="A24" s="86"/>
      <c r="B24" s="29" t="s">
        <v>61</v>
      </c>
      <c r="C24" s="30" t="s">
        <v>63</v>
      </c>
      <c r="D24" s="31">
        <v>3</v>
      </c>
      <c r="E24" s="28">
        <f t="shared" si="0"/>
        <v>3</v>
      </c>
      <c r="F24" s="32"/>
      <c r="G24" s="32"/>
      <c r="H24" s="32"/>
      <c r="I24" s="32"/>
      <c r="J24" s="32"/>
      <c r="K24" s="32"/>
    </row>
    <row r="25" spans="1:11" x14ac:dyDescent="0.25">
      <c r="A25" s="86"/>
      <c r="B25" s="27" t="s">
        <v>61</v>
      </c>
      <c r="C25" s="24" t="s">
        <v>2</v>
      </c>
      <c r="D25" s="25">
        <v>3</v>
      </c>
      <c r="E25" s="28">
        <f t="shared" si="0"/>
        <v>3</v>
      </c>
      <c r="F25" s="26"/>
      <c r="G25" s="26"/>
      <c r="H25" s="26"/>
      <c r="I25" s="26"/>
      <c r="J25" s="26"/>
      <c r="K25" s="26"/>
    </row>
    <row r="26" spans="1:11" x14ac:dyDescent="0.25">
      <c r="A26" s="86"/>
      <c r="B26" s="29" t="s">
        <v>62</v>
      </c>
      <c r="C26" s="30" t="s">
        <v>22</v>
      </c>
      <c r="D26" s="31">
        <v>3</v>
      </c>
      <c r="E26" s="28">
        <f t="shared" si="0"/>
        <v>3</v>
      </c>
      <c r="F26" s="32"/>
      <c r="G26" s="32"/>
      <c r="H26" s="32"/>
      <c r="I26" s="32"/>
      <c r="J26" s="32"/>
      <c r="K26" s="32"/>
    </row>
    <row r="27" spans="1:11" ht="15.75" thickBot="1" x14ac:dyDescent="0.3">
      <c r="A27" s="87"/>
      <c r="B27" s="69" t="s">
        <v>62</v>
      </c>
      <c r="C27" s="70" t="s">
        <v>2</v>
      </c>
      <c r="D27" s="71">
        <v>3</v>
      </c>
      <c r="E27" s="61"/>
      <c r="F27" s="72"/>
      <c r="G27" s="72"/>
      <c r="H27" s="72"/>
      <c r="I27" s="72"/>
      <c r="J27" s="72"/>
      <c r="K27" s="72"/>
    </row>
    <row r="28" spans="1:11" x14ac:dyDescent="0.25">
      <c r="A28" s="86" t="str">
        <f>'Scrum Board'!$E$12</f>
        <v>As a User, I need a website to be able to access the database of polymers, so I can search(-) and import (+) polymers</v>
      </c>
      <c r="B28" s="54" t="s">
        <v>64</v>
      </c>
      <c r="C28" s="55" t="s">
        <v>2</v>
      </c>
      <c r="D28" s="56">
        <v>1</v>
      </c>
      <c r="E28" s="53">
        <f t="shared" si="0"/>
        <v>1</v>
      </c>
      <c r="F28" s="57"/>
      <c r="G28" s="57"/>
      <c r="H28" s="57"/>
      <c r="I28" s="57"/>
      <c r="J28" s="57"/>
      <c r="K28" s="57"/>
    </row>
    <row r="29" spans="1:11" x14ac:dyDescent="0.25">
      <c r="A29" s="86"/>
      <c r="B29" s="27" t="s">
        <v>65</v>
      </c>
      <c r="C29" s="24" t="s">
        <v>2</v>
      </c>
      <c r="D29" s="25"/>
      <c r="E29" s="28">
        <f t="shared" si="0"/>
        <v>0</v>
      </c>
      <c r="F29" s="26"/>
      <c r="G29" s="26"/>
      <c r="H29" s="26"/>
      <c r="I29" s="26"/>
      <c r="J29" s="26"/>
      <c r="K29" s="26"/>
    </row>
    <row r="30" spans="1:11" x14ac:dyDescent="0.25">
      <c r="A30" s="86"/>
      <c r="B30" s="29" t="s">
        <v>65</v>
      </c>
      <c r="C30" s="30" t="s">
        <v>20</v>
      </c>
      <c r="D30" s="31"/>
      <c r="E30" s="28">
        <f t="shared" si="0"/>
        <v>0</v>
      </c>
      <c r="F30" s="32"/>
      <c r="G30" s="32"/>
      <c r="H30" s="32"/>
      <c r="I30" s="32"/>
      <c r="J30" s="32"/>
      <c r="K30" s="32"/>
    </row>
    <row r="31" spans="1:11" x14ac:dyDescent="0.25">
      <c r="A31" s="86"/>
      <c r="B31" s="27" t="s">
        <v>65</v>
      </c>
      <c r="C31" s="24" t="s">
        <v>71</v>
      </c>
      <c r="D31" s="25"/>
      <c r="E31" s="28">
        <f t="shared" si="0"/>
        <v>0</v>
      </c>
      <c r="F31" s="26"/>
      <c r="G31" s="26"/>
      <c r="H31" s="26"/>
      <c r="I31" s="26"/>
      <c r="J31" s="26"/>
      <c r="K31" s="26"/>
    </row>
    <row r="32" spans="1:11" x14ac:dyDescent="0.25">
      <c r="A32" s="86"/>
      <c r="B32" s="29" t="s">
        <v>65</v>
      </c>
      <c r="C32" s="30" t="s">
        <v>58</v>
      </c>
      <c r="D32" s="31"/>
      <c r="E32" s="28"/>
      <c r="F32" s="32"/>
      <c r="G32" s="32"/>
      <c r="H32" s="32"/>
      <c r="I32" s="32"/>
      <c r="J32" s="32"/>
      <c r="K32" s="32"/>
    </row>
    <row r="33" spans="1:20" x14ac:dyDescent="0.25">
      <c r="A33" s="86"/>
      <c r="B33" s="27" t="s">
        <v>65</v>
      </c>
      <c r="C33" s="24" t="s">
        <v>25</v>
      </c>
      <c r="D33" s="25"/>
      <c r="E33" s="28"/>
      <c r="F33" s="26"/>
      <c r="G33" s="26"/>
      <c r="H33" s="26"/>
      <c r="I33" s="26"/>
      <c r="J33" s="26"/>
      <c r="K33" s="26"/>
    </row>
    <row r="34" spans="1:20" x14ac:dyDescent="0.25">
      <c r="A34" s="86"/>
      <c r="B34" s="29" t="s">
        <v>65</v>
      </c>
      <c r="C34" s="30" t="s">
        <v>22</v>
      </c>
      <c r="D34" s="31"/>
      <c r="E34" s="28"/>
      <c r="F34" s="32"/>
      <c r="G34" s="32"/>
      <c r="H34" s="32"/>
      <c r="I34" s="32"/>
      <c r="J34" s="32"/>
      <c r="K34" s="32"/>
    </row>
    <row r="35" spans="1:20" x14ac:dyDescent="0.25">
      <c r="A35" s="86"/>
      <c r="B35" s="27" t="s">
        <v>66</v>
      </c>
      <c r="C35" s="24" t="s">
        <v>2</v>
      </c>
      <c r="D35" s="25"/>
      <c r="E35" s="28"/>
      <c r="F35" s="26"/>
      <c r="G35" s="26"/>
      <c r="H35" s="26"/>
      <c r="I35" s="26"/>
      <c r="J35" s="26"/>
      <c r="K35" s="26"/>
    </row>
    <row r="36" spans="1:20" x14ac:dyDescent="0.25">
      <c r="A36" s="86"/>
      <c r="B36" s="29" t="s">
        <v>66</v>
      </c>
      <c r="C36" s="30" t="s">
        <v>20</v>
      </c>
      <c r="D36" s="31"/>
      <c r="E36" s="28"/>
      <c r="F36" s="32"/>
      <c r="G36" s="32"/>
      <c r="H36" s="32"/>
      <c r="I36" s="32"/>
      <c r="J36" s="32"/>
      <c r="K36" s="32"/>
    </row>
    <row r="37" spans="1:20" x14ac:dyDescent="0.25">
      <c r="A37" s="86"/>
      <c r="B37" s="27" t="s">
        <v>66</v>
      </c>
      <c r="C37" s="24" t="s">
        <v>21</v>
      </c>
      <c r="D37" s="25"/>
      <c r="E37" s="28"/>
      <c r="F37" s="26"/>
      <c r="G37" s="26"/>
      <c r="H37" s="26"/>
      <c r="I37" s="26"/>
      <c r="J37" s="26"/>
      <c r="K37" s="26"/>
    </row>
    <row r="38" spans="1:20" x14ac:dyDescent="0.25">
      <c r="A38" s="86"/>
      <c r="B38" s="29" t="s">
        <v>66</v>
      </c>
      <c r="C38" s="30" t="s">
        <v>58</v>
      </c>
      <c r="D38" s="31"/>
      <c r="E38" s="28">
        <f t="shared" si="0"/>
        <v>0</v>
      </c>
      <c r="F38" s="32"/>
      <c r="G38" s="32"/>
      <c r="H38" s="32"/>
      <c r="I38" s="32"/>
      <c r="J38" s="32"/>
      <c r="K38" s="32"/>
    </row>
    <row r="39" spans="1:20" x14ac:dyDescent="0.25">
      <c r="A39" s="86"/>
      <c r="B39" s="27" t="s">
        <v>66</v>
      </c>
      <c r="C39" s="24" t="s">
        <v>25</v>
      </c>
      <c r="D39" s="25"/>
      <c r="E39" s="28"/>
      <c r="F39" s="26"/>
      <c r="G39" s="26"/>
      <c r="H39" s="26"/>
      <c r="I39" s="26"/>
      <c r="J39" s="26"/>
      <c r="K39" s="26"/>
    </row>
    <row r="40" spans="1:20" x14ac:dyDescent="0.25">
      <c r="A40" s="86"/>
      <c r="B40" s="29" t="s">
        <v>66</v>
      </c>
      <c r="C40" s="30" t="s">
        <v>22</v>
      </c>
      <c r="D40" s="31"/>
      <c r="E40" s="28">
        <f t="shared" si="0"/>
        <v>0</v>
      </c>
      <c r="F40" s="32"/>
      <c r="G40" s="32"/>
      <c r="H40" s="32"/>
      <c r="I40" s="32"/>
      <c r="J40" s="32"/>
      <c r="K40" s="32"/>
    </row>
    <row r="41" spans="1:20" x14ac:dyDescent="0.25">
      <c r="A41" s="86"/>
      <c r="B41" s="27" t="s">
        <v>67</v>
      </c>
      <c r="C41" s="24" t="s">
        <v>2</v>
      </c>
      <c r="D41" s="25"/>
      <c r="E41" s="28">
        <f t="shared" si="0"/>
        <v>0</v>
      </c>
      <c r="F41" s="26"/>
      <c r="G41" s="26"/>
      <c r="H41" s="26"/>
      <c r="I41" s="26"/>
      <c r="J41" s="26"/>
      <c r="K41" s="26"/>
    </row>
    <row r="42" spans="1:20" ht="15.75" thickBot="1" x14ac:dyDescent="0.3">
      <c r="A42" s="87"/>
      <c r="B42" s="58" t="s">
        <v>67</v>
      </c>
      <c r="C42" s="59"/>
      <c r="D42" s="60"/>
      <c r="E42" s="61">
        <f t="shared" si="0"/>
        <v>0</v>
      </c>
      <c r="F42" s="62"/>
      <c r="G42" s="62"/>
      <c r="H42" s="62"/>
      <c r="I42" s="62"/>
      <c r="J42" s="62"/>
      <c r="K42" s="62"/>
    </row>
    <row r="43" spans="1:20" ht="16.149999999999999" customHeight="1" thickBot="1" x14ac:dyDescent="0.3">
      <c r="D43" s="10">
        <f t="shared" ref="D43:K43" si="1">SUM(D9:D42)</f>
        <v>67</v>
      </c>
      <c r="E43" s="11">
        <f t="shared" si="1"/>
        <v>24</v>
      </c>
      <c r="F43" s="11">
        <f t="shared" si="1"/>
        <v>0</v>
      </c>
      <c r="G43" s="11">
        <f t="shared" si="1"/>
        <v>0</v>
      </c>
      <c r="H43" s="11">
        <f t="shared" si="1"/>
        <v>0</v>
      </c>
      <c r="I43" s="11">
        <f t="shared" si="1"/>
        <v>0</v>
      </c>
      <c r="J43" s="45">
        <f t="shared" si="1"/>
        <v>0</v>
      </c>
      <c r="K43" s="12">
        <f t="shared" si="1"/>
        <v>0</v>
      </c>
    </row>
    <row r="44" spans="1:20" ht="15" hidden="1" customHeight="1" thickTop="1" x14ac:dyDescent="0.25">
      <c r="D44" s="1">
        <f>SUM(D9:D42)</f>
        <v>67</v>
      </c>
      <c r="E44" s="1">
        <f>E43</f>
        <v>24</v>
      </c>
      <c r="F44" s="1">
        <f t="shared" ref="F44:K44" si="2">F43</f>
        <v>0</v>
      </c>
      <c r="G44" s="1">
        <f t="shared" si="2"/>
        <v>0</v>
      </c>
      <c r="H44" s="1">
        <f t="shared" si="2"/>
        <v>0</v>
      </c>
      <c r="I44" s="1">
        <f t="shared" si="2"/>
        <v>0</v>
      </c>
      <c r="J44" s="1">
        <f t="shared" si="2"/>
        <v>0</v>
      </c>
      <c r="K44" s="1">
        <f t="shared" si="2"/>
        <v>0</v>
      </c>
      <c r="L44" s="1"/>
    </row>
    <row r="45" spans="1:20" ht="15" hidden="1" customHeight="1" x14ac:dyDescent="0.25">
      <c r="D45" s="1"/>
      <c r="E45" s="1">
        <f>D44</f>
        <v>67</v>
      </c>
      <c r="K45" s="2">
        <v>0</v>
      </c>
    </row>
    <row r="46" spans="1:20" hidden="1" x14ac:dyDescent="0.25">
      <c r="D46" s="1"/>
      <c r="E46" s="5" t="s">
        <v>44</v>
      </c>
      <c r="F46" s="5"/>
      <c r="G46" s="5" t="s">
        <v>14</v>
      </c>
      <c r="H46" s="5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thickTop="1" x14ac:dyDescent="0.25">
      <c r="D47" s="1"/>
      <c r="E47" s="1"/>
      <c r="F47" s="1"/>
      <c r="G47" s="1"/>
      <c r="H47" s="1"/>
      <c r="I47" s="1"/>
    </row>
    <row r="65" spans="15:15" x14ac:dyDescent="0.25">
      <c r="O65" s="2" t="s">
        <v>24</v>
      </c>
    </row>
  </sheetData>
  <mergeCells count="11">
    <mergeCell ref="H5:I5"/>
    <mergeCell ref="F7:K7"/>
    <mergeCell ref="A28:A42"/>
    <mergeCell ref="A22:A27"/>
    <mergeCell ref="A9:A14"/>
    <mergeCell ref="A16:A21"/>
    <mergeCell ref="F2:G2"/>
    <mergeCell ref="C7:C8"/>
    <mergeCell ref="D7:D8"/>
    <mergeCell ref="A7:A8"/>
    <mergeCell ref="B7:B8"/>
  </mergeCells>
  <dataValidations count="2">
    <dataValidation type="decimal" allowBlank="1" showInputMessage="1" showErrorMessage="1" errorTitle="Numbers Only" error="Please Enter Only Numbers. You may use .5 increments. " sqref="F9:H10 I9:I21 I28:I30 I42:J42 K9:K42 J9:J30">
      <formula1>0</formula1>
      <formula2>10000</formula2>
    </dataValidation>
    <dataValidation type="decimal" allowBlank="1" showInputMessage="1" showErrorMessage="1" errorTitle="Number" error="Please Enter Only Numbers. You may use .5 increments. " sqref="D9:D42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'Names-Hours'!$B$3:$B$9</xm:f>
          </x14:formula1>
          <xm:sqref>C9:C27 C28:C42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zoomScale="85" zoomScaleNormal="85" workbookViewId="0">
      <selection activeCell="B13" sqref="B13"/>
    </sheetView>
  </sheetViews>
  <sheetFormatPr defaultRowHeight="15" x14ac:dyDescent="0.25"/>
  <cols>
    <col min="1" max="1" width="76.85546875" bestFit="1" customWidth="1"/>
    <col min="2" max="2" width="16.140625" bestFit="1" customWidth="1"/>
    <col min="3" max="3" width="20.42578125" bestFit="1" customWidth="1"/>
    <col min="4" max="4" width="26.140625" bestFit="1" customWidth="1"/>
  </cols>
  <sheetData>
    <row r="1" spans="1:4" ht="24" thickBot="1" x14ac:dyDescent="0.3">
      <c r="A1" s="19" t="s">
        <v>26</v>
      </c>
      <c r="B1" s="19" t="s">
        <v>23</v>
      </c>
    </row>
    <row r="2" spans="1:4" ht="15.75" thickBot="1" x14ac:dyDescent="0.3"/>
    <row r="3" spans="1:4" ht="26.25" x14ac:dyDescent="0.4">
      <c r="A3" s="33" t="s">
        <v>30</v>
      </c>
      <c r="B3" s="37" t="s">
        <v>35</v>
      </c>
      <c r="C3" s="34" t="s">
        <v>30</v>
      </c>
      <c r="D3" s="34" t="s">
        <v>31</v>
      </c>
    </row>
    <row r="4" spans="1:4" ht="36" customHeight="1" thickBot="1" x14ac:dyDescent="0.3">
      <c r="A4" s="35" t="s">
        <v>45</v>
      </c>
      <c r="B4" s="35" t="s">
        <v>46</v>
      </c>
      <c r="C4" s="35"/>
      <c r="D4" s="52" t="s">
        <v>49</v>
      </c>
    </row>
    <row r="5" spans="1:4" ht="36" customHeight="1" thickBot="1" x14ac:dyDescent="0.3">
      <c r="A5" s="35" t="s">
        <v>27</v>
      </c>
      <c r="B5" s="35" t="s">
        <v>46</v>
      </c>
      <c r="C5" s="35"/>
      <c r="D5" s="35">
        <v>5</v>
      </c>
    </row>
    <row r="6" spans="1:4" ht="36" customHeight="1" thickBot="1" x14ac:dyDescent="0.3">
      <c r="A6" s="35" t="s">
        <v>36</v>
      </c>
      <c r="B6" s="35" t="s">
        <v>46</v>
      </c>
      <c r="C6" s="35"/>
      <c r="D6" s="52" t="s">
        <v>53</v>
      </c>
    </row>
    <row r="7" spans="1:4" ht="36" customHeight="1" thickBot="1" x14ac:dyDescent="0.3">
      <c r="A7" s="35" t="s">
        <v>29</v>
      </c>
      <c r="B7" s="35" t="s">
        <v>50</v>
      </c>
      <c r="C7" s="35"/>
      <c r="D7" s="35">
        <v>6</v>
      </c>
    </row>
    <row r="8" spans="1:4" ht="36" customHeight="1" thickBot="1" x14ac:dyDescent="0.3">
      <c r="A8" s="35" t="s">
        <v>42</v>
      </c>
      <c r="B8" s="35" t="s">
        <v>46</v>
      </c>
      <c r="C8" s="35"/>
      <c r="D8" s="35">
        <v>4</v>
      </c>
    </row>
    <row r="9" spans="1:4" ht="36" customHeight="1" thickBot="1" x14ac:dyDescent="0.3">
      <c r="A9" s="35" t="s">
        <v>28</v>
      </c>
      <c r="B9" s="35" t="s">
        <v>47</v>
      </c>
      <c r="C9" s="35"/>
      <c r="D9" s="35">
        <v>6</v>
      </c>
    </row>
    <row r="10" spans="1:4" ht="36" customHeight="1" thickBot="1" x14ac:dyDescent="0.3">
      <c r="A10" s="35" t="s">
        <v>51</v>
      </c>
      <c r="B10" s="35" t="s">
        <v>46</v>
      </c>
      <c r="C10" s="35"/>
      <c r="D10" s="52" t="s">
        <v>48</v>
      </c>
    </row>
    <row r="11" spans="1:4" ht="36" customHeight="1" thickBot="1" x14ac:dyDescent="0.3">
      <c r="A11" s="35" t="s">
        <v>41</v>
      </c>
      <c r="B11" s="35" t="s">
        <v>46</v>
      </c>
      <c r="C11" s="35"/>
      <c r="D11" s="52" t="s">
        <v>52</v>
      </c>
    </row>
    <row r="12" spans="1:4" ht="36" customHeight="1" thickBot="1" x14ac:dyDescent="0.3">
      <c r="A12" s="35" t="s">
        <v>59</v>
      </c>
      <c r="B12" s="35" t="s">
        <v>46</v>
      </c>
      <c r="C12" s="35"/>
      <c r="D12" s="35">
        <v>4</v>
      </c>
    </row>
    <row r="13" spans="1:4" ht="36" customHeight="1" thickBot="1" x14ac:dyDescent="0.3">
      <c r="A13" s="35"/>
      <c r="B13" s="35"/>
      <c r="C13" s="35"/>
      <c r="D13" s="35"/>
    </row>
    <row r="14" spans="1:4" ht="36" customHeight="1" thickBot="1" x14ac:dyDescent="0.3">
      <c r="A14" s="35"/>
      <c r="B14" s="35"/>
      <c r="C14" s="35"/>
      <c r="D14" s="35"/>
    </row>
    <row r="17" spans="1:4" ht="15.75" thickBot="1" x14ac:dyDescent="0.3"/>
    <row r="18" spans="1:4" ht="24" thickBot="1" x14ac:dyDescent="0.3">
      <c r="A18" s="19" t="s">
        <v>34</v>
      </c>
      <c r="B18" s="19" t="s">
        <v>23</v>
      </c>
    </row>
    <row r="19" spans="1:4" ht="26.25" x14ac:dyDescent="0.4">
      <c r="A19" s="33" t="s">
        <v>30</v>
      </c>
      <c r="B19" s="37" t="s">
        <v>35</v>
      </c>
      <c r="C19" s="34" t="s">
        <v>30</v>
      </c>
      <c r="D19" s="34" t="s">
        <v>31</v>
      </c>
    </row>
    <row r="20" spans="1:4" ht="36" customHeight="1" thickBot="1" x14ac:dyDescent="0.3">
      <c r="A20" s="35"/>
      <c r="B20" s="35"/>
      <c r="C20" s="35"/>
      <c r="D20" s="35"/>
    </row>
    <row r="21" spans="1:4" ht="36" customHeight="1" thickBot="1" x14ac:dyDescent="0.3">
      <c r="A21" s="35"/>
      <c r="B21" s="35"/>
      <c r="C21" s="35"/>
      <c r="D21" s="35"/>
    </row>
    <row r="22" spans="1:4" ht="36" customHeight="1" thickBot="1" x14ac:dyDescent="0.3">
      <c r="A22" s="35"/>
      <c r="B22" s="35"/>
      <c r="C22" s="35"/>
      <c r="D22" s="35"/>
    </row>
    <row r="23" spans="1:4" ht="36" customHeight="1" thickBot="1" x14ac:dyDescent="0.3">
      <c r="A23" s="35"/>
      <c r="B23" s="35"/>
      <c r="C23" s="35"/>
      <c r="D23" s="35"/>
    </row>
    <row r="24" spans="1:4" ht="36" customHeight="1" thickBot="1" x14ac:dyDescent="0.3">
      <c r="A24" s="35"/>
      <c r="B24" s="35"/>
      <c r="C24" s="35"/>
      <c r="D24" s="35"/>
    </row>
    <row r="31" spans="1:4" x14ac:dyDescent="0.25">
      <c r="C3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5" sqref="E15:F17"/>
    </sheetView>
  </sheetViews>
  <sheetFormatPr defaultRowHeight="15" x14ac:dyDescent="0.25"/>
  <cols>
    <col min="1" max="2" width="21.7109375" customWidth="1"/>
    <col min="3" max="3" width="12.140625" bestFit="1" customWidth="1"/>
    <col min="5" max="6" width="21.7109375" customWidth="1"/>
    <col min="7" max="7" width="8.7109375" customWidth="1"/>
    <col min="8" max="9" width="21.7109375" customWidth="1"/>
    <col min="10" max="10" width="8.7109375" customWidth="1"/>
    <col min="11" max="12" width="21.7109375" customWidth="1"/>
    <col min="13" max="13" width="8.7109375" customWidth="1"/>
  </cols>
  <sheetData>
    <row r="1" spans="1:13" ht="29.25" thickTop="1" x14ac:dyDescent="0.25">
      <c r="A1" s="95" t="s">
        <v>26</v>
      </c>
      <c r="B1" s="96"/>
      <c r="C1" s="97"/>
      <c r="D1" s="36"/>
      <c r="E1" s="95" t="s">
        <v>40</v>
      </c>
      <c r="F1" s="96"/>
      <c r="G1" s="96"/>
      <c r="H1" s="96"/>
      <c r="I1" s="96"/>
      <c r="J1" s="96"/>
      <c r="K1" s="96"/>
      <c r="L1" s="96"/>
      <c r="M1" s="97"/>
    </row>
    <row r="2" spans="1:13" ht="29.25" thickBot="1" x14ac:dyDescent="0.3">
      <c r="A2" s="98"/>
      <c r="B2" s="99"/>
      <c r="C2" s="100"/>
      <c r="D2" s="36"/>
      <c r="E2" s="98" t="s">
        <v>32</v>
      </c>
      <c r="F2" s="99"/>
      <c r="G2" s="100"/>
      <c r="H2" s="99" t="s">
        <v>33</v>
      </c>
      <c r="I2" s="99"/>
      <c r="J2" s="100"/>
      <c r="K2" s="99" t="s">
        <v>34</v>
      </c>
      <c r="L2" s="99"/>
      <c r="M2" s="100"/>
    </row>
    <row r="3" spans="1:13" ht="15.6" customHeight="1" x14ac:dyDescent="0.25">
      <c r="A3" s="89" t="str">
        <f>Backlog!$A$7</f>
        <v>As a User, I need an .SD files from the diagram for each sub molecule in the diagram, so I can work with polymers</v>
      </c>
      <c r="B3" s="90"/>
      <c r="C3" s="41" t="str">
        <f>Backlog!$B$7</f>
        <v>W</v>
      </c>
      <c r="E3" s="89" t="str">
        <f>Backlog!$A$4</f>
        <v>As a User, I want to be able to detect brackets in Chemical Diagram, so I can work with polymers</v>
      </c>
      <c r="F3" s="90"/>
      <c r="G3" s="41" t="str">
        <f>Backlog!$B$4</f>
        <v>M</v>
      </c>
      <c r="H3" s="46"/>
      <c r="I3" s="47"/>
      <c r="J3" s="40"/>
      <c r="K3" s="46"/>
      <c r="L3" s="47"/>
      <c r="M3" s="40"/>
    </row>
    <row r="4" spans="1:13" ht="15.75" x14ac:dyDescent="0.25">
      <c r="A4" s="91"/>
      <c r="B4" s="92"/>
      <c r="C4" s="42">
        <f>Backlog!$C$7</f>
        <v>0</v>
      </c>
      <c r="E4" s="91"/>
      <c r="F4" s="92"/>
      <c r="G4" s="42">
        <f>Backlog!$C$4</f>
        <v>0</v>
      </c>
      <c r="H4" s="48"/>
      <c r="I4" s="49"/>
      <c r="J4" s="38"/>
      <c r="K4" s="48"/>
      <c r="L4" s="49"/>
      <c r="M4" s="38"/>
    </row>
    <row r="5" spans="1:13" ht="16.5" thickBot="1" x14ac:dyDescent="0.3">
      <c r="A5" s="93"/>
      <c r="B5" s="94"/>
      <c r="C5" s="43"/>
      <c r="E5" s="93"/>
      <c r="F5" s="94"/>
      <c r="G5" s="43"/>
      <c r="H5" s="50"/>
      <c r="I5" s="51"/>
      <c r="J5" s="39"/>
      <c r="K5" s="50"/>
      <c r="L5" s="51"/>
      <c r="M5" s="39"/>
    </row>
    <row r="6" spans="1:13" ht="16.149999999999999" customHeight="1" thickTop="1" x14ac:dyDescent="0.25">
      <c r="A6" s="89" t="str">
        <f>Backlog!$A$8</f>
        <v>As a User, I need SMILES Strings for output, so I can store polymers as a string</v>
      </c>
      <c r="B6" s="90"/>
      <c r="C6" s="41" t="str">
        <f>Backlog!$B$8</f>
        <v>M</v>
      </c>
      <c r="E6" s="89" t="str">
        <f>Backlog!$A$8</f>
        <v>As a User, I need SMILES Strings for output, so I can store polymers as a string</v>
      </c>
      <c r="F6" s="90"/>
      <c r="G6" s="41" t="str">
        <f>Backlog!$B$8</f>
        <v>M</v>
      </c>
      <c r="H6" s="46"/>
      <c r="I6" s="47"/>
      <c r="J6" s="40"/>
      <c r="K6" s="46"/>
      <c r="L6" s="47"/>
      <c r="M6" s="40"/>
    </row>
    <row r="7" spans="1:13" ht="15.75" x14ac:dyDescent="0.25">
      <c r="A7" s="91"/>
      <c r="B7" s="92"/>
      <c r="C7" s="42">
        <f>Backlog!$C$8</f>
        <v>0</v>
      </c>
      <c r="E7" s="91"/>
      <c r="F7" s="92"/>
      <c r="G7" s="42">
        <f>Backlog!$C$8</f>
        <v>0</v>
      </c>
      <c r="H7" s="48"/>
      <c r="I7" s="49"/>
      <c r="J7" s="38"/>
      <c r="K7" s="48"/>
      <c r="L7" s="49"/>
      <c r="M7" s="38"/>
    </row>
    <row r="8" spans="1:13" ht="16.5" thickBot="1" x14ac:dyDescent="0.3">
      <c r="A8" s="93"/>
      <c r="B8" s="94"/>
      <c r="C8" s="43"/>
      <c r="E8" s="93"/>
      <c r="F8" s="94"/>
      <c r="G8" s="43"/>
      <c r="H8" s="50"/>
      <c r="I8" s="51"/>
      <c r="J8" s="39"/>
      <c r="K8" s="50"/>
      <c r="L8" s="51"/>
      <c r="M8" s="39"/>
    </row>
    <row r="9" spans="1:13" ht="16.149999999999999" customHeight="1" thickTop="1" x14ac:dyDescent="0.25">
      <c r="A9" s="89" t="str">
        <f>Backlog!$A$9</f>
        <v>As a User, I want to be able to detect “R-Notation”, so I can work with polymers</v>
      </c>
      <c r="B9" s="90"/>
      <c r="C9" s="41" t="str">
        <f>Backlog!$B$9</f>
        <v>S</v>
      </c>
      <c r="E9" s="89" t="str">
        <f>Backlog!$A$11</f>
        <v>As a Developer, I need a Data Model to store polymerms, so that I can create a website to interact with the database</v>
      </c>
      <c r="F9" s="90"/>
      <c r="G9" s="41" t="str">
        <f>Backlog!$B$11</f>
        <v>M</v>
      </c>
      <c r="H9" s="46"/>
      <c r="I9" s="47"/>
      <c r="J9" s="40"/>
      <c r="K9" s="46"/>
      <c r="L9" s="47"/>
      <c r="M9" s="40"/>
    </row>
    <row r="10" spans="1:13" ht="15.75" x14ac:dyDescent="0.25">
      <c r="A10" s="91"/>
      <c r="B10" s="92"/>
      <c r="C10" s="42">
        <f>Backlog!$C$9</f>
        <v>0</v>
      </c>
      <c r="E10" s="91"/>
      <c r="F10" s="92"/>
      <c r="G10" s="42">
        <f>Backlog!$C$11</f>
        <v>0</v>
      </c>
      <c r="H10" s="48"/>
      <c r="I10" s="49"/>
      <c r="J10" s="38"/>
      <c r="K10" s="48"/>
      <c r="L10" s="49"/>
      <c r="M10" s="38"/>
    </row>
    <row r="11" spans="1:13" ht="16.5" thickBot="1" x14ac:dyDescent="0.3">
      <c r="A11" s="93"/>
      <c r="B11" s="94"/>
      <c r="C11" s="43"/>
      <c r="E11" s="93"/>
      <c r="F11" s="94"/>
      <c r="G11" s="43"/>
      <c r="H11" s="50"/>
      <c r="I11" s="51"/>
      <c r="J11" s="39"/>
      <c r="K11" s="50"/>
      <c r="L11" s="51"/>
      <c r="M11" s="39"/>
    </row>
    <row r="12" spans="1:13" ht="16.149999999999999" customHeight="1" thickTop="1" x14ac:dyDescent="0.25">
      <c r="A12" s="89" t="str">
        <f>Backlog!$A$5</f>
        <v>As a User, I want to be able to detect subscripts for polymer diagrams, so I can work with polymers</v>
      </c>
      <c r="B12" s="90"/>
      <c r="C12" s="41" t="str">
        <f>Backlog!$B$5</f>
        <v>M</v>
      </c>
      <c r="E12" s="89" t="str">
        <f>Backlog!$A$10</f>
        <v>As a User, I need a website to be able to access the database of polymers, so I can search(-) and import (+) polymers</v>
      </c>
      <c r="F12" s="90"/>
      <c r="G12" s="41" t="str">
        <f>Backlog!$B$10</f>
        <v>M</v>
      </c>
      <c r="H12" s="46"/>
      <c r="I12" s="47"/>
      <c r="J12" s="40"/>
      <c r="K12" s="46"/>
      <c r="L12" s="47"/>
      <c r="M12" s="40"/>
    </row>
    <row r="13" spans="1:13" ht="15.75" x14ac:dyDescent="0.25">
      <c r="A13" s="91"/>
      <c r="B13" s="92"/>
      <c r="C13" s="42">
        <f>Backlog!$C$5</f>
        <v>0</v>
      </c>
      <c r="E13" s="91"/>
      <c r="F13" s="92"/>
      <c r="G13" s="42">
        <f>Backlog!$C$10</f>
        <v>0</v>
      </c>
      <c r="H13" s="48"/>
      <c r="I13" s="49"/>
      <c r="J13" s="38"/>
      <c r="K13" s="48"/>
      <c r="L13" s="49"/>
      <c r="M13" s="38"/>
    </row>
    <row r="14" spans="1:13" ht="16.5" thickBot="1" x14ac:dyDescent="0.3">
      <c r="A14" s="93"/>
      <c r="B14" s="94"/>
      <c r="C14" s="43"/>
      <c r="E14" s="93"/>
      <c r="F14" s="94"/>
      <c r="G14" s="43"/>
      <c r="H14" s="50"/>
      <c r="I14" s="51"/>
      <c r="J14" s="39"/>
      <c r="K14" s="50"/>
      <c r="L14" s="51"/>
      <c r="M14" s="39"/>
    </row>
    <row r="15" spans="1:13" ht="16.149999999999999" customHeight="1" thickTop="1" x14ac:dyDescent="0.25">
      <c r="A15" s="89"/>
      <c r="B15" s="90"/>
      <c r="C15" s="41"/>
      <c r="E15" s="89" t="str">
        <f>Backlog!$A$12</f>
        <v>As a Developer, I need documentation of my code, so that I, or someone else, can reference my code later</v>
      </c>
      <c r="F15" s="90"/>
      <c r="G15" s="41" t="str">
        <f>Backlog!$B$12</f>
        <v>M</v>
      </c>
      <c r="H15" s="46"/>
      <c r="I15" s="47"/>
      <c r="J15" s="40"/>
      <c r="K15" s="46"/>
      <c r="L15" s="47"/>
      <c r="M15" s="40"/>
    </row>
    <row r="16" spans="1:13" ht="15.75" x14ac:dyDescent="0.25">
      <c r="A16" s="91"/>
      <c r="B16" s="92"/>
      <c r="C16" s="42"/>
      <c r="E16" s="91"/>
      <c r="F16" s="92"/>
      <c r="G16" s="42">
        <f>Backlog!$C$12</f>
        <v>0</v>
      </c>
      <c r="H16" s="48"/>
      <c r="I16" s="49"/>
      <c r="J16" s="38"/>
      <c r="K16" s="48"/>
      <c r="L16" s="49"/>
      <c r="M16" s="38"/>
    </row>
    <row r="17" spans="1:13" ht="16.5" thickBot="1" x14ac:dyDescent="0.3">
      <c r="A17" s="93"/>
      <c r="B17" s="94"/>
      <c r="C17" s="43"/>
      <c r="E17" s="93"/>
      <c r="F17" s="94"/>
      <c r="G17" s="39"/>
      <c r="H17" s="50"/>
      <c r="I17" s="51"/>
      <c r="J17" s="39"/>
      <c r="K17" s="50"/>
      <c r="L17" s="51"/>
      <c r="M17" s="39"/>
    </row>
    <row r="18" spans="1:13" ht="16.149999999999999" customHeight="1" thickTop="1" x14ac:dyDescent="0.25">
      <c r="A18" s="89"/>
      <c r="B18" s="90"/>
      <c r="C18" s="41"/>
      <c r="E18" s="107"/>
      <c r="F18" s="108"/>
      <c r="G18" s="40"/>
      <c r="H18" s="46"/>
      <c r="I18" s="47"/>
      <c r="J18" s="40"/>
      <c r="K18" s="46"/>
      <c r="L18" s="47"/>
      <c r="M18" s="40"/>
    </row>
    <row r="19" spans="1:13" ht="15.75" x14ac:dyDescent="0.25">
      <c r="A19" s="91"/>
      <c r="B19" s="92"/>
      <c r="C19" s="42"/>
      <c r="E19" s="103"/>
      <c r="F19" s="104"/>
      <c r="G19" s="38"/>
      <c r="H19" s="48"/>
      <c r="I19" s="49"/>
      <c r="J19" s="38"/>
      <c r="K19" s="48"/>
      <c r="L19" s="49"/>
      <c r="M19" s="38"/>
    </row>
    <row r="20" spans="1:13" ht="16.5" thickBot="1" x14ac:dyDescent="0.3">
      <c r="A20" s="93"/>
      <c r="B20" s="94"/>
      <c r="C20" s="43"/>
      <c r="E20" s="105"/>
      <c r="F20" s="106"/>
      <c r="G20" s="39"/>
      <c r="H20" s="50"/>
      <c r="I20" s="51"/>
      <c r="J20" s="39"/>
      <c r="K20" s="50"/>
      <c r="L20" s="51"/>
      <c r="M20" s="39"/>
    </row>
    <row r="21" spans="1:13" ht="16.5" customHeight="1" thickTop="1" x14ac:dyDescent="0.25">
      <c r="A21" s="89"/>
      <c r="B21" s="90"/>
      <c r="C21" s="41"/>
      <c r="E21" s="107"/>
      <c r="F21" s="108"/>
      <c r="G21" s="40"/>
      <c r="H21" s="46"/>
      <c r="I21" s="47"/>
      <c r="J21" s="40"/>
      <c r="K21" s="46"/>
      <c r="L21" s="47"/>
      <c r="M21" s="40"/>
    </row>
    <row r="22" spans="1:13" ht="15.75" x14ac:dyDescent="0.25">
      <c r="A22" s="91"/>
      <c r="B22" s="92"/>
      <c r="C22" s="42"/>
      <c r="E22" s="103"/>
      <c r="F22" s="104"/>
      <c r="G22" s="38"/>
      <c r="H22" s="48"/>
      <c r="I22" s="49"/>
      <c r="J22" s="38"/>
      <c r="K22" s="48"/>
      <c r="L22" s="49"/>
      <c r="M22" s="38"/>
    </row>
    <row r="23" spans="1:13" ht="16.5" thickBot="1" x14ac:dyDescent="0.3">
      <c r="A23" s="93"/>
      <c r="B23" s="94"/>
      <c r="C23" s="43"/>
      <c r="E23" s="105"/>
      <c r="F23" s="106"/>
      <c r="G23" s="39"/>
      <c r="H23" s="50"/>
      <c r="I23" s="51"/>
      <c r="J23" s="39"/>
      <c r="K23" s="50"/>
      <c r="L23" s="51"/>
      <c r="M23" s="39"/>
    </row>
    <row r="24" spans="1:13" ht="16.5" customHeight="1" thickTop="1" x14ac:dyDescent="0.25">
      <c r="A24" s="89"/>
      <c r="B24" s="90"/>
      <c r="C24" s="41"/>
      <c r="E24" s="107"/>
      <c r="F24" s="108"/>
      <c r="G24" s="40"/>
      <c r="H24" s="101"/>
      <c r="I24" s="102"/>
      <c r="J24" s="40"/>
      <c r="K24" s="101"/>
      <c r="L24" s="102"/>
      <c r="M24" s="40"/>
    </row>
    <row r="25" spans="1:13" ht="15.75" x14ac:dyDescent="0.25">
      <c r="A25" s="91"/>
      <c r="B25" s="92"/>
      <c r="C25" s="42"/>
      <c r="E25" s="103"/>
      <c r="F25" s="104"/>
      <c r="G25" s="38"/>
      <c r="H25" s="103"/>
      <c r="I25" s="104"/>
      <c r="J25" s="38"/>
      <c r="K25" s="103"/>
      <c r="L25" s="104"/>
      <c r="M25" s="38"/>
    </row>
    <row r="26" spans="1:13" ht="16.5" thickBot="1" x14ac:dyDescent="0.3">
      <c r="A26" s="93"/>
      <c r="B26" s="94"/>
      <c r="C26" s="43"/>
      <c r="E26" s="105"/>
      <c r="F26" s="106"/>
      <c r="G26" s="39"/>
      <c r="H26" s="105"/>
      <c r="I26" s="106"/>
      <c r="J26" s="39"/>
      <c r="K26" s="105"/>
      <c r="L26" s="106"/>
      <c r="M26" s="39"/>
    </row>
    <row r="27" spans="1:13" ht="16.5" thickTop="1" x14ac:dyDescent="0.25">
      <c r="A27" s="89"/>
      <c r="B27" s="90"/>
      <c r="C27" s="41"/>
      <c r="E27" s="107"/>
      <c r="F27" s="108"/>
      <c r="G27" s="40"/>
      <c r="H27" s="101"/>
      <c r="I27" s="102"/>
      <c r="J27" s="40"/>
      <c r="K27" s="101"/>
      <c r="L27" s="102"/>
      <c r="M27" s="40"/>
    </row>
    <row r="28" spans="1:13" ht="15.75" x14ac:dyDescent="0.25">
      <c r="A28" s="91"/>
      <c r="B28" s="92"/>
      <c r="C28" s="42"/>
      <c r="E28" s="103"/>
      <c r="F28" s="104"/>
      <c r="G28" s="38"/>
      <c r="H28" s="103"/>
      <c r="I28" s="104"/>
      <c r="J28" s="38"/>
      <c r="K28" s="103"/>
      <c r="L28" s="104"/>
      <c r="M28" s="38"/>
    </row>
    <row r="29" spans="1:13" ht="16.5" thickBot="1" x14ac:dyDescent="0.3">
      <c r="A29" s="93"/>
      <c r="B29" s="94"/>
      <c r="C29" s="43"/>
      <c r="E29" s="105"/>
      <c r="F29" s="106"/>
      <c r="G29" s="39"/>
      <c r="H29" s="105"/>
      <c r="I29" s="106"/>
      <c r="J29" s="39"/>
      <c r="K29" s="105"/>
      <c r="L29" s="106"/>
      <c r="M29" s="39"/>
    </row>
    <row r="30" spans="1:13" ht="15.75" thickTop="1" x14ac:dyDescent="0.25"/>
  </sheetData>
  <mergeCells count="27">
    <mergeCell ref="E12:F14"/>
    <mergeCell ref="E15:F17"/>
    <mergeCell ref="A27:B29"/>
    <mergeCell ref="E21:F23"/>
    <mergeCell ref="E24:F26"/>
    <mergeCell ref="E27:F29"/>
    <mergeCell ref="A15:B17"/>
    <mergeCell ref="A18:B20"/>
    <mergeCell ref="A21:B23"/>
    <mergeCell ref="A24:B26"/>
    <mergeCell ref="A12:B14"/>
    <mergeCell ref="K24:L26"/>
    <mergeCell ref="K27:L29"/>
    <mergeCell ref="H24:I26"/>
    <mergeCell ref="H27:I29"/>
    <mergeCell ref="E18:F20"/>
    <mergeCell ref="A3:B5"/>
    <mergeCell ref="A6:B8"/>
    <mergeCell ref="A9:B11"/>
    <mergeCell ref="E1:M1"/>
    <mergeCell ref="E2:G2"/>
    <mergeCell ref="H2:J2"/>
    <mergeCell ref="K2:M2"/>
    <mergeCell ref="A1:C2"/>
    <mergeCell ref="E3:F5"/>
    <mergeCell ref="E6:F8"/>
    <mergeCell ref="E9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B11" sqref="B11"/>
    </sheetView>
  </sheetViews>
  <sheetFormatPr defaultColWidth="9.140625" defaultRowHeight="15" x14ac:dyDescent="0.25"/>
  <cols>
    <col min="1" max="1" width="9.140625" style="2"/>
    <col min="2" max="2" width="11" style="2" customWidth="1"/>
    <col min="3" max="3" width="12.140625" style="2" bestFit="1" customWidth="1"/>
    <col min="4" max="4" width="14.28515625" style="2" bestFit="1" customWidth="1"/>
    <col min="5" max="5" width="26" style="2" customWidth="1"/>
    <col min="6" max="6" width="20.28515625" style="2" bestFit="1" customWidth="1"/>
    <col min="7" max="7" width="21.7109375" style="2" customWidth="1"/>
    <col min="8" max="8" width="31.85546875" style="2" bestFit="1" customWidth="1"/>
    <col min="9" max="16384" width="9.140625" style="2"/>
  </cols>
  <sheetData>
    <row r="2" spans="2:8" x14ac:dyDescent="0.25">
      <c r="B2" s="1"/>
      <c r="C2" s="1" t="s">
        <v>9</v>
      </c>
      <c r="D2" s="1" t="s">
        <v>10</v>
      </c>
      <c r="E2" s="1" t="s">
        <v>11</v>
      </c>
      <c r="F2" s="1" t="s">
        <v>4</v>
      </c>
      <c r="G2" s="1" t="s">
        <v>5</v>
      </c>
      <c r="H2" s="1" t="s">
        <v>6</v>
      </c>
    </row>
    <row r="3" spans="2:8" x14ac:dyDescent="0.25">
      <c r="B3" s="3" t="s">
        <v>19</v>
      </c>
      <c r="C3" s="2">
        <v>15</v>
      </c>
      <c r="D3" s="2">
        <f>C3*'Tasks List'!$J$5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25">
      <c r="B4" s="3" t="s">
        <v>2</v>
      </c>
      <c r="C4" s="2">
        <v>15</v>
      </c>
      <c r="D4" s="2">
        <f>C4*'Tasks List'!$J$5</f>
        <v>30</v>
      </c>
      <c r="E4" s="2">
        <v>4</v>
      </c>
      <c r="F4" s="2">
        <v>4</v>
      </c>
      <c r="G4" s="2">
        <v>0</v>
      </c>
      <c r="H4" s="1">
        <f t="shared" ref="H4:H9" si="0">D4-SUM(E4:G4)</f>
        <v>22</v>
      </c>
    </row>
    <row r="5" spans="2:8" x14ac:dyDescent="0.25">
      <c r="B5" s="3" t="s">
        <v>20</v>
      </c>
      <c r="C5" s="2">
        <v>15</v>
      </c>
      <c r="D5" s="2">
        <f>C5*'Tasks List'!$J$5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25">
      <c r="B6" s="3" t="s">
        <v>21</v>
      </c>
      <c r="C6" s="2">
        <v>15</v>
      </c>
      <c r="D6" s="2">
        <f>C6*'Tasks List'!$J$5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25">
      <c r="B7" s="3" t="s">
        <v>25</v>
      </c>
      <c r="C7" s="2">
        <v>15</v>
      </c>
      <c r="D7" s="2">
        <f>C7*'Tasks List'!$J$5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25">
      <c r="B8" s="3" t="s">
        <v>22</v>
      </c>
      <c r="C8" s="2">
        <v>15</v>
      </c>
      <c r="D8" s="2">
        <f>C8*'Tasks List'!$J$5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25">
      <c r="B9" s="3" t="s">
        <v>63</v>
      </c>
      <c r="C9" s="2">
        <v>8</v>
      </c>
      <c r="D9" s="2">
        <f>C9*'Tasks List'!$J$5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6.42578125" bestFit="1" customWidth="1"/>
  </cols>
  <sheetData>
    <row r="1" spans="1:2" x14ac:dyDescent="0.25">
      <c r="A1" t="s">
        <v>15</v>
      </c>
    </row>
    <row r="2" spans="1:2" x14ac:dyDescent="0.25">
      <c r="A2" s="109">
        <v>41557</v>
      </c>
      <c r="B2" t="s">
        <v>16</v>
      </c>
    </row>
    <row r="3" spans="1:2" x14ac:dyDescent="0.25">
      <c r="A3" s="109"/>
      <c r="B3" t="s">
        <v>17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2014-02-19T18:34:13Z</cp:lastPrinted>
  <dcterms:created xsi:type="dcterms:W3CDTF">2013-09-27T23:24:54Z</dcterms:created>
  <dcterms:modified xsi:type="dcterms:W3CDTF">2014-04-14T22:40:46Z</dcterms:modified>
</cp:coreProperties>
</file>