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nst_000\Documents\GitHub\UCSC-IBM-POSRA\bookkeeping\"/>
    </mc:Choice>
  </mc:AlternateContent>
  <bookViews>
    <workbookView xWindow="3060" yWindow="0" windowWidth="7476" windowHeight="3756" tabRatio="601" activeTab="2"/>
  </bookViews>
  <sheets>
    <sheet name="Chart2" sheetId="8" r:id="rId1"/>
    <sheet name="Chart1" sheetId="7" r:id="rId2"/>
    <sheet name="Tasks List" sheetId="1" r:id="rId3"/>
    <sheet name="Backlog" sheetId="5" r:id="rId4"/>
    <sheet name="Scrum Board" sheetId="6" r:id="rId5"/>
    <sheet name="Chart - Burn Up" sheetId="3" r:id="rId6"/>
    <sheet name="Names-Hours" sheetId="2" r:id="rId7"/>
    <sheet name="ToDo" sheetId="4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15" i="6"/>
  <c r="G13" i="6"/>
  <c r="G12" i="6"/>
  <c r="C16" i="6"/>
  <c r="C15" i="6"/>
  <c r="E15" i="6"/>
  <c r="E12" i="6"/>
  <c r="A15" i="6"/>
  <c r="J4" i="6"/>
  <c r="J3" i="6"/>
  <c r="H3" i="6"/>
  <c r="D5" i="1" l="1"/>
  <c r="D9" i="2" l="1"/>
  <c r="H9" i="2" s="1"/>
  <c r="F5" i="1" s="1"/>
  <c r="C13" i="6" l="1"/>
  <c r="C12" i="6"/>
  <c r="C10" i="6"/>
  <c r="C9" i="6"/>
  <c r="C7" i="6"/>
  <c r="C6" i="6"/>
  <c r="C4" i="6"/>
  <c r="C3" i="6"/>
  <c r="G10" i="6"/>
  <c r="G9" i="6"/>
  <c r="G7" i="6"/>
  <c r="G6" i="6"/>
  <c r="A12" i="6"/>
  <c r="A9" i="6"/>
  <c r="A6" i="6"/>
  <c r="A3" i="6"/>
  <c r="E9" i="6"/>
  <c r="E6" i="6"/>
  <c r="D4" i="2" l="1"/>
  <c r="H4" i="2" s="1"/>
  <c r="D5" i="2"/>
  <c r="H5" i="2" s="1"/>
  <c r="D6" i="2"/>
  <c r="H6" i="2" s="1"/>
  <c r="D7" i="2"/>
  <c r="H7" i="2" s="1"/>
  <c r="D8" i="2"/>
  <c r="H8" i="2" s="1"/>
  <c r="D3" i="2"/>
  <c r="H3" i="2" s="1"/>
  <c r="E59" i="1"/>
  <c r="D59" i="1" l="1"/>
  <c r="F59" i="1"/>
  <c r="I4" i="1"/>
  <c r="J4" i="1" s="1"/>
  <c r="I3" i="1"/>
  <c r="J3" i="1" s="1"/>
  <c r="G4" i="1"/>
  <c r="H4" i="1" s="1"/>
  <c r="G3" i="1"/>
  <c r="H3" i="1" s="1"/>
  <c r="D4" i="1"/>
  <c r="F4" i="1" s="1"/>
  <c r="D3" i="1"/>
  <c r="F3" i="1" s="1"/>
  <c r="D58" i="1"/>
  <c r="E58" i="1" s="1"/>
  <c r="F58" i="1" l="1"/>
  <c r="G59" i="1"/>
  <c r="E60" i="1"/>
  <c r="F60" i="1" s="1"/>
  <c r="G60" i="1" s="1"/>
  <c r="H60" i="1" s="1"/>
  <c r="I60" i="1" l="1"/>
  <c r="J60" i="1" s="1"/>
  <c r="K60" i="1" s="1"/>
  <c r="H59" i="1"/>
  <c r="G58" i="1"/>
  <c r="I59" i="1" l="1"/>
  <c r="H58" i="1"/>
  <c r="J59" i="1" l="1"/>
  <c r="K59" i="1" s="1"/>
  <c r="I58" i="1"/>
  <c r="K61" i="1" l="1"/>
  <c r="J58" i="1"/>
  <c r="K58" i="1"/>
</calcChain>
</file>

<file path=xl/sharedStrings.xml><?xml version="1.0" encoding="utf-8"?>
<sst xmlns="http://schemas.openxmlformats.org/spreadsheetml/2006/main" count="166" uniqueCount="78">
  <si>
    <t>Task</t>
  </si>
  <si>
    <t>Assigned</t>
  </si>
  <si>
    <t>Konstantin</t>
  </si>
  <si>
    <t>Team Member Name</t>
  </si>
  <si>
    <t>Expected</t>
  </si>
  <si>
    <t>Role Responsabilities</t>
  </si>
  <si>
    <t>Other Non-Sprint Hours</t>
  </si>
  <si>
    <t>Total Not Dev Hours Implemented</t>
  </si>
  <si>
    <t>Allocated Time</t>
  </si>
  <si>
    <t>Available Hours / Total Hours</t>
  </si>
  <si>
    <t>Hours/Week</t>
  </si>
  <si>
    <t>Total for Sprint</t>
  </si>
  <si>
    <t>Planning + Meetings/Week</t>
  </si>
  <si>
    <t>Burn Up</t>
  </si>
  <si>
    <t>Meeting Days</t>
  </si>
  <si>
    <t>User Stories / Goals</t>
  </si>
  <si>
    <t>Ideal</t>
  </si>
  <si>
    <t xml:space="preserve">TO DO: </t>
  </si>
  <si>
    <t xml:space="preserve">Make Uer Story for "Other" </t>
  </si>
  <si>
    <t>New User Story for BackEnd.</t>
  </si>
  <si>
    <t>Weeks in Sprint:</t>
  </si>
  <si>
    <t>Nicholas</t>
  </si>
  <si>
    <t>Igor</t>
  </si>
  <si>
    <t>Nathan</t>
  </si>
  <si>
    <t>Thomas</t>
  </si>
  <si>
    <t>Rev 4
01/15/2014</t>
  </si>
  <si>
    <t>POSRA</t>
  </si>
  <si>
    <t>Started Bookkeeping folder and files</t>
  </si>
  <si>
    <t>Create build/test server in windows</t>
  </si>
  <si>
    <t>Create initial test cases</t>
  </si>
  <si>
    <t>David</t>
  </si>
  <si>
    <t>As a Developer, I need an architectural overview of OSRA’s processing, so I can understand the code base.</t>
  </si>
  <si>
    <t>As a Developer, I need to review each aspect of OSRA’s architecture, so I can understand the code base.</t>
  </si>
  <si>
    <t>As a Developer, I need to get a basic grasp of O-Chem, so I can better understand use cases.</t>
  </si>
  <si>
    <t>Create Development Workflow</t>
  </si>
  <si>
    <t>Backlog</t>
  </si>
  <si>
    <t>As a Developer, I need workflow and processes for the github repo, so I can collaborate on code</t>
  </si>
  <si>
    <t>As a Developer, I need a testing enviroment and test documentation, so I can better contribute to the codebase</t>
  </si>
  <si>
    <t>As a Developer, I need to have consolidated documentation from other developers, so I can better contribute to the codebase</t>
  </si>
  <si>
    <t>As a Developer, I need to understand SMILES notation and .SD file structure, so I can desing the smile data structure.</t>
  </si>
  <si>
    <t>As a User, I want to be able to detect Par. in Chemical Diagram, so I can work with polymers</t>
  </si>
  <si>
    <t>As a User, I want to be able to detect Brackets in Chemical Diagrams, so I can work with polymers</t>
  </si>
  <si>
    <t>As a User, I want to be able to detect subscripts for polymer diagrams, so I can work with polymers</t>
  </si>
  <si>
    <t>As a User, I want to be able to detect “R-Notation”, so I can work with polymers</t>
  </si>
  <si>
    <t>As a User, I want to have a data structure for encoding polymers in “Smile Notation”, so I can work with polymers</t>
  </si>
  <si>
    <t>As a User, I need an .SD files from the diagram for each sub molecule in the diagram, so I can work with polymers</t>
  </si>
  <si>
    <t>User Stories</t>
  </si>
  <si>
    <t>Assigned Sprint</t>
  </si>
  <si>
    <t>INF</t>
  </si>
  <si>
    <t>-</t>
  </si>
  <si>
    <t>Not Started</t>
  </si>
  <si>
    <t>In Progrers</t>
  </si>
  <si>
    <t>Finished</t>
  </si>
  <si>
    <t>MoSCoW</t>
  </si>
  <si>
    <t>M</t>
  </si>
  <si>
    <t>S</t>
  </si>
  <si>
    <t>W</t>
  </si>
  <si>
    <t>Mathew</t>
  </si>
  <si>
    <t>Sprint 2</t>
  </si>
  <si>
    <t>Starts:   02/05/2014</t>
  </si>
  <si>
    <t>Ends:     02/19/2014</t>
  </si>
  <si>
    <t>As a Developer, I need to understand the POTRACE library, so I can understand how to leverage it and work around it</t>
  </si>
  <si>
    <t>As a Developer, I need to understand the OpenBable library, so I can understand how to leverage it and work around it</t>
  </si>
  <si>
    <t>1-2</t>
  </si>
  <si>
    <t>As a Developer, I need to have a x64 based development enviroment, so I can modify, compile, and test the application</t>
  </si>
  <si>
    <t>As a Developer, I need to research methods for submiting end and repeating groups for smile conversion, so I can know how to generate SMILES for different segments</t>
  </si>
  <si>
    <t>As a Developer, I need to research possible methods for detecting parenthesis, so I can find the best way to implement parenthesis</t>
  </si>
  <si>
    <t>Review implementation of POTRACE in OSRA</t>
  </si>
  <si>
    <t xml:space="preserve">Brain Storm methods ( Point Dencity, Detect as character) </t>
  </si>
  <si>
    <t>Review implementation of OpenBabel in OSRA</t>
  </si>
  <si>
    <t>Brain Storm methods for submiting segments</t>
  </si>
  <si>
    <t>Try Various brainstormed methods for submiting segments</t>
  </si>
  <si>
    <t>Try Various brainstormed methods for detecting parenthesis</t>
  </si>
  <si>
    <t xml:space="preserve">Install Cygwin, and all need libraries </t>
  </si>
  <si>
    <t>As a Developer, I need to have a x32 based development enviroment, so I can modify, compile, and test the application</t>
  </si>
  <si>
    <t xml:space="preserve">Find and download all external libraries </t>
  </si>
  <si>
    <t>Configure and compile</t>
  </si>
  <si>
    <t>Install and Configure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</si>
</sst>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Arial"/>
      <family val="2"/>
    </font>
    <font>
      <sz val="13.2"/>
      <color rgb="FF000000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0" xfId="0" applyNumberFormat="1" applyProtection="1"/>
    <xf numFmtId="14" fontId="0" fillId="0" borderId="12" xfId="0" applyNumberFormat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6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4" fillId="0" borderId="0" xfId="3" applyProtection="1"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18" xfId="0" applyBorder="1" applyProtection="1"/>
    <xf numFmtId="0" fontId="0" fillId="0" borderId="19" xfId="0" applyBorder="1" applyProtection="1"/>
    <xf numFmtId="0" fontId="0" fillId="0" borderId="1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top" wrapText="1"/>
      <protection locked="0"/>
    </xf>
    <xf numFmtId="14" fontId="0" fillId="0" borderId="0" xfId="0" applyNumberFormat="1" applyBorder="1" applyAlignment="1" applyProtection="1">
      <alignment horizontal="right" vertical="top"/>
    </xf>
    <xf numFmtId="0" fontId="3" fillId="0" borderId="2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0" fillId="0" borderId="20" xfId="0" applyBorder="1" applyAlignment="1" applyProtection="1">
      <protection locked="0"/>
    </xf>
    <xf numFmtId="14" fontId="0" fillId="0" borderId="16" xfId="0" applyNumberFormat="1" applyBorder="1" applyAlignment="1" applyProtection="1">
      <alignment horizontal="center" vertical="center"/>
    </xf>
    <xf numFmtId="14" fontId="0" fillId="0" borderId="9" xfId="0" applyNumberFormat="1" applyBorder="1" applyAlignment="1" applyProtection="1">
      <alignment horizontal="center" vertical="center"/>
    </xf>
    <xf numFmtId="0" fontId="2" fillId="4" borderId="25" xfId="2" applyFill="1" applyBorder="1" applyProtection="1">
      <protection locked="0"/>
    </xf>
    <xf numFmtId="0" fontId="1" fillId="4" borderId="26" xfId="1" applyFill="1" applyBorder="1" applyAlignment="1" applyProtection="1">
      <alignment horizontal="center" vertical="center"/>
      <protection locked="0"/>
    </xf>
    <xf numFmtId="2" fontId="1" fillId="4" borderId="28" xfId="1" applyNumberFormat="1" applyFill="1" applyBorder="1" applyAlignment="1" applyProtection="1">
      <alignment horizontal="center" vertical="center"/>
      <protection locked="0"/>
    </xf>
    <xf numFmtId="2" fontId="1" fillId="4" borderId="25" xfId="1" applyNumberFormat="1" applyFill="1" applyBorder="1" applyAlignment="1" applyProtection="1">
      <alignment horizontal="center" vertical="center"/>
      <protection locked="0"/>
    </xf>
    <xf numFmtId="2" fontId="1" fillId="4" borderId="29" xfId="1" applyNumberFormat="1" applyFill="1" applyBorder="1" applyAlignment="1" applyProtection="1">
      <alignment horizontal="center" vertical="center"/>
      <protection locked="0"/>
    </xf>
    <xf numFmtId="2" fontId="1" fillId="4" borderId="26" xfId="1" applyNumberFormat="1" applyFill="1" applyBorder="1" applyAlignment="1" applyProtection="1">
      <alignment horizontal="center" vertical="center"/>
      <protection locked="0"/>
    </xf>
    <xf numFmtId="0" fontId="5" fillId="4" borderId="24" xfId="0" applyFont="1" applyFill="1" applyBorder="1" applyAlignment="1">
      <alignment vertical="center" wrapText="1" readingOrder="1"/>
    </xf>
    <xf numFmtId="0" fontId="5" fillId="4" borderId="27" xfId="0" applyFont="1" applyFill="1" applyBorder="1" applyAlignment="1">
      <alignment vertical="center" wrapText="1" readingOrder="1"/>
    </xf>
    <xf numFmtId="0" fontId="5" fillId="5" borderId="24" xfId="0" applyFont="1" applyFill="1" applyBorder="1" applyAlignment="1">
      <alignment vertical="center" wrapText="1" readingOrder="1"/>
    </xf>
    <xf numFmtId="0" fontId="2" fillId="5" borderId="25" xfId="2" applyFill="1" applyBorder="1" applyProtection="1">
      <protection locked="0"/>
    </xf>
    <xf numFmtId="0" fontId="1" fillId="5" borderId="26" xfId="1" applyFill="1" applyBorder="1" applyAlignment="1" applyProtection="1">
      <alignment horizontal="center" vertical="center"/>
      <protection locked="0"/>
    </xf>
    <xf numFmtId="0" fontId="5" fillId="5" borderId="27" xfId="0" applyFont="1" applyFill="1" applyBorder="1" applyAlignment="1">
      <alignment vertical="center" wrapText="1" readingOrder="1"/>
    </xf>
    <xf numFmtId="2" fontId="1" fillId="5" borderId="28" xfId="1" applyNumberFormat="1" applyFill="1" applyBorder="1" applyAlignment="1" applyProtection="1">
      <alignment horizontal="center" vertical="center"/>
      <protection locked="0"/>
    </xf>
    <xf numFmtId="2" fontId="1" fillId="5" borderId="25" xfId="1" applyNumberFormat="1" applyFill="1" applyBorder="1" applyAlignment="1" applyProtection="1">
      <alignment horizontal="center" vertical="center"/>
      <protection locked="0"/>
    </xf>
    <xf numFmtId="2" fontId="1" fillId="5" borderId="29" xfId="1" applyNumberFormat="1" applyFill="1" applyBorder="1" applyAlignment="1" applyProtection="1">
      <alignment horizontal="center" vertical="center"/>
      <protection locked="0"/>
    </xf>
    <xf numFmtId="2" fontId="1" fillId="5" borderId="26" xfId="1" applyNumberFormat="1" applyFill="1" applyBorder="1" applyAlignment="1" applyProtection="1">
      <alignment horizontal="center" vertical="center"/>
      <protection locked="0"/>
    </xf>
    <xf numFmtId="14" fontId="0" fillId="0" borderId="30" xfId="0" applyNumberFormat="1" applyBorder="1" applyAlignment="1" applyProtection="1">
      <alignment horizontal="center" vertical="center"/>
    </xf>
    <xf numFmtId="0" fontId="7" fillId="0" borderId="31" xfId="0" applyFont="1" applyBorder="1"/>
    <xf numFmtId="0" fontId="7" fillId="0" borderId="18" xfId="0" applyFont="1" applyBorder="1"/>
    <xf numFmtId="0" fontId="6" fillId="0" borderId="32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quotePrefix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0" fillId="0" borderId="26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53" xfId="0" applyBorder="1" applyAlignment="1">
      <alignment horizontal="right"/>
    </xf>
    <xf numFmtId="0" fontId="9" fillId="0" borderId="5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9" fillId="0" borderId="2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49" fontId="0" fillId="0" borderId="36" xfId="0" applyNumberFormat="1" applyBorder="1" applyAlignment="1">
      <alignment horizontal="center" vertic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'Tasks List'!$A$20:$A$44</c:f>
              <c:strCache>
                <c:ptCount val="25"/>
                <c:pt idx="0">
                  <c:v>As a Developer, I need to research possible methods for detecting parenthesis, so I can find the best way to implement parenthesis</c:v>
                </c:pt>
                <c:pt idx="12">
                  <c:v>As a Developer, I need to research methods for submiting end and repeating groups for smile conversion, so I can know how to generate SMILES for different segments</c:v>
                </c:pt>
                <c:pt idx="24">
                  <c:v>As a Developer, I need to have a x32 based development enviroment, so I can modify, compile, and test the application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'Tasks List'!$A$46:$A$48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009304"/>
        <c:axId val="400010480"/>
      </c:barChart>
      <c:catAx>
        <c:axId val="40000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10480"/>
        <c:crosses val="autoZero"/>
        <c:auto val="1"/>
        <c:lblAlgn val="ctr"/>
        <c:lblOffset val="100"/>
        <c:noMultiLvlLbl val="0"/>
      </c:catAx>
      <c:valAx>
        <c:axId val="4000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0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'Tasks List'!$A$20:$A$44</c:f>
              <c:strCache>
                <c:ptCount val="25"/>
                <c:pt idx="0">
                  <c:v>As a Developer, I need to research possible methods for detecting parenthesis, so I can find the best way to implement parenthesis</c:v>
                </c:pt>
                <c:pt idx="12">
                  <c:v>As a Developer, I need to research methods for submiting end and repeating groups for smile conversion, so I can know how to generate SMILES for different segments</c:v>
                </c:pt>
                <c:pt idx="24">
                  <c:v>As a Developer, I need to have a x32 based development enviroment, so I can modify, compile, and test the application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'Tasks List'!$A$46:$A$48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826344"/>
        <c:axId val="284826736"/>
      </c:barChart>
      <c:catAx>
        <c:axId val="28482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26736"/>
        <c:crosses val="autoZero"/>
        <c:auto val="1"/>
        <c:lblAlgn val="ctr"/>
        <c:lblOffset val="100"/>
        <c:noMultiLvlLbl val="0"/>
      </c:catAx>
      <c:valAx>
        <c:axId val="2848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2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POSRA Sprint 1 Burn Up</a:t>
            </a:r>
          </a:p>
        </c:rich>
      </c:tx>
      <c:layout>
        <c:manualLayout>
          <c:xMode val="edge"/>
          <c:yMode val="edge"/>
          <c:x val="0.11786438233682328"/>
          <c:y val="2.218860312657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87240056531394E-2"/>
          <c:y val="9.3524406272211438E-2"/>
          <c:w val="0.89735175400407963"/>
          <c:h val="0.85614484577893402"/>
        </c:manualLayout>
      </c:layout>
      <c:lineChart>
        <c:grouping val="standard"/>
        <c:varyColors val="0"/>
        <c:ser>
          <c:idx val="0"/>
          <c:order val="0"/>
          <c:tx>
            <c:strRef>
              <c:f>'Tasks List'!$E$62</c:f>
              <c:strCache>
                <c:ptCount val="1"/>
                <c:pt idx="0">
                  <c:v>Burn Up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41675</c:v>
                </c:pt>
                <c:pt idx="1">
                  <c:v>41677</c:v>
                </c:pt>
                <c:pt idx="2">
                  <c:v>41680</c:v>
                </c:pt>
                <c:pt idx="3">
                  <c:v>41682</c:v>
                </c:pt>
                <c:pt idx="4">
                  <c:v>41684</c:v>
                </c:pt>
                <c:pt idx="5">
                  <c:v>41687</c:v>
                </c:pt>
                <c:pt idx="6">
                  <c:v>41689</c:v>
                </c:pt>
              </c:numCache>
            </c:numRef>
          </c:cat>
          <c:val>
            <c:numRef>
              <c:f>'Tasks List'!$E$59:$K$59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'Tasks List'!$F$62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41675</c:v>
                </c:pt>
                <c:pt idx="1">
                  <c:v>41677</c:v>
                </c:pt>
                <c:pt idx="2">
                  <c:v>41680</c:v>
                </c:pt>
                <c:pt idx="3">
                  <c:v>41682</c:v>
                </c:pt>
                <c:pt idx="4">
                  <c:v>41684</c:v>
                </c:pt>
                <c:pt idx="5">
                  <c:v>41687</c:v>
                </c:pt>
                <c:pt idx="6">
                  <c:v>41689</c:v>
                </c:pt>
              </c:numCache>
            </c:numRef>
          </c:cat>
          <c:val>
            <c:numRef>
              <c:f>'Tasks List'!$E$60:$K$60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'Tasks List'!$G$62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3">
                  <a:alpha val="3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41675</c:v>
                </c:pt>
                <c:pt idx="1">
                  <c:v>41677</c:v>
                </c:pt>
                <c:pt idx="2">
                  <c:v>41680</c:v>
                </c:pt>
                <c:pt idx="3">
                  <c:v>41682</c:v>
                </c:pt>
                <c:pt idx="4">
                  <c:v>41684</c:v>
                </c:pt>
                <c:pt idx="5">
                  <c:v>41687</c:v>
                </c:pt>
                <c:pt idx="6">
                  <c:v>41689</c:v>
                </c:pt>
              </c:numCache>
            </c:numRef>
          </c:cat>
          <c:val>
            <c:numRef>
              <c:f>'Tasks List'!$E$61:$K$61</c:f>
              <c:numCache>
                <c:formatCode>General</c:formatCode>
                <c:ptCount val="7"/>
                <c:pt idx="0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51065744"/>
        <c:axId val="251069272"/>
      </c:lineChart>
      <c:dateAx>
        <c:axId val="251065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69272"/>
        <c:crosses val="autoZero"/>
        <c:auto val="0"/>
        <c:lblOffset val="100"/>
        <c:baseTimeUnit val="days"/>
      </c:dateAx>
      <c:valAx>
        <c:axId val="25106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65744"/>
        <c:crossesAt val="41548"/>
        <c:crossBetween val="between"/>
        <c:majorUnit val="10"/>
        <c:min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5532289233077"/>
          <c:y val="5.025313590717953E-2"/>
          <c:w val="0.36546750886908369"/>
          <c:h val="4.922613871450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%20Burn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 List"/>
      <sheetName val="Backlog"/>
      <sheetName val="Scrum Board"/>
      <sheetName val="Chart - Burn Up"/>
      <sheetName val="Names-Hours"/>
      <sheetName val="ToDo"/>
    </sheetNames>
    <sheetDataSet>
      <sheetData sheetId="0" refreshError="1"/>
      <sheetData sheetId="1">
        <row r="8">
          <cell r="A8" t="str">
            <v>As a Developer, I need a testing enviroment and test documentation, so I can better contribute to the codebase</v>
          </cell>
          <cell r="B8" t="str">
            <v>M</v>
          </cell>
          <cell r="C8">
            <v>20</v>
          </cell>
        </row>
      </sheetData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zoomScale="115" zoomScaleNormal="115" workbookViewId="0">
      <selection activeCell="A2" sqref="A2"/>
    </sheetView>
  </sheetViews>
  <sheetFormatPr defaultColWidth="9.109375" defaultRowHeight="14.4" x14ac:dyDescent="0.3"/>
  <cols>
    <col min="1" max="1" width="53.6640625" style="2" customWidth="1"/>
    <col min="2" max="2" width="76.6640625" style="2" customWidth="1"/>
    <col min="3" max="3" width="13.44140625" style="2" customWidth="1"/>
    <col min="4" max="4" width="14.109375" style="2" customWidth="1"/>
    <col min="5" max="5" width="11.33203125" style="2" hidden="1" customWidth="1"/>
    <col min="6" max="11" width="11.88671875" style="2" bestFit="1" customWidth="1"/>
    <col min="12" max="16384" width="9.109375" style="2"/>
  </cols>
  <sheetData>
    <row r="1" spans="1:12" ht="39.75" customHeight="1" thickBot="1" x14ac:dyDescent="0.35">
      <c r="A1" s="21" t="s">
        <v>58</v>
      </c>
      <c r="B1" s="20" t="s">
        <v>26</v>
      </c>
      <c r="J1" s="14" t="s">
        <v>25</v>
      </c>
    </row>
    <row r="2" spans="1:12" ht="29.4" thickBot="1" x14ac:dyDescent="0.35">
      <c r="A2" s="18"/>
      <c r="B2" s="19"/>
      <c r="D2" s="17" t="s">
        <v>3</v>
      </c>
      <c r="F2" s="67" t="s">
        <v>9</v>
      </c>
      <c r="G2" s="68"/>
    </row>
    <row r="3" spans="1:12" ht="15" thickBot="1" x14ac:dyDescent="0.35">
      <c r="A3" s="15" t="s">
        <v>59</v>
      </c>
      <c r="D3" s="6" t="str">
        <f>'Names-Hours'!B3</f>
        <v>Nicholas</v>
      </c>
      <c r="F3" s="7" t="str">
        <f>('Names-Hours'!H3) - (SUMIF(C9:C57,D3,D9:D57))&amp;+"/"&amp;+'Names-Hours'!D3</f>
        <v>24.5/30</v>
      </c>
      <c r="G3" s="6" t="str">
        <f>'Names-Hours'!B5</f>
        <v>Igor</v>
      </c>
      <c r="H3" s="7" t="str">
        <f>('Names-Hours'!H5) -(SUMIF(C9:C57,G3,D9:D57)) &amp;+"/"&amp;+'Names-Hours'!D5</f>
        <v>23/30</v>
      </c>
      <c r="I3" s="6" t="str">
        <f>'Names-Hours'!B7</f>
        <v>David</v>
      </c>
      <c r="J3" s="7" t="str">
        <f>('Names-Hours'!H7) -(SUMIF(C9:C57,I3,D9:D57)) &amp;+"/"&amp;+ 'Names-Hours'!D7</f>
        <v>23/30</v>
      </c>
    </row>
    <row r="4" spans="1:12" ht="15" thickBot="1" x14ac:dyDescent="0.35">
      <c r="A4" s="16" t="s">
        <v>60</v>
      </c>
      <c r="B4" s="5"/>
      <c r="D4" s="6" t="str">
        <f>'Names-Hours'!B4</f>
        <v>Konstantin</v>
      </c>
      <c r="F4" s="7" t="str">
        <f>('Names-Hours'!H4) -(SUMIF(C9:C57,D4,D9:D57))&amp;+"/"&amp;+'Names-Hours'!D4</f>
        <v>22/30</v>
      </c>
      <c r="G4" s="6" t="str">
        <f>'Names-Hours'!B6</f>
        <v>Nathan</v>
      </c>
      <c r="H4" s="7" t="str">
        <f>('Names-Hours'!H6) -(SUMIF(C9:C57,G4,D9:D57)) &amp;+"/"&amp;+'Names-Hours'!D6</f>
        <v>24.5/30</v>
      </c>
      <c r="I4" s="6" t="str">
        <f>'Names-Hours'!B8</f>
        <v>Thomas</v>
      </c>
      <c r="J4" s="7" t="str">
        <f>('Names-Hours'!H8) -(SUMIF(C9:C57,I4,D9:D57)) &amp;+"/"&amp;+ 'Names-Hours'!D8</f>
        <v>25/30</v>
      </c>
    </row>
    <row r="5" spans="1:12" ht="16.2" thickBot="1" x14ac:dyDescent="0.35">
      <c r="B5" s="8"/>
      <c r="D5" s="6" t="str">
        <f>'Names-Hours'!B9</f>
        <v>Mathew</v>
      </c>
      <c r="F5" s="7" t="str">
        <f>('Names-Hours'!H9) -(SUMIF(C9:C58,D5,D9:D58)) &amp;+"/"&amp;+'Names-Hours'!D9</f>
        <v>13/16</v>
      </c>
      <c r="H5" s="78" t="s">
        <v>20</v>
      </c>
      <c r="I5" s="79"/>
      <c r="J5" s="66">
        <v>2</v>
      </c>
    </row>
    <row r="6" spans="1:12" ht="15" thickBot="1" x14ac:dyDescent="0.35"/>
    <row r="7" spans="1:12" ht="15.75" customHeight="1" thickTop="1" thickBot="1" x14ac:dyDescent="0.35">
      <c r="A7" s="73" t="s">
        <v>15</v>
      </c>
      <c r="B7" s="73" t="s">
        <v>0</v>
      </c>
      <c r="C7" s="69" t="s">
        <v>1</v>
      </c>
      <c r="D7" s="71" t="s">
        <v>8</v>
      </c>
      <c r="E7" s="22"/>
      <c r="F7" s="75" t="s">
        <v>14</v>
      </c>
      <c r="G7" s="76"/>
      <c r="H7" s="76"/>
      <c r="I7" s="76"/>
      <c r="J7" s="76"/>
      <c r="K7" s="77"/>
      <c r="L7" s="13"/>
    </row>
    <row r="8" spans="1:12" ht="15" thickBot="1" x14ac:dyDescent="0.35">
      <c r="A8" s="74"/>
      <c r="B8" s="74"/>
      <c r="C8" s="70"/>
      <c r="D8" s="72"/>
      <c r="E8" s="9">
        <v>41675</v>
      </c>
      <c r="F8" s="23">
        <v>41677</v>
      </c>
      <c r="G8" s="24">
        <v>41680</v>
      </c>
      <c r="H8" s="24">
        <v>41682</v>
      </c>
      <c r="I8" s="24">
        <v>41684</v>
      </c>
      <c r="J8" s="24">
        <v>41687</v>
      </c>
      <c r="K8" s="41">
        <v>41689</v>
      </c>
    </row>
    <row r="9" spans="1:12" ht="15.6" thickTop="1" x14ac:dyDescent="0.3">
      <c r="A9" s="81"/>
      <c r="B9" s="33" t="s">
        <v>28</v>
      </c>
      <c r="C9" s="34" t="s">
        <v>24</v>
      </c>
      <c r="D9" s="35"/>
      <c r="E9" s="36"/>
      <c r="F9" s="37"/>
      <c r="G9" s="38"/>
      <c r="H9" s="38"/>
      <c r="I9" s="39"/>
      <c r="J9" s="39"/>
      <c r="K9" s="40"/>
    </row>
    <row r="10" spans="1:12" ht="15" x14ac:dyDescent="0.3">
      <c r="A10" s="81"/>
      <c r="B10" s="31" t="s">
        <v>28</v>
      </c>
      <c r="C10" s="25" t="s">
        <v>22</v>
      </c>
      <c r="D10" s="26"/>
      <c r="E10" s="32"/>
      <c r="F10" s="27"/>
      <c r="G10" s="28"/>
      <c r="H10" s="28"/>
      <c r="I10" s="29"/>
      <c r="J10" s="29"/>
      <c r="K10" s="30"/>
    </row>
    <row r="11" spans="1:12" ht="15" x14ac:dyDescent="0.3">
      <c r="A11" s="81"/>
      <c r="B11" s="31" t="s">
        <v>29</v>
      </c>
      <c r="C11" s="25" t="s">
        <v>22</v>
      </c>
      <c r="D11" s="26"/>
      <c r="E11" s="32"/>
      <c r="F11" s="27"/>
      <c r="G11" s="28"/>
      <c r="H11" s="28"/>
      <c r="I11" s="29"/>
      <c r="J11" s="29"/>
      <c r="K11" s="30"/>
    </row>
    <row r="12" spans="1:12" ht="14.4" customHeight="1" x14ac:dyDescent="0.3">
      <c r="A12" s="81"/>
      <c r="B12" s="33" t="s">
        <v>34</v>
      </c>
      <c r="C12" s="34" t="s">
        <v>24</v>
      </c>
      <c r="D12" s="35"/>
      <c r="E12" s="36"/>
      <c r="F12" s="37"/>
      <c r="G12" s="38"/>
      <c r="H12" s="38"/>
      <c r="I12" s="39"/>
      <c r="J12" s="39"/>
      <c r="K12" s="40"/>
    </row>
    <row r="13" spans="1:12" ht="15.6" thickBot="1" x14ac:dyDescent="0.35">
      <c r="A13" s="81"/>
      <c r="B13" s="33" t="s">
        <v>34</v>
      </c>
      <c r="C13" s="25" t="s">
        <v>2</v>
      </c>
      <c r="D13" s="26"/>
      <c r="E13" s="32"/>
      <c r="F13" s="27"/>
      <c r="G13" s="28"/>
      <c r="H13" s="28"/>
      <c r="I13" s="29"/>
      <c r="J13" s="29"/>
      <c r="K13" s="30"/>
    </row>
    <row r="14" spans="1:12" ht="15.6" thickTop="1" x14ac:dyDescent="0.3">
      <c r="A14" s="80" t="s">
        <v>39</v>
      </c>
      <c r="B14" s="33"/>
      <c r="C14" s="34"/>
      <c r="D14" s="35"/>
      <c r="E14" s="36"/>
      <c r="F14" s="37"/>
      <c r="G14" s="38"/>
      <c r="H14" s="38"/>
      <c r="I14" s="39"/>
      <c r="J14" s="39"/>
      <c r="K14" s="40"/>
    </row>
    <row r="15" spans="1:12" ht="15" x14ac:dyDescent="0.3">
      <c r="A15" s="81"/>
      <c r="B15" s="31"/>
      <c r="C15" s="25"/>
      <c r="D15" s="26"/>
      <c r="E15" s="32"/>
      <c r="F15" s="27"/>
      <c r="G15" s="28"/>
      <c r="H15" s="28"/>
      <c r="I15" s="29"/>
      <c r="J15" s="29"/>
      <c r="K15" s="30"/>
    </row>
    <row r="16" spans="1:12" ht="15" x14ac:dyDescent="0.3">
      <c r="A16" s="81"/>
      <c r="B16" s="33"/>
      <c r="C16" s="34"/>
      <c r="D16" s="35"/>
      <c r="E16" s="36"/>
      <c r="F16" s="37"/>
      <c r="G16" s="38"/>
      <c r="H16" s="38"/>
      <c r="I16" s="39"/>
      <c r="J16" s="39"/>
      <c r="K16" s="40"/>
    </row>
    <row r="17" spans="1:11" ht="15" x14ac:dyDescent="0.3">
      <c r="A17" s="81" t="s">
        <v>44</v>
      </c>
      <c r="B17" s="31"/>
      <c r="C17" s="25"/>
      <c r="D17" s="26"/>
      <c r="E17" s="32"/>
      <c r="F17" s="27"/>
      <c r="G17" s="28"/>
      <c r="H17" s="28"/>
      <c r="I17" s="29"/>
      <c r="J17" s="29"/>
      <c r="K17" s="30"/>
    </row>
    <row r="18" spans="1:11" ht="15" x14ac:dyDescent="0.3">
      <c r="A18" s="81"/>
      <c r="B18" s="33"/>
      <c r="C18" s="34"/>
      <c r="D18" s="35"/>
      <c r="E18" s="36"/>
      <c r="F18" s="37"/>
      <c r="G18" s="38"/>
      <c r="H18" s="38"/>
      <c r="I18" s="39"/>
      <c r="J18" s="39"/>
      <c r="K18" s="40"/>
    </row>
    <row r="19" spans="1:11" ht="15" x14ac:dyDescent="0.3">
      <c r="A19" s="81"/>
      <c r="B19" s="31"/>
      <c r="C19" s="25"/>
      <c r="D19" s="26"/>
      <c r="E19" s="32"/>
      <c r="F19" s="27"/>
      <c r="G19" s="28"/>
      <c r="H19" s="28"/>
      <c r="I19" s="29"/>
      <c r="J19" s="29"/>
      <c r="K19" s="30"/>
    </row>
    <row r="20" spans="1:11" ht="15" x14ac:dyDescent="0.3">
      <c r="A20" s="81" t="s">
        <v>66</v>
      </c>
      <c r="B20" s="33" t="s">
        <v>67</v>
      </c>
      <c r="C20" s="34" t="s">
        <v>21</v>
      </c>
      <c r="D20" s="35"/>
      <c r="E20" s="36"/>
      <c r="F20" s="37"/>
      <c r="G20" s="38"/>
      <c r="H20" s="38"/>
      <c r="I20" s="39"/>
      <c r="J20" s="39"/>
      <c r="K20" s="40"/>
    </row>
    <row r="21" spans="1:11" ht="15" x14ac:dyDescent="0.3">
      <c r="A21" s="81"/>
      <c r="B21" s="33" t="s">
        <v>67</v>
      </c>
      <c r="C21" s="34" t="s">
        <v>23</v>
      </c>
      <c r="D21" s="35"/>
      <c r="E21" s="36"/>
      <c r="F21" s="37"/>
      <c r="G21" s="38"/>
      <c r="H21" s="38"/>
      <c r="I21" s="39"/>
      <c r="J21" s="39"/>
      <c r="K21" s="40"/>
    </row>
    <row r="22" spans="1:11" ht="15" x14ac:dyDescent="0.3">
      <c r="A22" s="81"/>
      <c r="B22" s="31" t="s">
        <v>68</v>
      </c>
      <c r="C22" s="34" t="s">
        <v>2</v>
      </c>
      <c r="D22" s="35"/>
      <c r="E22" s="36"/>
      <c r="F22" s="37"/>
      <c r="G22" s="38"/>
      <c r="H22" s="38"/>
      <c r="I22" s="39"/>
      <c r="J22" s="39"/>
      <c r="K22" s="40"/>
    </row>
    <row r="23" spans="1:11" ht="15" x14ac:dyDescent="0.3">
      <c r="A23" s="81"/>
      <c r="B23" s="31" t="s">
        <v>68</v>
      </c>
      <c r="C23" s="25" t="s">
        <v>21</v>
      </c>
      <c r="D23" s="35"/>
      <c r="E23" s="36"/>
      <c r="F23" s="37"/>
      <c r="G23" s="38"/>
      <c r="H23" s="38"/>
      <c r="I23" s="39"/>
      <c r="J23" s="39"/>
      <c r="K23" s="40"/>
    </row>
    <row r="24" spans="1:11" ht="15" x14ac:dyDescent="0.3">
      <c r="A24" s="81"/>
      <c r="B24" s="31" t="s">
        <v>68</v>
      </c>
      <c r="C24" s="34" t="s">
        <v>22</v>
      </c>
      <c r="D24" s="35"/>
      <c r="E24" s="36"/>
      <c r="F24" s="37"/>
      <c r="G24" s="38"/>
      <c r="H24" s="38"/>
      <c r="I24" s="39"/>
      <c r="J24" s="39"/>
      <c r="K24" s="40"/>
    </row>
    <row r="25" spans="1:11" ht="15" x14ac:dyDescent="0.3">
      <c r="A25" s="81"/>
      <c r="B25" s="31" t="s">
        <v>68</v>
      </c>
      <c r="C25" s="25" t="s">
        <v>23</v>
      </c>
      <c r="D25" s="35"/>
      <c r="E25" s="36"/>
      <c r="F25" s="37"/>
      <c r="G25" s="38"/>
      <c r="H25" s="38"/>
      <c r="I25" s="39"/>
      <c r="J25" s="39"/>
      <c r="K25" s="40"/>
    </row>
    <row r="26" spans="1:11" ht="15" x14ac:dyDescent="0.3">
      <c r="A26" s="81"/>
      <c r="B26" s="31" t="s">
        <v>68</v>
      </c>
      <c r="C26" s="34" t="s">
        <v>30</v>
      </c>
      <c r="D26" s="35"/>
      <c r="E26" s="36"/>
      <c r="F26" s="37"/>
      <c r="G26" s="38"/>
      <c r="H26" s="38"/>
      <c r="I26" s="39"/>
      <c r="J26" s="39"/>
      <c r="K26" s="40"/>
    </row>
    <row r="27" spans="1:11" ht="15" x14ac:dyDescent="0.3">
      <c r="A27" s="81"/>
      <c r="B27" s="31" t="s">
        <v>68</v>
      </c>
      <c r="C27" s="25" t="s">
        <v>24</v>
      </c>
      <c r="D27" s="35"/>
      <c r="E27" s="36"/>
      <c r="F27" s="37"/>
      <c r="G27" s="38"/>
      <c r="H27" s="38"/>
      <c r="I27" s="39"/>
      <c r="J27" s="39"/>
      <c r="K27" s="40"/>
    </row>
    <row r="28" spans="1:11" ht="15" x14ac:dyDescent="0.3">
      <c r="A28" s="81"/>
      <c r="B28" s="31" t="s">
        <v>68</v>
      </c>
      <c r="C28" s="25" t="s">
        <v>57</v>
      </c>
      <c r="D28" s="26"/>
      <c r="E28" s="32"/>
      <c r="F28" s="27"/>
      <c r="G28" s="28"/>
      <c r="H28" s="28"/>
      <c r="I28" s="29"/>
      <c r="J28" s="29"/>
      <c r="K28" s="30"/>
    </row>
    <row r="29" spans="1:11" ht="15" x14ac:dyDescent="0.3">
      <c r="A29" s="81"/>
      <c r="B29" s="33" t="s">
        <v>72</v>
      </c>
      <c r="C29" s="25" t="s">
        <v>21</v>
      </c>
      <c r="D29" s="26"/>
      <c r="E29" s="32"/>
      <c r="F29" s="27"/>
      <c r="G29" s="28"/>
      <c r="H29" s="28"/>
      <c r="I29" s="29"/>
      <c r="J29" s="29"/>
      <c r="K29" s="30"/>
    </row>
    <row r="30" spans="1:11" ht="15" x14ac:dyDescent="0.3">
      <c r="A30" s="81"/>
      <c r="B30" s="33" t="s">
        <v>72</v>
      </c>
      <c r="C30" s="25" t="s">
        <v>23</v>
      </c>
      <c r="D30" s="26"/>
      <c r="E30" s="32"/>
      <c r="F30" s="27"/>
      <c r="G30" s="28"/>
      <c r="H30" s="28"/>
      <c r="I30" s="29"/>
      <c r="J30" s="29"/>
      <c r="K30" s="30"/>
    </row>
    <row r="31" spans="1:11" ht="15" x14ac:dyDescent="0.3">
      <c r="A31" s="81"/>
      <c r="B31" s="33" t="s">
        <v>72</v>
      </c>
      <c r="C31" s="34" t="s">
        <v>22</v>
      </c>
      <c r="D31" s="35"/>
      <c r="E31" s="36"/>
      <c r="F31" s="37"/>
      <c r="G31" s="38"/>
      <c r="H31" s="38"/>
      <c r="I31" s="39"/>
      <c r="J31" s="39"/>
      <c r="K31" s="40"/>
    </row>
    <row r="32" spans="1:11" ht="15" x14ac:dyDescent="0.3">
      <c r="A32" s="81" t="s">
        <v>65</v>
      </c>
      <c r="B32" s="31" t="s">
        <v>69</v>
      </c>
      <c r="C32" s="25" t="s">
        <v>2</v>
      </c>
      <c r="D32" s="26"/>
      <c r="E32" s="32"/>
      <c r="F32" s="27"/>
      <c r="G32" s="28"/>
      <c r="H32" s="28"/>
      <c r="I32" s="29"/>
      <c r="J32" s="29"/>
      <c r="K32" s="30"/>
    </row>
    <row r="33" spans="1:11" ht="15" x14ac:dyDescent="0.3">
      <c r="A33" s="81"/>
      <c r="B33" s="31" t="s">
        <v>69</v>
      </c>
      <c r="C33" s="25" t="s">
        <v>21</v>
      </c>
      <c r="D33" s="26"/>
      <c r="E33" s="32"/>
      <c r="F33" s="27"/>
      <c r="G33" s="28"/>
      <c r="H33" s="28"/>
      <c r="I33" s="29"/>
      <c r="J33" s="29"/>
      <c r="K33" s="30"/>
    </row>
    <row r="34" spans="1:11" ht="15" x14ac:dyDescent="0.3">
      <c r="A34" s="81"/>
      <c r="B34" s="33" t="s">
        <v>70</v>
      </c>
      <c r="C34" s="34" t="s">
        <v>2</v>
      </c>
      <c r="D34" s="26"/>
      <c r="E34" s="32"/>
      <c r="F34" s="27"/>
      <c r="G34" s="28"/>
      <c r="H34" s="28"/>
      <c r="I34" s="29"/>
      <c r="J34" s="29"/>
      <c r="K34" s="30"/>
    </row>
    <row r="35" spans="1:11" ht="15" x14ac:dyDescent="0.3">
      <c r="A35" s="81"/>
      <c r="B35" s="33" t="s">
        <v>70</v>
      </c>
      <c r="C35" s="25" t="s">
        <v>21</v>
      </c>
      <c r="D35" s="26"/>
      <c r="E35" s="32"/>
      <c r="F35" s="27"/>
      <c r="G35" s="28"/>
      <c r="H35" s="28"/>
      <c r="I35" s="29"/>
      <c r="J35" s="29"/>
      <c r="K35" s="30"/>
    </row>
    <row r="36" spans="1:11" ht="15" x14ac:dyDescent="0.3">
      <c r="A36" s="81"/>
      <c r="B36" s="33" t="s">
        <v>70</v>
      </c>
      <c r="C36" s="34" t="s">
        <v>22</v>
      </c>
      <c r="D36" s="26"/>
      <c r="E36" s="32"/>
      <c r="F36" s="27"/>
      <c r="G36" s="28"/>
      <c r="H36" s="28"/>
      <c r="I36" s="29"/>
      <c r="J36" s="29"/>
      <c r="K36" s="30"/>
    </row>
    <row r="37" spans="1:11" ht="15" x14ac:dyDescent="0.3">
      <c r="A37" s="81"/>
      <c r="B37" s="33" t="s">
        <v>70</v>
      </c>
      <c r="C37" s="25" t="s">
        <v>23</v>
      </c>
      <c r="D37" s="26"/>
      <c r="E37" s="32"/>
      <c r="F37" s="27"/>
      <c r="G37" s="28"/>
      <c r="H37" s="28"/>
      <c r="I37" s="29"/>
      <c r="J37" s="29"/>
      <c r="K37" s="30"/>
    </row>
    <row r="38" spans="1:11" ht="15" x14ac:dyDescent="0.3">
      <c r="A38" s="81"/>
      <c r="B38" s="33" t="s">
        <v>70</v>
      </c>
      <c r="C38" s="34" t="s">
        <v>30</v>
      </c>
      <c r="D38" s="26"/>
      <c r="E38" s="32"/>
      <c r="F38" s="27"/>
      <c r="G38" s="28"/>
      <c r="H38" s="28"/>
      <c r="I38" s="29"/>
      <c r="J38" s="29"/>
      <c r="K38" s="30"/>
    </row>
    <row r="39" spans="1:11" ht="15" x14ac:dyDescent="0.3">
      <c r="A39" s="81"/>
      <c r="B39" s="33" t="s">
        <v>70</v>
      </c>
      <c r="C39" s="25" t="s">
        <v>24</v>
      </c>
      <c r="D39" s="26"/>
      <c r="E39" s="32"/>
      <c r="F39" s="27"/>
      <c r="G39" s="28"/>
      <c r="H39" s="28"/>
      <c r="I39" s="29"/>
      <c r="J39" s="29"/>
      <c r="K39" s="30"/>
    </row>
    <row r="40" spans="1:11" ht="15" x14ac:dyDescent="0.3">
      <c r="A40" s="81"/>
      <c r="B40" s="33" t="s">
        <v>70</v>
      </c>
      <c r="C40" s="25" t="s">
        <v>57</v>
      </c>
      <c r="D40" s="35"/>
      <c r="E40" s="36"/>
      <c r="F40" s="37"/>
      <c r="G40" s="38"/>
      <c r="H40" s="38"/>
      <c r="I40" s="39"/>
      <c r="J40" s="39"/>
      <c r="K40" s="40"/>
    </row>
    <row r="41" spans="1:11" ht="15" x14ac:dyDescent="0.3">
      <c r="A41" s="81"/>
      <c r="B41" s="31" t="s">
        <v>71</v>
      </c>
      <c r="C41" s="25" t="s">
        <v>2</v>
      </c>
      <c r="D41" s="35"/>
      <c r="E41" s="36"/>
      <c r="F41" s="37"/>
      <c r="G41" s="38"/>
      <c r="H41" s="38"/>
      <c r="I41" s="39"/>
      <c r="J41" s="39"/>
      <c r="K41" s="40"/>
    </row>
    <row r="42" spans="1:11" ht="15" x14ac:dyDescent="0.3">
      <c r="A42" s="81"/>
      <c r="B42" s="31" t="s">
        <v>71</v>
      </c>
      <c r="C42" s="25" t="s">
        <v>21</v>
      </c>
      <c r="D42" s="35"/>
      <c r="E42" s="36"/>
      <c r="F42" s="37"/>
      <c r="G42" s="38"/>
      <c r="H42" s="38"/>
      <c r="I42" s="39"/>
      <c r="J42" s="39"/>
      <c r="K42" s="40"/>
    </row>
    <row r="43" spans="1:11" ht="15" x14ac:dyDescent="0.3">
      <c r="A43" s="81"/>
      <c r="B43" s="31" t="s">
        <v>71</v>
      </c>
      <c r="C43" s="25" t="s">
        <v>30</v>
      </c>
      <c r="D43" s="26"/>
      <c r="E43" s="32"/>
      <c r="F43" s="27"/>
      <c r="G43" s="28"/>
      <c r="H43" s="28"/>
      <c r="I43" s="29"/>
      <c r="J43" s="29"/>
      <c r="K43" s="30"/>
    </row>
    <row r="44" spans="1:11" ht="15" customHeight="1" x14ac:dyDescent="0.3">
      <c r="A44" s="81" t="s">
        <v>74</v>
      </c>
      <c r="B44" s="31" t="s">
        <v>73</v>
      </c>
      <c r="C44" s="25" t="s">
        <v>24</v>
      </c>
      <c r="D44" s="26"/>
      <c r="E44" s="32"/>
      <c r="F44" s="27"/>
      <c r="G44" s="28"/>
      <c r="H44" s="28"/>
      <c r="I44" s="29"/>
      <c r="J44" s="29"/>
      <c r="K44" s="30"/>
    </row>
    <row r="45" spans="1:11" ht="15" customHeight="1" x14ac:dyDescent="0.3">
      <c r="A45" s="81"/>
      <c r="B45" s="31" t="s">
        <v>73</v>
      </c>
      <c r="C45" s="25" t="s">
        <v>22</v>
      </c>
      <c r="D45" s="26"/>
      <c r="E45" s="32"/>
      <c r="F45" s="27"/>
      <c r="G45" s="28"/>
      <c r="H45" s="28"/>
      <c r="I45" s="29"/>
      <c r="J45" s="29"/>
      <c r="K45" s="30"/>
    </row>
    <row r="46" spans="1:11" ht="14.4" customHeight="1" x14ac:dyDescent="0.3">
      <c r="A46" s="81"/>
      <c r="B46" s="33" t="s">
        <v>75</v>
      </c>
      <c r="C46" s="34" t="s">
        <v>24</v>
      </c>
      <c r="D46" s="35"/>
      <c r="E46" s="36"/>
      <c r="F46" s="37"/>
      <c r="G46" s="38"/>
      <c r="H46" s="38"/>
      <c r="I46" s="39"/>
      <c r="J46" s="39"/>
      <c r="K46" s="40"/>
    </row>
    <row r="47" spans="1:11" ht="14.4" customHeight="1" x14ac:dyDescent="0.3">
      <c r="A47" s="81"/>
      <c r="B47" s="33" t="s">
        <v>75</v>
      </c>
      <c r="C47" s="34" t="s">
        <v>22</v>
      </c>
      <c r="D47" s="35"/>
      <c r="E47" s="36"/>
      <c r="F47" s="37"/>
      <c r="G47" s="38"/>
      <c r="H47" s="38"/>
      <c r="I47" s="39"/>
      <c r="J47" s="39"/>
      <c r="K47" s="40"/>
    </row>
    <row r="48" spans="1:11" ht="14.4" customHeight="1" x14ac:dyDescent="0.3">
      <c r="A48" s="81"/>
      <c r="B48" s="31" t="s">
        <v>76</v>
      </c>
      <c r="C48" s="25" t="s">
        <v>24</v>
      </c>
      <c r="D48" s="26"/>
      <c r="E48" s="32"/>
      <c r="F48" s="27"/>
      <c r="G48" s="28"/>
      <c r="H48" s="28"/>
      <c r="I48" s="29"/>
      <c r="J48" s="29"/>
      <c r="K48" s="30"/>
    </row>
    <row r="49" spans="1:20" ht="15" x14ac:dyDescent="0.3">
      <c r="A49" s="81"/>
      <c r="B49" s="31" t="s">
        <v>76</v>
      </c>
      <c r="C49" s="34" t="s">
        <v>22</v>
      </c>
      <c r="D49" s="35"/>
      <c r="E49" s="36"/>
      <c r="F49" s="37"/>
      <c r="G49" s="38"/>
      <c r="H49" s="38"/>
      <c r="I49" s="39"/>
      <c r="J49" s="39"/>
      <c r="K49" s="40"/>
    </row>
    <row r="50" spans="1:20" ht="15" x14ac:dyDescent="0.3">
      <c r="A50" s="81"/>
      <c r="B50" s="31" t="s">
        <v>77</v>
      </c>
      <c r="C50" s="25" t="s">
        <v>24</v>
      </c>
      <c r="D50" s="26"/>
      <c r="E50" s="32"/>
      <c r="F50" s="27"/>
      <c r="G50" s="28"/>
      <c r="H50" s="28"/>
      <c r="I50" s="29"/>
      <c r="J50" s="29"/>
      <c r="K50" s="30"/>
    </row>
    <row r="51" spans="1:20" ht="15" x14ac:dyDescent="0.3">
      <c r="A51" s="81"/>
      <c r="B51" s="31" t="s">
        <v>77</v>
      </c>
      <c r="C51" s="34" t="s">
        <v>22</v>
      </c>
      <c r="D51" s="35"/>
      <c r="E51" s="36"/>
      <c r="F51" s="37"/>
      <c r="G51" s="38"/>
      <c r="H51" s="38"/>
      <c r="I51" s="39"/>
      <c r="J51" s="39"/>
      <c r="K51" s="40"/>
    </row>
    <row r="52" spans="1:20" ht="15" x14ac:dyDescent="0.3">
      <c r="A52" s="81"/>
      <c r="B52" s="31" t="s">
        <v>77</v>
      </c>
      <c r="C52" s="25" t="s">
        <v>2</v>
      </c>
      <c r="D52" s="26"/>
      <c r="E52" s="32"/>
      <c r="F52" s="27"/>
      <c r="G52" s="28"/>
      <c r="H52" s="28"/>
      <c r="I52" s="29"/>
      <c r="J52" s="29"/>
      <c r="K52" s="30"/>
    </row>
    <row r="53" spans="1:20" ht="15" x14ac:dyDescent="0.3">
      <c r="A53" s="64"/>
      <c r="B53" s="33"/>
      <c r="C53" s="34"/>
      <c r="D53" s="35"/>
      <c r="E53" s="36"/>
      <c r="F53" s="37"/>
      <c r="G53" s="38"/>
      <c r="H53" s="38"/>
      <c r="I53" s="39"/>
      <c r="J53" s="39"/>
      <c r="K53" s="40"/>
    </row>
    <row r="54" spans="1:20" ht="15" x14ac:dyDescent="0.3">
      <c r="A54" s="64"/>
      <c r="B54" s="31"/>
      <c r="C54" s="25"/>
      <c r="D54" s="26"/>
      <c r="E54" s="32"/>
      <c r="F54" s="27"/>
      <c r="G54" s="28"/>
      <c r="H54" s="28"/>
      <c r="I54" s="29"/>
      <c r="J54" s="29"/>
      <c r="K54" s="30"/>
    </row>
    <row r="55" spans="1:20" ht="15" x14ac:dyDescent="0.3">
      <c r="A55" s="64"/>
      <c r="B55" s="33"/>
      <c r="C55" s="34"/>
      <c r="D55" s="35"/>
      <c r="E55" s="36"/>
      <c r="F55" s="37"/>
      <c r="G55" s="38"/>
      <c r="H55" s="38"/>
      <c r="I55" s="39"/>
      <c r="J55" s="39"/>
      <c r="K55" s="40"/>
    </row>
    <row r="56" spans="1:20" ht="15" x14ac:dyDescent="0.3">
      <c r="A56" s="64"/>
      <c r="B56" s="31"/>
      <c r="C56" s="25"/>
      <c r="D56" s="26"/>
      <c r="E56" s="32"/>
      <c r="F56" s="27"/>
      <c r="G56" s="28"/>
      <c r="H56" s="28"/>
      <c r="I56" s="29"/>
      <c r="J56" s="29"/>
      <c r="K56" s="30"/>
    </row>
    <row r="57" spans="1:20" ht="15.6" thickBot="1" x14ac:dyDescent="0.35">
      <c r="A57" s="65"/>
      <c r="B57" s="33"/>
      <c r="C57" s="34"/>
      <c r="D57" s="35"/>
      <c r="E57" s="36"/>
      <c r="F57" s="37"/>
      <c r="G57" s="38"/>
      <c r="H57" s="38"/>
      <c r="I57" s="39"/>
      <c r="J57" s="39"/>
      <c r="K57" s="40"/>
    </row>
    <row r="58" spans="1:20" ht="16.2" customHeight="1" thickTop="1" thickBot="1" x14ac:dyDescent="0.35">
      <c r="D58" s="10">
        <f>SUM(D9:D57)</f>
        <v>0</v>
      </c>
      <c r="E58" s="11" t="str">
        <f>E59&amp;+ "/" &amp;+ $D$58</f>
        <v>0/0</v>
      </c>
      <c r="F58" s="11" t="str">
        <f>F59&amp;+ "/" &amp;+ $D$58</f>
        <v>0/0</v>
      </c>
      <c r="G58" s="11" t="str">
        <f t="shared" ref="G58:K58" si="0">G59&amp;+ "/" &amp;+ $D$58</f>
        <v>0/0</v>
      </c>
      <c r="H58" s="11" t="str">
        <f t="shared" si="0"/>
        <v>0/0</v>
      </c>
      <c r="I58" s="11" t="str">
        <f t="shared" si="0"/>
        <v>0/0</v>
      </c>
      <c r="J58" s="11" t="str">
        <f t="shared" si="0"/>
        <v>0/0</v>
      </c>
      <c r="K58" s="12" t="str">
        <f t="shared" si="0"/>
        <v>0/0</v>
      </c>
    </row>
    <row r="59" spans="1:20" ht="15" hidden="1" customHeight="1" thickTop="1" x14ac:dyDescent="0.3">
      <c r="D59" s="1">
        <f>SUM(D9:D57)</f>
        <v>0</v>
      </c>
      <c r="E59" s="1">
        <f>SUM(E9:E57)</f>
        <v>0</v>
      </c>
      <c r="F59" s="1">
        <f>SUM(F9:F57)</f>
        <v>0</v>
      </c>
      <c r="G59" s="1">
        <f>SUM(G9:G57)+F59</f>
        <v>0</v>
      </c>
      <c r="H59" s="1">
        <f>SUM(H9:H57)+G59</f>
        <v>0</v>
      </c>
      <c r="I59" s="1">
        <f>SUM(I9:I57)+H59</f>
        <v>0</v>
      </c>
      <c r="J59" s="1">
        <f>SUM(J9:J57)+I59</f>
        <v>0</v>
      </c>
      <c r="K59" s="1">
        <f>SUM(K9:K57)+J59</f>
        <v>0</v>
      </c>
      <c r="L59" s="1"/>
    </row>
    <row r="60" spans="1:20" ht="15" hidden="1" customHeight="1" x14ac:dyDescent="0.3">
      <c r="D60" s="1"/>
      <c r="E60" s="1">
        <f>D58</f>
        <v>0</v>
      </c>
      <c r="F60" s="1">
        <f>E60</f>
        <v>0</v>
      </c>
      <c r="G60" s="1">
        <f>F60</f>
        <v>0</v>
      </c>
      <c r="H60" s="1">
        <f t="shared" ref="H60:K60" si="1">G60</f>
        <v>0</v>
      </c>
      <c r="I60" s="1">
        <f t="shared" si="1"/>
        <v>0</v>
      </c>
      <c r="J60" s="1">
        <f t="shared" si="1"/>
        <v>0</v>
      </c>
      <c r="K60" s="1">
        <f t="shared" si="1"/>
        <v>0</v>
      </c>
      <c r="L60" s="1"/>
    </row>
    <row r="61" spans="1:20" ht="15" hidden="1" customHeight="1" x14ac:dyDescent="0.3">
      <c r="D61" s="1"/>
      <c r="E61" s="1">
        <v>0</v>
      </c>
      <c r="K61" s="2">
        <f>K60</f>
        <v>0</v>
      </c>
    </row>
    <row r="62" spans="1:20" hidden="1" x14ac:dyDescent="0.3">
      <c r="D62" s="1"/>
      <c r="E62" s="5" t="s">
        <v>13</v>
      </c>
      <c r="F62" s="5" t="s">
        <v>4</v>
      </c>
      <c r="G62" s="5" t="s">
        <v>16</v>
      </c>
      <c r="H62" s="5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5" thickTop="1" x14ac:dyDescent="0.3">
      <c r="D63" s="1"/>
      <c r="E63" s="1"/>
      <c r="F63" s="1"/>
      <c r="G63" s="1"/>
      <c r="H63" s="1"/>
      <c r="I63" s="1"/>
    </row>
    <row r="81" spans="18:18" x14ac:dyDescent="0.3">
      <c r="R81" s="2" t="s">
        <v>27</v>
      </c>
    </row>
  </sheetData>
  <mergeCells count="13">
    <mergeCell ref="A32:A43"/>
    <mergeCell ref="A20:A31"/>
    <mergeCell ref="A44:A52"/>
    <mergeCell ref="A9:A13"/>
    <mergeCell ref="A17:A19"/>
    <mergeCell ref="A14:A16"/>
    <mergeCell ref="F2:G2"/>
    <mergeCell ref="C7:C8"/>
    <mergeCell ref="D7:D8"/>
    <mergeCell ref="A7:A8"/>
    <mergeCell ref="F7:K7"/>
    <mergeCell ref="B7:B8"/>
    <mergeCell ref="H5:I5"/>
  </mergeCells>
  <dataValidations disablePrompts="1" count="2">
    <dataValidation type="decimal" allowBlank="1" showInputMessage="1" showErrorMessage="1" errorTitle="Number" error="Please Enter Only Numbers. You may use .5 increments. " sqref="D9:D57">
      <formula1>0</formula1>
      <formula2>100000</formula2>
    </dataValidation>
    <dataValidation type="decimal" allowBlank="1" showInputMessage="1" showErrorMessage="1" errorTitle="Numbers Only" error="Please Enter Only Numbers. You may use .5 increments. " sqref="F9:K57">
      <formula1>0</formula1>
      <formula2>10000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InputMessage="1" showErrorMessage="1">
          <x14:formula1>
            <xm:f>'Names-Hours'!$B$3:$B$9</xm:f>
          </x14:formula1>
          <xm:sqref>C28:C33 C40:C57 C9:C21</xm:sqref>
        </x14:dataValidation>
        <x14:dataValidation type="list" showInputMessage="1" showErrorMessage="1">
          <x14:formula1>
            <xm:f>'[1]Names-Hours'!#REF!</xm:f>
          </x14:formula1>
          <xm:sqref>C22:C27 C34:C39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A14" sqref="A14"/>
    </sheetView>
  </sheetViews>
  <sheetFormatPr defaultRowHeight="14.4" x14ac:dyDescent="0.3"/>
  <cols>
    <col min="1" max="1" width="78" customWidth="1"/>
    <col min="2" max="2" width="16.109375" bestFit="1" customWidth="1"/>
    <col min="3" max="3" width="20.44140625" bestFit="1" customWidth="1"/>
    <col min="4" max="4" width="26.109375" bestFit="1" customWidth="1"/>
  </cols>
  <sheetData>
    <row r="1" spans="1:4" ht="24" thickBot="1" x14ac:dyDescent="0.35">
      <c r="A1" s="20" t="s">
        <v>35</v>
      </c>
      <c r="B1" s="20" t="s">
        <v>26</v>
      </c>
    </row>
    <row r="2" spans="1:4" ht="15" thickBot="1" x14ac:dyDescent="0.35"/>
    <row r="3" spans="1:4" ht="26.4" thickBot="1" x14ac:dyDescent="0.55000000000000004">
      <c r="A3" s="42" t="s">
        <v>46</v>
      </c>
      <c r="B3" s="55" t="s">
        <v>53</v>
      </c>
      <c r="C3" s="43" t="s">
        <v>46</v>
      </c>
      <c r="D3" s="43" t="s">
        <v>47</v>
      </c>
    </row>
    <row r="4" spans="1:4" ht="36" customHeight="1" thickBot="1" x14ac:dyDescent="0.35">
      <c r="A4" s="45" t="s">
        <v>37</v>
      </c>
      <c r="B4" s="56" t="s">
        <v>54</v>
      </c>
      <c r="C4" s="49">
        <v>20</v>
      </c>
      <c r="D4" s="123" t="s">
        <v>63</v>
      </c>
    </row>
    <row r="5" spans="1:4" ht="36" customHeight="1" thickBot="1" x14ac:dyDescent="0.35">
      <c r="A5" s="45" t="s">
        <v>39</v>
      </c>
      <c r="B5" s="56" t="s">
        <v>54</v>
      </c>
      <c r="C5" s="49">
        <v>5</v>
      </c>
      <c r="D5" s="50">
        <v>2</v>
      </c>
    </row>
    <row r="6" spans="1:4" ht="36" customHeight="1" thickBot="1" x14ac:dyDescent="0.35">
      <c r="A6" s="45" t="s">
        <v>40</v>
      </c>
      <c r="B6" s="56" t="s">
        <v>54</v>
      </c>
      <c r="C6" s="49">
        <v>20</v>
      </c>
      <c r="D6" s="50">
        <v>2</v>
      </c>
    </row>
    <row r="7" spans="1:4" ht="36" customHeight="1" thickBot="1" x14ac:dyDescent="0.35">
      <c r="A7" s="45" t="s">
        <v>41</v>
      </c>
      <c r="B7" s="56" t="s">
        <v>55</v>
      </c>
      <c r="C7" s="49">
        <v>20</v>
      </c>
      <c r="D7" s="50">
        <v>3</v>
      </c>
    </row>
    <row r="8" spans="1:4" ht="36" customHeight="1" thickBot="1" x14ac:dyDescent="0.35">
      <c r="A8" s="45" t="s">
        <v>42</v>
      </c>
      <c r="B8" s="56" t="s">
        <v>54</v>
      </c>
      <c r="C8" s="49">
        <v>13</v>
      </c>
      <c r="D8" s="50">
        <v>4</v>
      </c>
    </row>
    <row r="9" spans="1:4" ht="36" customHeight="1" thickBot="1" x14ac:dyDescent="0.35">
      <c r="A9" s="45" t="s">
        <v>43</v>
      </c>
      <c r="B9" s="56" t="s">
        <v>56</v>
      </c>
      <c r="C9" s="49" t="s">
        <v>48</v>
      </c>
      <c r="D9" s="53" t="s">
        <v>49</v>
      </c>
    </row>
    <row r="10" spans="1:4" ht="36" customHeight="1" thickBot="1" x14ac:dyDescent="0.35">
      <c r="A10" s="45" t="s">
        <v>44</v>
      </c>
      <c r="B10" s="56" t="s">
        <v>54</v>
      </c>
      <c r="C10" s="49">
        <v>13</v>
      </c>
      <c r="D10" s="50">
        <v>2</v>
      </c>
    </row>
    <row r="11" spans="1:4" ht="36" customHeight="1" thickBot="1" x14ac:dyDescent="0.35">
      <c r="A11" s="46" t="s">
        <v>45</v>
      </c>
      <c r="B11" s="56" t="s">
        <v>55</v>
      </c>
      <c r="C11" s="51">
        <v>5</v>
      </c>
      <c r="D11" s="52">
        <v>3</v>
      </c>
    </row>
    <row r="12" spans="1:4" ht="36" customHeight="1" thickBot="1" x14ac:dyDescent="0.35">
      <c r="A12" s="46" t="s">
        <v>61</v>
      </c>
      <c r="B12" s="56" t="s">
        <v>54</v>
      </c>
      <c r="C12" s="51"/>
      <c r="D12" s="52">
        <v>2</v>
      </c>
    </row>
    <row r="13" spans="1:4" ht="36" customHeight="1" thickBot="1" x14ac:dyDescent="0.35">
      <c r="A13" s="46" t="s">
        <v>62</v>
      </c>
      <c r="B13" s="56" t="s">
        <v>54</v>
      </c>
      <c r="C13" s="51"/>
      <c r="D13" s="52">
        <v>2</v>
      </c>
    </row>
    <row r="14" spans="1:4" ht="36" customHeight="1" thickBot="1" x14ac:dyDescent="0.35">
      <c r="A14" s="46" t="s">
        <v>64</v>
      </c>
      <c r="B14" s="56" t="s">
        <v>54</v>
      </c>
      <c r="C14" s="51"/>
      <c r="D14" s="52">
        <v>2</v>
      </c>
    </row>
    <row r="17" spans="1:4" ht="15" thickBot="1" x14ac:dyDescent="0.35"/>
    <row r="18" spans="1:4" ht="24" thickBot="1" x14ac:dyDescent="0.35">
      <c r="A18" s="20" t="s">
        <v>52</v>
      </c>
      <c r="B18" s="20" t="s">
        <v>26</v>
      </c>
    </row>
    <row r="19" spans="1:4" ht="26.4" thickBot="1" x14ac:dyDescent="0.55000000000000004">
      <c r="A19" s="42" t="s">
        <v>46</v>
      </c>
      <c r="B19" s="55" t="s">
        <v>53</v>
      </c>
      <c r="C19" s="43" t="s">
        <v>46</v>
      </c>
      <c r="D19" s="43" t="s">
        <v>47</v>
      </c>
    </row>
    <row r="20" spans="1:4" ht="36" customHeight="1" thickBot="1" x14ac:dyDescent="0.35">
      <c r="A20" s="44" t="s">
        <v>31</v>
      </c>
      <c r="B20" s="56" t="s">
        <v>54</v>
      </c>
      <c r="C20" s="47">
        <v>13</v>
      </c>
      <c r="D20" s="48">
        <v>1</v>
      </c>
    </row>
    <row r="21" spans="1:4" ht="36" customHeight="1" thickBot="1" x14ac:dyDescent="0.35">
      <c r="A21" s="45" t="s">
        <v>32</v>
      </c>
      <c r="B21" s="56" t="s">
        <v>54</v>
      </c>
      <c r="C21" s="49">
        <v>20</v>
      </c>
      <c r="D21" s="50">
        <v>1</v>
      </c>
    </row>
    <row r="22" spans="1:4" ht="36" customHeight="1" thickBot="1" x14ac:dyDescent="0.35">
      <c r="A22" s="45" t="s">
        <v>33</v>
      </c>
      <c r="B22" s="56" t="s">
        <v>54</v>
      </c>
      <c r="C22" s="49">
        <v>5</v>
      </c>
      <c r="D22" s="50">
        <v>1</v>
      </c>
    </row>
    <row r="23" spans="1:4" ht="36" customHeight="1" thickBot="1" x14ac:dyDescent="0.35">
      <c r="A23" s="45" t="s">
        <v>36</v>
      </c>
      <c r="B23" s="56" t="s">
        <v>54</v>
      </c>
      <c r="C23" s="49">
        <v>5</v>
      </c>
      <c r="D23" s="50">
        <v>1</v>
      </c>
    </row>
    <row r="24" spans="1:4" ht="36" customHeight="1" x14ac:dyDescent="0.3">
      <c r="A24" s="45" t="s">
        <v>38</v>
      </c>
      <c r="B24" s="56" t="s">
        <v>54</v>
      </c>
      <c r="C24" s="49">
        <v>13</v>
      </c>
      <c r="D24" s="5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E15" sqref="E15:F17"/>
    </sheetView>
  </sheetViews>
  <sheetFormatPr defaultRowHeight="14.4" x14ac:dyDescent="0.3"/>
  <cols>
    <col min="1" max="2" width="21.6640625" customWidth="1"/>
    <col min="3" max="3" width="8.6640625" customWidth="1"/>
    <col min="5" max="6" width="21.6640625" customWidth="1"/>
    <col min="7" max="7" width="8.6640625" customWidth="1"/>
    <col min="8" max="9" width="21.6640625" customWidth="1"/>
    <col min="10" max="10" width="8.6640625" customWidth="1"/>
    <col min="11" max="12" width="21.6640625" customWidth="1"/>
    <col min="13" max="13" width="8.6640625" customWidth="1"/>
  </cols>
  <sheetData>
    <row r="1" spans="1:13" ht="29.4" thickTop="1" x14ac:dyDescent="0.3">
      <c r="A1" s="90" t="s">
        <v>35</v>
      </c>
      <c r="B1" s="91"/>
      <c r="C1" s="92"/>
      <c r="D1" s="54"/>
      <c r="E1" s="90" t="s">
        <v>58</v>
      </c>
      <c r="F1" s="91"/>
      <c r="G1" s="91"/>
      <c r="H1" s="91"/>
      <c r="I1" s="91"/>
      <c r="J1" s="91"/>
      <c r="K1" s="91"/>
      <c r="L1" s="91"/>
      <c r="M1" s="92"/>
    </row>
    <row r="2" spans="1:13" ht="29.4" thickBot="1" x14ac:dyDescent="0.35">
      <c r="A2" s="93"/>
      <c r="B2" s="94"/>
      <c r="C2" s="95"/>
      <c r="D2" s="54"/>
      <c r="E2" s="93" t="s">
        <v>50</v>
      </c>
      <c r="F2" s="94"/>
      <c r="G2" s="95"/>
      <c r="H2" s="94" t="s">
        <v>51</v>
      </c>
      <c r="I2" s="94"/>
      <c r="J2" s="95"/>
      <c r="K2" s="94" t="s">
        <v>52</v>
      </c>
      <c r="L2" s="94"/>
      <c r="M2" s="95"/>
    </row>
    <row r="3" spans="1:13" ht="15.6" customHeight="1" x14ac:dyDescent="0.3">
      <c r="A3" s="82" t="str">
        <f>Backlog!A6</f>
        <v>As a User, I want to be able to detect Par. in Chemical Diagram, so I can work with polymers</v>
      </c>
      <c r="B3" s="83"/>
      <c r="C3" s="60">
        <f>Backlog!C6</f>
        <v>20</v>
      </c>
      <c r="E3" s="96"/>
      <c r="F3" s="97"/>
      <c r="G3" s="59"/>
      <c r="H3" s="102" t="str">
        <f>[1]Backlog!A8</f>
        <v>As a Developer, I need a testing enviroment and test documentation, so I can better contribute to the codebase</v>
      </c>
      <c r="I3" s="103"/>
      <c r="J3" s="60">
        <f>[1]Backlog!C8</f>
        <v>20</v>
      </c>
      <c r="K3" s="96"/>
      <c r="L3" s="97"/>
      <c r="M3" s="59"/>
    </row>
    <row r="4" spans="1:13" ht="15.6" x14ac:dyDescent="0.3">
      <c r="A4" s="84"/>
      <c r="B4" s="85"/>
      <c r="C4" s="61" t="str">
        <f>Backlog!B6</f>
        <v>M</v>
      </c>
      <c r="E4" s="98"/>
      <c r="F4" s="99"/>
      <c r="G4" s="57"/>
      <c r="H4" s="104"/>
      <c r="I4" s="105"/>
      <c r="J4" s="61" t="str">
        <f>[1]Backlog!B8</f>
        <v>M</v>
      </c>
      <c r="K4" s="98"/>
      <c r="L4" s="99"/>
      <c r="M4" s="57"/>
    </row>
    <row r="5" spans="1:13" ht="16.2" thickBot="1" x14ac:dyDescent="0.35">
      <c r="A5" s="86"/>
      <c r="B5" s="87"/>
      <c r="C5" s="62"/>
      <c r="E5" s="100"/>
      <c r="F5" s="101"/>
      <c r="G5" s="58"/>
      <c r="H5" s="106"/>
      <c r="I5" s="107"/>
      <c r="J5" s="62"/>
      <c r="K5" s="100"/>
      <c r="L5" s="101"/>
      <c r="M5" s="58"/>
    </row>
    <row r="6" spans="1:13" ht="16.2" customHeight="1" thickTop="1" x14ac:dyDescent="0.3">
      <c r="A6" s="82" t="str">
        <f>Backlog!A7</f>
        <v>As a User, I want to be able to detect Brackets in Chemical Diagrams, so I can work with polymers</v>
      </c>
      <c r="B6" s="83"/>
      <c r="C6" s="60">
        <f>Backlog!C7</f>
        <v>20</v>
      </c>
      <c r="E6" s="102" t="str">
        <f>Backlog!A5</f>
        <v>As a Developer, I need to understand SMILES notation and .SD file structure, so I can desing the smile data structure.</v>
      </c>
      <c r="F6" s="103"/>
      <c r="G6" s="60">
        <f>Backlog!C5</f>
        <v>5</v>
      </c>
      <c r="H6" s="96"/>
      <c r="I6" s="97"/>
      <c r="J6" s="59"/>
      <c r="K6" s="96"/>
      <c r="L6" s="97"/>
      <c r="M6" s="59"/>
    </row>
    <row r="7" spans="1:13" ht="15.6" x14ac:dyDescent="0.3">
      <c r="A7" s="84"/>
      <c r="B7" s="85"/>
      <c r="C7" s="61" t="str">
        <f>Backlog!B7</f>
        <v>S</v>
      </c>
      <c r="E7" s="104"/>
      <c r="F7" s="105"/>
      <c r="G7" s="61" t="str">
        <f>Backlog!B5</f>
        <v>M</v>
      </c>
      <c r="H7" s="98"/>
      <c r="I7" s="99"/>
      <c r="J7" s="57"/>
      <c r="K7" s="98"/>
      <c r="L7" s="99"/>
      <c r="M7" s="57"/>
    </row>
    <row r="8" spans="1:13" ht="16.2" thickBot="1" x14ac:dyDescent="0.35">
      <c r="A8" s="86"/>
      <c r="B8" s="87"/>
      <c r="C8" s="62"/>
      <c r="E8" s="106"/>
      <c r="F8" s="107"/>
      <c r="G8" s="62"/>
      <c r="H8" s="100"/>
      <c r="I8" s="101"/>
      <c r="J8" s="58"/>
      <c r="K8" s="100"/>
      <c r="L8" s="101"/>
      <c r="M8" s="58"/>
    </row>
    <row r="9" spans="1:13" ht="16.2" customHeight="1" thickTop="1" x14ac:dyDescent="0.3">
      <c r="A9" s="82" t="str">
        <f>Backlog!A8</f>
        <v>As a User, I want to be able to detect subscripts for polymer diagrams, so I can work with polymers</v>
      </c>
      <c r="B9" s="83"/>
      <c r="C9" s="60">
        <f>Backlog!C8</f>
        <v>13</v>
      </c>
      <c r="E9" s="102" t="str">
        <f>Backlog!A10</f>
        <v>As a User, I want to have a data structure for encoding polymers in “Smile Notation”, so I can work with polymers</v>
      </c>
      <c r="F9" s="103"/>
      <c r="G9" s="60">
        <f>Backlog!C10</f>
        <v>13</v>
      </c>
      <c r="H9" s="96"/>
      <c r="I9" s="97"/>
      <c r="J9" s="59"/>
      <c r="K9" s="96"/>
      <c r="L9" s="97"/>
      <c r="M9" s="59"/>
    </row>
    <row r="10" spans="1:13" ht="15.6" x14ac:dyDescent="0.3">
      <c r="A10" s="84"/>
      <c r="B10" s="85"/>
      <c r="C10" s="61" t="str">
        <f>Backlog!B8</f>
        <v>M</v>
      </c>
      <c r="E10" s="104"/>
      <c r="F10" s="105"/>
      <c r="G10" s="61" t="str">
        <f>Backlog!B10</f>
        <v>M</v>
      </c>
      <c r="H10" s="98"/>
      <c r="I10" s="99"/>
      <c r="J10" s="57"/>
      <c r="K10" s="98"/>
      <c r="L10" s="99"/>
      <c r="M10" s="57"/>
    </row>
    <row r="11" spans="1:13" ht="16.2" thickBot="1" x14ac:dyDescent="0.35">
      <c r="A11" s="86"/>
      <c r="B11" s="87"/>
      <c r="C11" s="62"/>
      <c r="E11" s="106"/>
      <c r="F11" s="107"/>
      <c r="G11" s="62"/>
      <c r="H11" s="100"/>
      <c r="I11" s="101"/>
      <c r="J11" s="58"/>
      <c r="K11" s="100"/>
      <c r="L11" s="101"/>
      <c r="M11" s="58"/>
    </row>
    <row r="12" spans="1:13" ht="16.2" customHeight="1" thickTop="1" x14ac:dyDescent="0.3">
      <c r="A12" s="82" t="str">
        <f>Backlog!A9</f>
        <v>As a User, I want to be able to detect “R-Notation”, so I can work with polymers</v>
      </c>
      <c r="B12" s="83"/>
      <c r="C12" s="60" t="str">
        <f>Backlog!C9</f>
        <v>INF</v>
      </c>
      <c r="E12" s="82" t="str">
        <f>Backlog!A12</f>
        <v>As a Developer, I need to understand the POTRACE library, so I can understand how to leverage it and work around it</v>
      </c>
      <c r="F12" s="83"/>
      <c r="G12" s="60">
        <f>Backlog!C12</f>
        <v>0</v>
      </c>
      <c r="H12" s="96"/>
      <c r="I12" s="97"/>
      <c r="J12" s="59"/>
      <c r="K12" s="96"/>
      <c r="L12" s="97"/>
      <c r="M12" s="59"/>
    </row>
    <row r="13" spans="1:13" ht="15.6" x14ac:dyDescent="0.3">
      <c r="A13" s="84"/>
      <c r="B13" s="85"/>
      <c r="C13" s="61" t="str">
        <f>Backlog!B9</f>
        <v>W</v>
      </c>
      <c r="E13" s="84"/>
      <c r="F13" s="85"/>
      <c r="G13" s="61" t="str">
        <f>Backlog!B12</f>
        <v>M</v>
      </c>
      <c r="H13" s="98"/>
      <c r="I13" s="99"/>
      <c r="J13" s="57"/>
      <c r="K13" s="98"/>
      <c r="L13" s="99"/>
      <c r="M13" s="57"/>
    </row>
    <row r="14" spans="1:13" ht="16.2" thickBot="1" x14ac:dyDescent="0.35">
      <c r="A14" s="88"/>
      <c r="B14" s="89"/>
      <c r="C14" s="63"/>
      <c r="E14" s="88"/>
      <c r="F14" s="89"/>
      <c r="G14" s="58"/>
      <c r="H14" s="100"/>
      <c r="I14" s="101"/>
      <c r="J14" s="58"/>
      <c r="K14" s="100"/>
      <c r="L14" s="101"/>
      <c r="M14" s="58"/>
    </row>
    <row r="15" spans="1:13" ht="16.2" customHeight="1" thickTop="1" x14ac:dyDescent="0.3">
      <c r="A15" s="82" t="str">
        <f>Backlog!A11</f>
        <v>As a User, I need an .SD files from the diagram for each sub molecule in the diagram, so I can work with polymers</v>
      </c>
      <c r="B15" s="83"/>
      <c r="C15" s="60">
        <f>Backlog!C11</f>
        <v>5</v>
      </c>
      <c r="E15" s="82" t="str">
        <f>Backlog!A13</f>
        <v>As a Developer, I need to understand the OpenBable library, so I can understand how to leverage it and work around it</v>
      </c>
      <c r="F15" s="83"/>
      <c r="G15" s="60">
        <f>Backlog!C13</f>
        <v>0</v>
      </c>
      <c r="H15" s="121"/>
      <c r="I15" s="122"/>
      <c r="J15" s="59"/>
      <c r="K15" s="96"/>
      <c r="L15" s="97"/>
      <c r="M15" s="59"/>
    </row>
    <row r="16" spans="1:13" ht="15.6" x14ac:dyDescent="0.3">
      <c r="A16" s="84"/>
      <c r="B16" s="85"/>
      <c r="C16" s="61" t="str">
        <f>Backlog!B11</f>
        <v>S</v>
      </c>
      <c r="E16" s="84"/>
      <c r="F16" s="85"/>
      <c r="G16" s="61" t="str">
        <f>Backlog!B13</f>
        <v>M</v>
      </c>
      <c r="H16" s="98"/>
      <c r="I16" s="99"/>
      <c r="J16" s="57"/>
      <c r="K16" s="98"/>
      <c r="L16" s="99"/>
      <c r="M16" s="57"/>
    </row>
    <row r="17" spans="1:13" ht="16.2" thickBot="1" x14ac:dyDescent="0.35">
      <c r="A17" s="88"/>
      <c r="B17" s="89"/>
      <c r="C17" s="58"/>
      <c r="E17" s="88"/>
      <c r="F17" s="89"/>
      <c r="G17" s="62"/>
      <c r="H17" s="100"/>
      <c r="I17" s="101"/>
      <c r="J17" s="58"/>
      <c r="K17" s="100"/>
      <c r="L17" s="101"/>
      <c r="M17" s="58"/>
    </row>
    <row r="18" spans="1:13" ht="16.2" customHeight="1" thickTop="1" x14ac:dyDescent="0.3">
      <c r="A18" s="114"/>
      <c r="B18" s="115"/>
      <c r="C18" s="60"/>
      <c r="E18" s="96"/>
      <c r="F18" s="97"/>
      <c r="G18" s="59"/>
      <c r="H18" s="96"/>
      <c r="I18" s="97"/>
      <c r="J18" s="59"/>
      <c r="K18" s="96"/>
      <c r="L18" s="97"/>
      <c r="M18" s="59"/>
    </row>
    <row r="19" spans="1:13" ht="15.6" x14ac:dyDescent="0.3">
      <c r="A19" s="116"/>
      <c r="B19" s="117"/>
      <c r="C19" s="61"/>
      <c r="E19" s="98"/>
      <c r="F19" s="99"/>
      <c r="G19" s="57"/>
      <c r="H19" s="98"/>
      <c r="I19" s="99"/>
      <c r="J19" s="57"/>
      <c r="K19" s="98"/>
      <c r="L19" s="99"/>
      <c r="M19" s="57"/>
    </row>
    <row r="20" spans="1:13" ht="16.2" thickBot="1" x14ac:dyDescent="0.35">
      <c r="A20" s="118"/>
      <c r="B20" s="119"/>
      <c r="C20" s="62"/>
      <c r="E20" s="100"/>
      <c r="F20" s="101"/>
      <c r="G20" s="58"/>
      <c r="H20" s="100"/>
      <c r="I20" s="101"/>
      <c r="J20" s="58"/>
      <c r="K20" s="100"/>
      <c r="L20" s="101"/>
      <c r="M20" s="58"/>
    </row>
    <row r="21" spans="1:13" ht="16.2" thickTop="1" x14ac:dyDescent="0.3">
      <c r="A21" s="114"/>
      <c r="B21" s="115"/>
      <c r="C21" s="60"/>
      <c r="E21" s="96"/>
      <c r="F21" s="97"/>
      <c r="G21" s="59"/>
      <c r="H21" s="96"/>
      <c r="I21" s="97"/>
      <c r="J21" s="59"/>
      <c r="K21" s="96"/>
      <c r="L21" s="97"/>
      <c r="M21" s="59"/>
    </row>
    <row r="22" spans="1:13" ht="15.6" x14ac:dyDescent="0.3">
      <c r="A22" s="116"/>
      <c r="B22" s="117"/>
      <c r="C22" s="61"/>
      <c r="E22" s="98"/>
      <c r="F22" s="99"/>
      <c r="G22" s="57"/>
      <c r="H22" s="98"/>
      <c r="I22" s="99"/>
      <c r="J22" s="57"/>
      <c r="K22" s="98"/>
      <c r="L22" s="99"/>
      <c r="M22" s="57"/>
    </row>
    <row r="23" spans="1:13" ht="16.2" thickBot="1" x14ac:dyDescent="0.35">
      <c r="A23" s="118"/>
      <c r="B23" s="119"/>
      <c r="C23" s="62"/>
      <c r="E23" s="100"/>
      <c r="F23" s="101"/>
      <c r="G23" s="58"/>
      <c r="H23" s="100"/>
      <c r="I23" s="101"/>
      <c r="J23" s="58"/>
      <c r="K23" s="100"/>
      <c r="L23" s="101"/>
      <c r="M23" s="58"/>
    </row>
    <row r="24" spans="1:13" ht="16.2" thickTop="1" x14ac:dyDescent="0.3">
      <c r="A24" s="114"/>
      <c r="B24" s="115"/>
      <c r="C24" s="60"/>
      <c r="E24" s="96"/>
      <c r="F24" s="97"/>
      <c r="G24" s="59"/>
      <c r="H24" s="96"/>
      <c r="I24" s="97"/>
      <c r="J24" s="59"/>
      <c r="K24" s="96"/>
      <c r="L24" s="97"/>
      <c r="M24" s="59"/>
    </row>
    <row r="25" spans="1:13" ht="15.6" x14ac:dyDescent="0.3">
      <c r="A25" s="116"/>
      <c r="B25" s="117"/>
      <c r="C25" s="61"/>
      <c r="E25" s="98"/>
      <c r="F25" s="99"/>
      <c r="G25" s="57"/>
      <c r="H25" s="98"/>
      <c r="I25" s="99"/>
      <c r="J25" s="57"/>
      <c r="K25" s="98"/>
      <c r="L25" s="99"/>
      <c r="M25" s="57"/>
    </row>
    <row r="26" spans="1:13" ht="16.2" thickBot="1" x14ac:dyDescent="0.35">
      <c r="A26" s="118"/>
      <c r="B26" s="119"/>
      <c r="C26" s="62"/>
      <c r="E26" s="100"/>
      <c r="F26" s="101"/>
      <c r="G26" s="58"/>
      <c r="H26" s="100"/>
      <c r="I26" s="101"/>
      <c r="J26" s="58"/>
      <c r="K26" s="100"/>
      <c r="L26" s="101"/>
      <c r="M26" s="58"/>
    </row>
    <row r="27" spans="1:13" ht="16.2" thickTop="1" x14ac:dyDescent="0.3">
      <c r="A27" s="114"/>
      <c r="B27" s="115"/>
      <c r="C27" s="60"/>
      <c r="E27" s="108"/>
      <c r="F27" s="109"/>
      <c r="G27" s="60"/>
      <c r="H27" s="96"/>
      <c r="I27" s="97"/>
      <c r="J27" s="59"/>
      <c r="K27" s="96"/>
      <c r="L27" s="97"/>
      <c r="M27" s="59"/>
    </row>
    <row r="28" spans="1:13" ht="15.6" x14ac:dyDescent="0.3">
      <c r="A28" s="116"/>
      <c r="B28" s="117"/>
      <c r="C28" s="61"/>
      <c r="E28" s="110"/>
      <c r="F28" s="111"/>
      <c r="G28" s="61"/>
      <c r="H28" s="98"/>
      <c r="I28" s="99"/>
      <c r="J28" s="57"/>
      <c r="K28" s="98"/>
      <c r="L28" s="99"/>
      <c r="M28" s="57"/>
    </row>
    <row r="29" spans="1:13" ht="16.2" thickBot="1" x14ac:dyDescent="0.35">
      <c r="A29" s="118"/>
      <c r="B29" s="119"/>
      <c r="C29" s="62"/>
      <c r="E29" s="112"/>
      <c r="F29" s="113"/>
      <c r="G29" s="62"/>
      <c r="H29" s="100"/>
      <c r="I29" s="101"/>
      <c r="J29" s="58"/>
      <c r="K29" s="100"/>
      <c r="L29" s="101"/>
      <c r="M29" s="58"/>
    </row>
    <row r="30" spans="1:13" ht="15" thickTop="1" x14ac:dyDescent="0.3"/>
  </sheetData>
  <mergeCells count="41">
    <mergeCell ref="A15:B17"/>
    <mergeCell ref="E12:F14"/>
    <mergeCell ref="A18:B20"/>
    <mergeCell ref="A21:B23"/>
    <mergeCell ref="A24:B26"/>
    <mergeCell ref="E6:F8"/>
    <mergeCell ref="E9:F11"/>
    <mergeCell ref="E18:F20"/>
    <mergeCell ref="K18:L20"/>
    <mergeCell ref="E15:F17"/>
    <mergeCell ref="A27:B29"/>
    <mergeCell ref="E21:F23"/>
    <mergeCell ref="E24:F26"/>
    <mergeCell ref="H6:I8"/>
    <mergeCell ref="H9:I11"/>
    <mergeCell ref="K12:L14"/>
    <mergeCell ref="H15:I17"/>
    <mergeCell ref="E27:F29"/>
    <mergeCell ref="K6:L8"/>
    <mergeCell ref="K9:L11"/>
    <mergeCell ref="K15:L17"/>
    <mergeCell ref="H18:I20"/>
    <mergeCell ref="K21:L23"/>
    <mergeCell ref="K24:L26"/>
    <mergeCell ref="K27:L29"/>
    <mergeCell ref="H21:I23"/>
    <mergeCell ref="H24:I26"/>
    <mergeCell ref="H27:I29"/>
    <mergeCell ref="A3:B5"/>
    <mergeCell ref="A6:B8"/>
    <mergeCell ref="A9:B11"/>
    <mergeCell ref="A12:B14"/>
    <mergeCell ref="E1:M1"/>
    <mergeCell ref="E2:G2"/>
    <mergeCell ref="H2:J2"/>
    <mergeCell ref="K2:M2"/>
    <mergeCell ref="A1:C2"/>
    <mergeCell ref="E3:F5"/>
    <mergeCell ref="H12:I14"/>
    <mergeCell ref="H3:I5"/>
    <mergeCell ref="K3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H16" sqref="H16"/>
    </sheetView>
  </sheetViews>
  <sheetFormatPr defaultColWidth="9.109375" defaultRowHeight="14.4" x14ac:dyDescent="0.3"/>
  <cols>
    <col min="1" max="1" width="9.109375" style="2"/>
    <col min="2" max="2" width="11" style="2" customWidth="1"/>
    <col min="3" max="3" width="12.109375" style="2" bestFit="1" customWidth="1"/>
    <col min="4" max="4" width="14.33203125" style="2" bestFit="1" customWidth="1"/>
    <col min="5" max="5" width="26" style="2" customWidth="1"/>
    <col min="6" max="6" width="20.33203125" style="2" bestFit="1" customWidth="1"/>
    <col min="7" max="7" width="21.6640625" style="2" customWidth="1"/>
    <col min="8" max="8" width="31.88671875" style="2" bestFit="1" customWidth="1"/>
    <col min="9" max="16384" width="9.109375" style="2"/>
  </cols>
  <sheetData>
    <row r="2" spans="2:8" x14ac:dyDescent="0.3">
      <c r="B2" s="1"/>
      <c r="C2" s="1" t="s">
        <v>10</v>
      </c>
      <c r="D2" s="1" t="s">
        <v>11</v>
      </c>
      <c r="E2" s="1" t="s">
        <v>12</v>
      </c>
      <c r="F2" s="1" t="s">
        <v>5</v>
      </c>
      <c r="G2" s="1" t="s">
        <v>6</v>
      </c>
      <c r="H2" s="1" t="s">
        <v>7</v>
      </c>
    </row>
    <row r="3" spans="2:8" x14ac:dyDescent="0.3">
      <c r="B3" s="3" t="s">
        <v>21</v>
      </c>
      <c r="C3" s="2">
        <v>15</v>
      </c>
      <c r="D3" s="2">
        <f>C3*'Tasks List'!$J$5</f>
        <v>30</v>
      </c>
      <c r="E3" s="2">
        <v>4</v>
      </c>
      <c r="F3" s="2">
        <v>1.5</v>
      </c>
      <c r="G3" s="2">
        <v>0</v>
      </c>
      <c r="H3" s="1">
        <f>D3-SUM(E3:G3)</f>
        <v>24.5</v>
      </c>
    </row>
    <row r="4" spans="2:8" x14ac:dyDescent="0.3">
      <c r="B4" s="3" t="s">
        <v>2</v>
      </c>
      <c r="C4" s="2">
        <v>15</v>
      </c>
      <c r="D4" s="2">
        <f>C4*'Tasks List'!$J$5</f>
        <v>30</v>
      </c>
      <c r="E4" s="2">
        <v>4</v>
      </c>
      <c r="F4" s="2">
        <v>4</v>
      </c>
      <c r="G4" s="2">
        <v>0</v>
      </c>
      <c r="H4" s="1">
        <f t="shared" ref="H4:H9" si="0">D4-SUM(E4:G4)</f>
        <v>22</v>
      </c>
    </row>
    <row r="5" spans="2:8" x14ac:dyDescent="0.3">
      <c r="B5" s="3" t="s">
        <v>22</v>
      </c>
      <c r="C5" s="2">
        <v>15</v>
      </c>
      <c r="D5" s="2">
        <f>C5*'Tasks List'!$J$5</f>
        <v>30</v>
      </c>
      <c r="E5" s="2">
        <v>4</v>
      </c>
      <c r="F5" s="2">
        <v>3</v>
      </c>
      <c r="G5" s="2">
        <v>0</v>
      </c>
      <c r="H5" s="1">
        <f t="shared" si="0"/>
        <v>23</v>
      </c>
    </row>
    <row r="6" spans="2:8" x14ac:dyDescent="0.3">
      <c r="B6" s="3" t="s">
        <v>23</v>
      </c>
      <c r="C6" s="2">
        <v>15</v>
      </c>
      <c r="D6" s="2">
        <f>C6*'Tasks List'!$J$5</f>
        <v>30</v>
      </c>
      <c r="E6" s="2">
        <v>4</v>
      </c>
      <c r="F6" s="2">
        <v>1.5</v>
      </c>
      <c r="G6" s="2">
        <v>0</v>
      </c>
      <c r="H6" s="1">
        <f t="shared" si="0"/>
        <v>24.5</v>
      </c>
    </row>
    <row r="7" spans="2:8" x14ac:dyDescent="0.3">
      <c r="B7" s="3" t="s">
        <v>30</v>
      </c>
      <c r="C7" s="2">
        <v>15</v>
      </c>
      <c r="D7" s="2">
        <f>C7*'Tasks List'!$J$5</f>
        <v>30</v>
      </c>
      <c r="E7" s="2">
        <v>4</v>
      </c>
      <c r="F7" s="2">
        <v>3</v>
      </c>
      <c r="G7" s="2">
        <v>0</v>
      </c>
      <c r="H7" s="1">
        <f t="shared" si="0"/>
        <v>23</v>
      </c>
    </row>
    <row r="8" spans="2:8" x14ac:dyDescent="0.3">
      <c r="B8" s="3" t="s">
        <v>24</v>
      </c>
      <c r="C8" s="2">
        <v>15</v>
      </c>
      <c r="D8" s="2">
        <f>C8*'Tasks List'!$J$5</f>
        <v>30</v>
      </c>
      <c r="E8" s="2">
        <v>4</v>
      </c>
      <c r="F8" s="2">
        <v>1</v>
      </c>
      <c r="G8" s="2">
        <v>0</v>
      </c>
      <c r="H8" s="1">
        <f t="shared" si="0"/>
        <v>25</v>
      </c>
    </row>
    <row r="9" spans="2:8" x14ac:dyDescent="0.3">
      <c r="B9" s="3" t="s">
        <v>57</v>
      </c>
      <c r="C9" s="2">
        <v>8</v>
      </c>
      <c r="D9" s="2">
        <f>C9*'Tasks List'!$J$5</f>
        <v>16</v>
      </c>
      <c r="E9" s="2">
        <v>3</v>
      </c>
      <c r="F9" s="2">
        <v>0</v>
      </c>
      <c r="G9" s="2">
        <v>0</v>
      </c>
      <c r="H9" s="1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4.4" x14ac:dyDescent="0.3"/>
  <cols>
    <col min="1" max="1" width="10.6640625" bestFit="1" customWidth="1"/>
    <col min="2" max="2" width="26.44140625" bestFit="1" customWidth="1"/>
  </cols>
  <sheetData>
    <row r="1" spans="1:2" x14ac:dyDescent="0.3">
      <c r="A1" t="s">
        <v>17</v>
      </c>
    </row>
    <row r="2" spans="1:2" x14ac:dyDescent="0.3">
      <c r="A2" s="120">
        <v>41557</v>
      </c>
      <c r="B2" t="s">
        <v>18</v>
      </c>
    </row>
    <row r="3" spans="1:2" x14ac:dyDescent="0.3">
      <c r="A3" s="120"/>
      <c r="B3" t="s">
        <v>19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Tasks List</vt:lpstr>
      <vt:lpstr>Backlog</vt:lpstr>
      <vt:lpstr>Scrum Board</vt:lpstr>
      <vt:lpstr>Names-Hours</vt:lpstr>
      <vt:lpstr>ToDo</vt:lpstr>
      <vt:lpstr>Chart2</vt:lpstr>
      <vt:lpstr>Chart1</vt:lpstr>
      <vt:lpstr>Chart - Burn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Litovskiy</dc:creator>
  <cp:lastModifiedBy>Konstantin Litovskiy</cp:lastModifiedBy>
  <cp:lastPrinted>2014-01-22T22:30:54Z</cp:lastPrinted>
  <dcterms:created xsi:type="dcterms:W3CDTF">2013-09-27T23:24:54Z</dcterms:created>
  <dcterms:modified xsi:type="dcterms:W3CDTF">2014-02-06T02:42:01Z</dcterms:modified>
</cp:coreProperties>
</file>