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st_000\Documents\GitHub\UCSC-IBM-POSRA\bookkeeping\"/>
    </mc:Choice>
  </mc:AlternateContent>
  <bookViews>
    <workbookView xWindow="1020" yWindow="0" windowWidth="7476" windowHeight="3756" tabRatio="601"/>
  </bookViews>
  <sheets>
    <sheet name="Tasks List" sheetId="1" r:id="rId1"/>
    <sheet name="Backlog" sheetId="5" r:id="rId2"/>
    <sheet name="Scrum Board" sheetId="6" r:id="rId3"/>
    <sheet name="Chart - Burn Up" sheetId="3" r:id="rId4"/>
    <sheet name="Names-Hours" sheetId="2" r:id="rId5"/>
    <sheet name="ToD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H9" i="2" s="1"/>
  <c r="C13" i="6" l="1"/>
  <c r="C12" i="6"/>
  <c r="C10" i="6"/>
  <c r="C9" i="6"/>
  <c r="C7" i="6"/>
  <c r="C6" i="6"/>
  <c r="C4" i="6"/>
  <c r="C3" i="6"/>
  <c r="G25" i="6"/>
  <c r="G24" i="6"/>
  <c r="G22" i="6"/>
  <c r="G21" i="6"/>
  <c r="G18" i="6"/>
  <c r="G19" i="6"/>
  <c r="G16" i="6"/>
  <c r="G15" i="6"/>
  <c r="G13" i="6"/>
  <c r="G12" i="6"/>
  <c r="J10" i="6"/>
  <c r="J9" i="6"/>
  <c r="J7" i="6"/>
  <c r="J6" i="6"/>
  <c r="J4" i="6"/>
  <c r="J3" i="6"/>
  <c r="A12" i="6"/>
  <c r="A9" i="6"/>
  <c r="A6" i="6"/>
  <c r="A3" i="6"/>
  <c r="E24" i="6"/>
  <c r="E21" i="6"/>
  <c r="E18" i="6"/>
  <c r="E15" i="6"/>
  <c r="E12" i="6"/>
  <c r="H9" i="6"/>
  <c r="H6" i="6"/>
  <c r="H3" i="6"/>
  <c r="D4" i="2" l="1"/>
  <c r="H4" i="2" s="1"/>
  <c r="D5" i="2"/>
  <c r="H5" i="2" s="1"/>
  <c r="D6" i="2"/>
  <c r="H6" i="2" s="1"/>
  <c r="D7" i="2"/>
  <c r="H7" i="2" s="1"/>
  <c r="D8" i="2"/>
  <c r="H8" i="2" s="1"/>
  <c r="D3" i="2"/>
  <c r="H3" i="2" s="1"/>
  <c r="E78" i="1"/>
  <c r="D78" i="1" l="1"/>
  <c r="F78" i="1"/>
  <c r="I4" i="1"/>
  <c r="J4" i="1" s="1"/>
  <c r="I3" i="1"/>
  <c r="J3" i="1" s="1"/>
  <c r="G4" i="1"/>
  <c r="H4" i="1" s="1"/>
  <c r="G3" i="1"/>
  <c r="H3" i="1" s="1"/>
  <c r="D4" i="1"/>
  <c r="F4" i="1" s="1"/>
  <c r="D3" i="1"/>
  <c r="F3" i="1" s="1"/>
  <c r="D77" i="1"/>
  <c r="E77" i="1" s="1"/>
  <c r="F77" i="1" l="1"/>
  <c r="G78" i="1"/>
  <c r="E79" i="1"/>
  <c r="F79" i="1" s="1"/>
  <c r="G79" i="1" s="1"/>
  <c r="H79" i="1" s="1"/>
  <c r="I79" i="1" l="1"/>
  <c r="J79" i="1" s="1"/>
  <c r="K79" i="1" s="1"/>
  <c r="H78" i="1"/>
  <c r="G77" i="1"/>
  <c r="I78" i="1" l="1"/>
  <c r="H77" i="1"/>
  <c r="J78" i="1" l="1"/>
  <c r="K78" i="1" s="1"/>
  <c r="I77" i="1"/>
  <c r="K80" i="1" l="1"/>
  <c r="J77" i="1"/>
  <c r="K77" i="1"/>
</calcChain>
</file>

<file path=xl/sharedStrings.xml><?xml version="1.0" encoding="utf-8"?>
<sst xmlns="http://schemas.openxmlformats.org/spreadsheetml/2006/main" count="216" uniqueCount="88">
  <si>
    <t>Sprint 1</t>
  </si>
  <si>
    <t>Task</t>
  </si>
  <si>
    <t>Assigned</t>
  </si>
  <si>
    <t>Konstantin</t>
  </si>
  <si>
    <t>Team Member Name</t>
  </si>
  <si>
    <t>Expected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</si>
  <si>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</si>
  <si>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</si>
  <si>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</si>
  <si>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</si>
  <si>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</si>
  <si>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</si>
  <si>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</si>
  <si>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</si>
  <si>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Burn Up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</si>
  <si>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</si>
  <si>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</si>
  <si>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</si>
  <si>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</si>
  <si>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</si>
  <si>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</si>
  <si>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</si>
  <si>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</si>
  <si>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</si>
  <si>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</si>
  <si>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</si>
  <si>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Starts:   01/22/2014</t>
  </si>
  <si>
    <t>Ends:     02/05/2014</t>
  </si>
  <si>
    <t>Rev 4
01/15/2014</t>
  </si>
  <si>
    <t>POSRA</t>
  </si>
  <si>
    <t>Started Bookkeeping folder and files</t>
  </si>
  <si>
    <t>Diagram Processes of OSRA's processing of a Diagram</t>
  </si>
  <si>
    <t>Generate/Compile Call Tree</t>
  </si>
  <si>
    <t>Review call tree, and map to higher level processes</t>
  </si>
  <si>
    <t>Identify locations for code insertion of other user stories</t>
  </si>
  <si>
    <t>Code review Higher level processes from Processing Diagram</t>
  </si>
  <si>
    <t>Identify external dependencies</t>
  </si>
  <si>
    <t>Review O-Chem Chapter</t>
  </si>
  <si>
    <t>Review Notes</t>
  </si>
  <si>
    <t>Generate Cheat/Reference sheet for diagrams</t>
  </si>
  <si>
    <t>O-Chem - to - SMILES</t>
  </si>
  <si>
    <t>Organize structure of repo</t>
  </si>
  <si>
    <t>Designate naming convention for branchs and code submition</t>
  </si>
  <si>
    <t>Create and enforce workflow for pulls/pushes/merges</t>
  </si>
  <si>
    <t>Create template for bug submissions</t>
  </si>
  <si>
    <t>Create build/test server in windows</t>
  </si>
  <si>
    <t>Create initial test cases</t>
  </si>
  <si>
    <t>Create location for consolidated documentation</t>
  </si>
  <si>
    <t>Create template for indevidual's documentation</t>
  </si>
  <si>
    <t>Review .SD File contents</t>
  </si>
  <si>
    <t>Review SMILES notation documentations</t>
  </si>
  <si>
    <t>Create DB Schema</t>
  </si>
  <si>
    <t>David</t>
  </si>
  <si>
    <t>As a Developer, I need an architectural overview of OSRA’s processing, so I can understand the code base.</t>
  </si>
  <si>
    <t>Identify locations for code insertion of other user stories in Process Diagram</t>
  </si>
  <si>
    <t>As a Developer, I need to review each aspect of OSRA’s architecture, so I can understand the code base.</t>
  </si>
  <si>
    <t>As a Developer, I need to get a basic grasp of O-Chem, so I can better understand use cases.</t>
  </si>
  <si>
    <t>As a Developer, I need workflow and processes for the github repo, so I can collaborate on c</t>
  </si>
  <si>
    <t>As a Developer, I need a testing enviroment and test documentation, so I can better contribu</t>
  </si>
  <si>
    <t>As a Developer, I need to have consolidated documentation from other developers, so I can be</t>
  </si>
  <si>
    <t>As a Developer, I need to understand SMILES notation and .SD file structure, so I can desing</t>
  </si>
  <si>
    <t>As a User, I want to have a data structure for encoding polymers in “Smile Notation”, so I c</t>
  </si>
  <si>
    <t>Create Development Workflow</t>
  </si>
  <si>
    <t>Design DB Access Layer</t>
  </si>
  <si>
    <t>Design Object Model</t>
  </si>
  <si>
    <t>Backlog</t>
  </si>
  <si>
    <t>As a Developer, I need workflow and processes for the github repo, so I can collaborate on code</t>
  </si>
  <si>
    <t>As a Developer, I need a testing enviroment and test documentation, so I can better contribute to the codebase</t>
  </si>
  <si>
    <t>As a Developer, I need to have consolidated documentation from other developers, so I can better contribute to the codebase</t>
  </si>
  <si>
    <t>As a Developer, I need to understand SMILES notation and .SD file structure, so I can desing the smile data structure.</t>
  </si>
  <si>
    <t>As a User, I want to be able to detect Par. in Chemical Diagram, so I can work with polymers</t>
  </si>
  <si>
    <t>As a User, I want to be able to detect Brackets in Chemical Diagrams, so I can work with polymers</t>
  </si>
  <si>
    <t>As a User, I want to be able to detect subscripts for polymer diagrams, so I can work with polymers</t>
  </si>
  <si>
    <t>As a User, I want to be able to detect “R-Notation”, so I can work with polymers</t>
  </si>
  <si>
    <t>As a User, I want to have a data structure for encoding polymers in “Smile Notation”, so I can work with polymers</t>
  </si>
  <si>
    <t>As a User, I need an .SD files from the diagram for each sub molecule in the diagram, so I can work with polymers</t>
  </si>
  <si>
    <t>User Stories</t>
  </si>
  <si>
    <t>Assigned Sprint</t>
  </si>
  <si>
    <t>INF</t>
  </si>
  <si>
    <t>-</t>
  </si>
  <si>
    <t>Not Started</t>
  </si>
  <si>
    <t>In Progrers</t>
  </si>
  <si>
    <t>Finished</t>
  </si>
  <si>
    <t>MoSCoW</t>
  </si>
  <si>
    <t>M</t>
  </si>
  <si>
    <t>S</t>
  </si>
  <si>
    <t>W</t>
  </si>
  <si>
    <t>Mathew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</si>
</sst>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Arial"/>
      <family val="2"/>
    </font>
    <font>
      <sz val="13.2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rgb="FF000000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NumberFormat="1" applyProtection="1"/>
    <xf numFmtId="14" fontId="0" fillId="0" borderId="12" xfId="0" applyNumberFormat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2" fillId="4" borderId="11" xfId="2" applyFill="1" applyBorder="1" applyProtection="1">
      <protection locked="0"/>
    </xf>
    <xf numFmtId="0" fontId="1" fillId="4" borderId="10" xfId="1" applyFill="1" applyBorder="1" applyAlignment="1" applyProtection="1">
      <alignment horizontal="center" vertical="center"/>
      <protection locked="0"/>
    </xf>
    <xf numFmtId="0" fontId="4" fillId="0" borderId="0" xfId="3" applyProtection="1"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1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2" xfId="0" applyBorder="1" applyAlignment="1" applyProtection="1">
      <alignment horizontal="left" vertical="center"/>
    </xf>
    <xf numFmtId="0" fontId="0" fillId="0" borderId="20" xfId="0" applyBorder="1" applyAlignment="1" applyProtection="1">
      <protection locked="0"/>
    </xf>
    <xf numFmtId="14" fontId="0" fillId="0" borderId="16" xfId="0" applyNumberFormat="1" applyBorder="1" applyAlignment="1" applyProtection="1">
      <alignment horizontal="center" vertical="center"/>
    </xf>
    <xf numFmtId="14" fontId="0" fillId="0" borderId="9" xfId="0" applyNumberFormat="1" applyBorder="1" applyAlignment="1" applyProtection="1">
      <alignment horizontal="center" vertical="center"/>
    </xf>
    <xf numFmtId="0" fontId="2" fillId="4" borderId="30" xfId="2" applyFill="1" applyBorder="1" applyProtection="1">
      <protection locked="0"/>
    </xf>
    <xf numFmtId="0" fontId="1" fillId="4" borderId="31" xfId="1" applyFill="1" applyBorder="1" applyAlignment="1" applyProtection="1">
      <alignment horizontal="center" vertical="center"/>
      <protection locked="0"/>
    </xf>
    <xf numFmtId="2" fontId="1" fillId="4" borderId="33" xfId="1" applyNumberFormat="1" applyFill="1" applyBorder="1" applyAlignment="1" applyProtection="1">
      <alignment horizontal="center" vertical="center"/>
      <protection locked="0"/>
    </xf>
    <xf numFmtId="2" fontId="1" fillId="4" borderId="30" xfId="1" applyNumberFormat="1" applyFill="1" applyBorder="1" applyAlignment="1" applyProtection="1">
      <alignment horizontal="center" vertical="center"/>
      <protection locked="0"/>
    </xf>
    <xf numFmtId="2" fontId="1" fillId="4" borderId="34" xfId="1" applyNumberFormat="1" applyFill="1" applyBorder="1" applyAlignment="1" applyProtection="1">
      <alignment horizontal="center" vertical="center"/>
      <protection locked="0"/>
    </xf>
    <xf numFmtId="2" fontId="1" fillId="4" borderId="31" xfId="1" applyNumberFormat="1" applyFill="1" applyBorder="1" applyAlignment="1" applyProtection="1">
      <alignment horizontal="center" vertical="center"/>
      <protection locked="0"/>
    </xf>
    <xf numFmtId="0" fontId="6" fillId="5" borderId="20" xfId="0" applyFont="1" applyFill="1" applyBorder="1" applyAlignment="1">
      <alignment vertical="center" wrapText="1" readingOrder="1"/>
    </xf>
    <xf numFmtId="0" fontId="2" fillId="5" borderId="24" xfId="2" applyFill="1" applyBorder="1" applyProtection="1">
      <protection locked="0"/>
    </xf>
    <xf numFmtId="0" fontId="1" fillId="5" borderId="25" xfId="1" applyFill="1" applyBorder="1" applyAlignment="1" applyProtection="1">
      <alignment horizontal="center" vertical="center"/>
      <protection locked="0"/>
    </xf>
    <xf numFmtId="0" fontId="6" fillId="5" borderId="26" xfId="0" applyFont="1" applyFill="1" applyBorder="1" applyAlignment="1">
      <alignment vertical="center" wrapText="1" readingOrder="1"/>
    </xf>
    <xf numFmtId="2" fontId="1" fillId="5" borderId="27" xfId="1" applyNumberFormat="1" applyFill="1" applyBorder="1" applyAlignment="1" applyProtection="1">
      <alignment horizontal="center" vertical="center"/>
      <protection locked="0"/>
    </xf>
    <xf numFmtId="2" fontId="1" fillId="5" borderId="24" xfId="1" applyNumberFormat="1" applyFill="1" applyBorder="1" applyAlignment="1" applyProtection="1">
      <alignment horizontal="center" vertical="center"/>
      <protection locked="0"/>
    </xf>
    <xf numFmtId="2" fontId="1" fillId="5" borderId="28" xfId="1" applyNumberFormat="1" applyFill="1" applyBorder="1" applyAlignment="1" applyProtection="1">
      <alignment horizontal="center" vertical="center"/>
      <protection locked="0"/>
    </xf>
    <xf numFmtId="2" fontId="1" fillId="5" borderId="25" xfId="1" applyNumberFormat="1" applyFill="1" applyBorder="1" applyAlignment="1" applyProtection="1">
      <alignment horizontal="center" vertical="center"/>
      <protection locked="0"/>
    </xf>
    <xf numFmtId="0" fontId="6" fillId="4" borderId="29" xfId="0" applyFont="1" applyFill="1" applyBorder="1" applyAlignment="1">
      <alignment vertical="center" wrapText="1" readingOrder="1"/>
    </xf>
    <xf numFmtId="0" fontId="6" fillId="4" borderId="32" xfId="0" applyFont="1" applyFill="1" applyBorder="1" applyAlignment="1">
      <alignment vertical="center" wrapText="1" readingOrder="1"/>
    </xf>
    <xf numFmtId="0" fontId="6" fillId="5" borderId="29" xfId="0" applyFont="1" applyFill="1" applyBorder="1" applyAlignment="1">
      <alignment vertical="center" wrapText="1" readingOrder="1"/>
    </xf>
    <xf numFmtId="0" fontId="2" fillId="5" borderId="30" xfId="2" applyFill="1" applyBorder="1" applyProtection="1">
      <protection locked="0"/>
    </xf>
    <xf numFmtId="0" fontId="1" fillId="5" borderId="31" xfId="1" applyFill="1" applyBorder="1" applyAlignment="1" applyProtection="1">
      <alignment horizontal="center" vertical="center"/>
      <protection locked="0"/>
    </xf>
    <xf numFmtId="0" fontId="6" fillId="5" borderId="32" xfId="0" applyFont="1" applyFill="1" applyBorder="1" applyAlignment="1">
      <alignment vertical="center" wrapText="1" readingOrder="1"/>
    </xf>
    <xf numFmtId="2" fontId="1" fillId="5" borderId="33" xfId="1" applyNumberFormat="1" applyFill="1" applyBorder="1" applyAlignment="1" applyProtection="1">
      <alignment horizontal="center" vertical="center"/>
      <protection locked="0"/>
    </xf>
    <xf numFmtId="2" fontId="1" fillId="5" borderId="30" xfId="1" applyNumberFormat="1" applyFill="1" applyBorder="1" applyAlignment="1" applyProtection="1">
      <alignment horizontal="center" vertical="center"/>
      <protection locked="0"/>
    </xf>
    <xf numFmtId="2" fontId="1" fillId="5" borderId="34" xfId="1" applyNumberFormat="1" applyFill="1" applyBorder="1" applyAlignment="1" applyProtection="1">
      <alignment horizontal="center" vertical="center"/>
      <protection locked="0"/>
    </xf>
    <xf numFmtId="2" fontId="1" fillId="5" borderId="31" xfId="1" applyNumberFormat="1" applyFill="1" applyBorder="1" applyAlignment="1" applyProtection="1">
      <alignment horizontal="center" vertical="center"/>
      <protection locked="0"/>
    </xf>
    <xf numFmtId="0" fontId="6" fillId="4" borderId="35" xfId="0" applyFont="1" applyFill="1" applyBorder="1" applyAlignment="1">
      <alignment vertical="center" wrapText="1" readingOrder="1"/>
    </xf>
    <xf numFmtId="0" fontId="6" fillId="4" borderId="36" xfId="0" applyFont="1" applyFill="1" applyBorder="1" applyAlignment="1">
      <alignment vertical="center" wrapText="1" readingOrder="1"/>
    </xf>
    <xf numFmtId="2" fontId="1" fillId="4" borderId="12" xfId="1" applyNumberFormat="1" applyFill="1" applyBorder="1" applyAlignment="1" applyProtection="1">
      <alignment horizontal="center" vertical="center"/>
      <protection locked="0"/>
    </xf>
    <xf numFmtId="2" fontId="1" fillId="4" borderId="11" xfId="1" applyNumberFormat="1" applyFill="1" applyBorder="1" applyAlignment="1" applyProtection="1">
      <alignment horizontal="center" vertical="center"/>
      <protection locked="0"/>
    </xf>
    <xf numFmtId="2" fontId="1" fillId="4" borderId="37" xfId="1" applyNumberFormat="1" applyFill="1" applyBorder="1" applyAlignment="1" applyProtection="1">
      <alignment horizontal="center" vertical="center"/>
      <protection locked="0"/>
    </xf>
    <xf numFmtId="2" fontId="1" fillId="4" borderId="10" xfId="1" applyNumberFormat="1" applyFill="1" applyBorder="1" applyAlignment="1" applyProtection="1">
      <alignment horizontal="center" vertical="center"/>
      <protection locked="0"/>
    </xf>
    <xf numFmtId="0" fontId="6" fillId="5" borderId="35" xfId="0" applyFont="1" applyFill="1" applyBorder="1" applyAlignment="1">
      <alignment vertical="center" wrapText="1" readingOrder="1"/>
    </xf>
    <xf numFmtId="0" fontId="2" fillId="5" borderId="11" xfId="2" applyFill="1" applyBorder="1" applyProtection="1">
      <protection locked="0"/>
    </xf>
    <xf numFmtId="0" fontId="1" fillId="5" borderId="10" xfId="1" applyFill="1" applyBorder="1" applyAlignment="1" applyProtection="1">
      <alignment horizontal="center" vertical="center"/>
      <protection locked="0"/>
    </xf>
    <xf numFmtId="0" fontId="6" fillId="5" borderId="36" xfId="0" applyFont="1" applyFill="1" applyBorder="1" applyAlignment="1">
      <alignment vertical="center" wrapText="1" readingOrder="1"/>
    </xf>
    <xf numFmtId="2" fontId="1" fillId="5" borderId="12" xfId="1" applyNumberFormat="1" applyFill="1" applyBorder="1" applyAlignment="1" applyProtection="1">
      <alignment horizontal="center" vertical="center"/>
      <protection locked="0"/>
    </xf>
    <xf numFmtId="2" fontId="1" fillId="5" borderId="11" xfId="1" applyNumberFormat="1" applyFill="1" applyBorder="1" applyAlignment="1" applyProtection="1">
      <alignment horizontal="center" vertical="center"/>
      <protection locked="0"/>
    </xf>
    <xf numFmtId="2" fontId="1" fillId="5" borderId="37" xfId="1" applyNumberFormat="1" applyFill="1" applyBorder="1" applyAlignment="1" applyProtection="1">
      <alignment horizontal="center" vertical="center"/>
      <protection locked="0"/>
    </xf>
    <xf numFmtId="2" fontId="1" fillId="5" borderId="10" xfId="1" applyNumberFormat="1" applyFill="1" applyBorder="1" applyAlignment="1" applyProtection="1">
      <alignment horizontal="center" vertical="center"/>
      <protection locked="0"/>
    </xf>
    <xf numFmtId="14" fontId="0" fillId="0" borderId="38" xfId="0" applyNumberFormat="1" applyBorder="1" applyAlignment="1" applyProtection="1">
      <alignment horizontal="center" vertical="center"/>
    </xf>
    <xf numFmtId="0" fontId="8" fillId="0" borderId="39" xfId="0" applyFont="1" applyBorder="1"/>
    <xf numFmtId="0" fontId="8" fillId="0" borderId="18" xfId="0" applyFont="1" applyBorder="1"/>
    <xf numFmtId="0" fontId="7" fillId="0" borderId="40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quotePrefix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0" fillId="0" borderId="3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1" xfId="0" applyBorder="1" applyAlignment="1">
      <alignment horizontal="right"/>
    </xf>
    <xf numFmtId="0" fontId="10" fillId="0" borderId="6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4" borderId="59" xfId="2" applyFill="1" applyBorder="1" applyProtection="1">
      <protection locked="0"/>
    </xf>
    <xf numFmtId="0" fontId="1" fillId="4" borderId="57" xfId="1" applyFill="1" applyBorder="1" applyAlignment="1" applyProtection="1">
      <alignment horizontal="center" vertical="center"/>
      <protection locked="0"/>
    </xf>
    <xf numFmtId="0" fontId="6" fillId="4" borderId="63" xfId="0" applyFont="1" applyFill="1" applyBorder="1" applyAlignment="1">
      <alignment vertical="center" wrapText="1" readingOrder="1"/>
    </xf>
    <xf numFmtId="2" fontId="1" fillId="4" borderId="64" xfId="1" applyNumberFormat="1" applyFill="1" applyBorder="1" applyAlignment="1" applyProtection="1">
      <alignment horizontal="center" vertical="center"/>
      <protection locked="0"/>
    </xf>
    <xf numFmtId="2" fontId="1" fillId="4" borderId="59" xfId="1" applyNumberFormat="1" applyFill="1" applyBorder="1" applyAlignment="1" applyProtection="1">
      <alignment horizontal="center" vertical="center"/>
      <protection locked="0"/>
    </xf>
    <xf numFmtId="2" fontId="1" fillId="4" borderId="65" xfId="1" applyNumberFormat="1" applyFill="1" applyBorder="1" applyAlignment="1" applyProtection="1">
      <alignment horizontal="center" vertical="center"/>
      <protection locked="0"/>
    </xf>
    <xf numFmtId="2" fontId="1" fillId="4" borderId="57" xfId="1" applyNumberFormat="1" applyFill="1" applyBorder="1" applyAlignment="1" applyProtection="1">
      <alignment horizontal="center" vertical="center"/>
      <protection locked="0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1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List'!$E$81</c:f>
              <c:strCache>
                <c:ptCount val="1"/>
                <c:pt idx="0">
                  <c:v>Burn Up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List'!$E$78:$K$78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'Tasks List'!$F$81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List'!$E$79:$K$79</c:f>
              <c:numCache>
                <c:formatCode>General</c:formatCode>
                <c:ptCount val="7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'Tasks List'!$G$81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List'!$E$80:$K$80</c:f>
              <c:numCache>
                <c:formatCode>General</c:formatCode>
                <c:ptCount val="7"/>
                <c:pt idx="0">
                  <c:v>0</c:v>
                </c:pt>
                <c:pt idx="6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55715648"/>
        <c:axId val="255715256"/>
      </c:lineChart>
      <c:dateAx>
        <c:axId val="255715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15256"/>
        <c:crosses val="autoZero"/>
        <c:auto val="0"/>
        <c:lblOffset val="100"/>
        <c:baseTimeUnit val="days"/>
      </c:dateAx>
      <c:valAx>
        <c:axId val="255715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15648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553228923307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topLeftCell="B22" zoomScale="130" zoomScaleNormal="130" workbookViewId="0">
      <selection activeCell="D27" sqref="D27"/>
    </sheetView>
  </sheetViews>
  <sheetFormatPr defaultColWidth="9.109375" defaultRowHeight="14.4" x14ac:dyDescent="0.3"/>
  <cols>
    <col min="1" max="1" width="40.88671875" style="2" customWidth="1"/>
    <col min="2" max="2" width="76.6640625" style="2" customWidth="1"/>
    <col min="3" max="3" width="13.44140625" style="2" customWidth="1"/>
    <col min="4" max="4" width="14.109375" style="2" customWidth="1"/>
    <col min="5" max="5" width="11.33203125" style="2" hidden="1" customWidth="1"/>
    <col min="6" max="11" width="11.88671875" style="2" bestFit="1" customWidth="1"/>
    <col min="12" max="16384" width="9.109375" style="2"/>
  </cols>
  <sheetData>
    <row r="1" spans="1:12" ht="39.75" customHeight="1" thickBot="1" x14ac:dyDescent="0.35">
      <c r="A1" s="24" t="s">
        <v>0</v>
      </c>
      <c r="B1" s="23" t="s">
        <v>29</v>
      </c>
      <c r="J1" s="17" t="s">
        <v>28</v>
      </c>
    </row>
    <row r="2" spans="1:12" ht="29.4" thickBot="1" x14ac:dyDescent="0.35">
      <c r="A2" s="21"/>
      <c r="B2" s="22"/>
      <c r="D2" s="20" t="s">
        <v>4</v>
      </c>
      <c r="F2" s="91" t="s">
        <v>10</v>
      </c>
      <c r="G2" s="92"/>
    </row>
    <row r="3" spans="1:12" ht="15" thickBot="1" x14ac:dyDescent="0.35">
      <c r="A3" s="18" t="s">
        <v>26</v>
      </c>
      <c r="D3" s="6" t="str">
        <f>'Names-Hours'!B3</f>
        <v>Nicholas</v>
      </c>
      <c r="F3" s="7" t="str">
        <f>('Names-Hours'!H3) - (SUMIF(C9:C76,D3,D9:D76))&amp;+"/"&amp;+'Names-Hours'!D3</f>
        <v>-6.5/30</v>
      </c>
      <c r="G3" s="6" t="str">
        <f>'Names-Hours'!B5</f>
        <v>Igor</v>
      </c>
      <c r="H3" s="7" t="str">
        <f>('Names-Hours'!H3) -(SUMIF(C9:C76,G3,D9:D76)) &amp;+"/"&amp;+'Names-Hours'!D5</f>
        <v>-3.5/30</v>
      </c>
      <c r="I3" s="6" t="str">
        <f>'Names-Hours'!B7</f>
        <v>David</v>
      </c>
      <c r="J3" s="7" t="str">
        <f>('Names-Hours'!H4) -(SUMIF(C9:C76,I3,D9:D76)) &amp;+"/"&amp;+ 'Names-Hours'!D7</f>
        <v>3/30</v>
      </c>
    </row>
    <row r="4" spans="1:12" ht="15" thickBot="1" x14ac:dyDescent="0.35">
      <c r="A4" s="19" t="s">
        <v>27</v>
      </c>
      <c r="B4" s="5"/>
      <c r="D4" s="6" t="str">
        <f>'Names-Hours'!B4</f>
        <v>Konstantin</v>
      </c>
      <c r="F4" s="7" t="str">
        <f>('Names-Hours'!H4) -(SUMIF(C9:C76,D4,D9:D76))&amp;+"/"&amp;+'Names-Hours'!D4</f>
        <v>-3/30</v>
      </c>
      <c r="G4" s="6" t="str">
        <f>'Names-Hours'!B6</f>
        <v>Nathan</v>
      </c>
      <c r="H4" s="7" t="str">
        <f>('Names-Hours'!H4) -(SUMIF(C9:C76,G4,D9:D76)) &amp;+"/"&amp;+'Names-Hours'!D6</f>
        <v>-6.5/30</v>
      </c>
      <c r="I4" s="6" t="str">
        <f>'Names-Hours'!B8</f>
        <v>Thomas</v>
      </c>
      <c r="J4" s="7" t="str">
        <f>('Names-Hours'!H4) -(SUMIF(C9:C76,I4,D9:D76)) &amp;+"/"&amp;+ 'Names-Hours'!D8</f>
        <v>-2/30</v>
      </c>
    </row>
    <row r="5" spans="1:12" ht="15" thickBot="1" x14ac:dyDescent="0.35">
      <c r="B5" s="9"/>
      <c r="D5" s="25" t="s">
        <v>21</v>
      </c>
      <c r="E5" s="8"/>
      <c r="F5" s="26">
        <v>2</v>
      </c>
      <c r="G5" s="8"/>
      <c r="H5" s="8"/>
    </row>
    <row r="6" spans="1:12" ht="15" thickBot="1" x14ac:dyDescent="0.35"/>
    <row r="7" spans="1:12" ht="15.75" customHeight="1" thickTop="1" thickBot="1" x14ac:dyDescent="0.35">
      <c r="A7" s="97" t="s">
        <v>16</v>
      </c>
      <c r="B7" s="97" t="s">
        <v>1</v>
      </c>
      <c r="C7" s="93" t="s">
        <v>2</v>
      </c>
      <c r="D7" s="95" t="s">
        <v>9</v>
      </c>
      <c r="E7" s="27"/>
      <c r="F7" s="99" t="s">
        <v>15</v>
      </c>
      <c r="G7" s="100"/>
      <c r="H7" s="100"/>
      <c r="I7" s="100"/>
      <c r="J7" s="100"/>
      <c r="K7" s="101"/>
      <c r="L7" s="16"/>
    </row>
    <row r="8" spans="1:12" ht="15" thickBot="1" x14ac:dyDescent="0.35">
      <c r="A8" s="98"/>
      <c r="B8" s="98"/>
      <c r="C8" s="94"/>
      <c r="D8" s="96"/>
      <c r="E8" s="10">
        <v>41661</v>
      </c>
      <c r="F8" s="28">
        <v>41663</v>
      </c>
      <c r="G8" s="29">
        <v>41666</v>
      </c>
      <c r="H8" s="29">
        <v>41668</v>
      </c>
      <c r="I8" s="29">
        <v>41670</v>
      </c>
      <c r="J8" s="29">
        <v>41673</v>
      </c>
      <c r="K8" s="68">
        <v>41675</v>
      </c>
    </row>
    <row r="9" spans="1:12" ht="16.2" customHeight="1" thickTop="1" x14ac:dyDescent="0.3">
      <c r="A9" s="104" t="s">
        <v>53</v>
      </c>
      <c r="B9" s="36" t="s">
        <v>32</v>
      </c>
      <c r="C9" s="37" t="s">
        <v>25</v>
      </c>
      <c r="D9" s="38">
        <v>1.5</v>
      </c>
      <c r="E9" s="39"/>
      <c r="F9" s="40">
        <v>0.5</v>
      </c>
      <c r="G9" s="41">
        <v>0.5</v>
      </c>
      <c r="H9" s="41"/>
      <c r="I9" s="42"/>
      <c r="J9" s="42"/>
      <c r="K9" s="43"/>
    </row>
    <row r="10" spans="1:12" ht="15" x14ac:dyDescent="0.3">
      <c r="A10" s="102"/>
      <c r="B10" s="44" t="s">
        <v>32</v>
      </c>
      <c r="C10" s="30" t="s">
        <v>23</v>
      </c>
      <c r="D10" s="31">
        <v>1.5</v>
      </c>
      <c r="E10" s="45"/>
      <c r="F10" s="32">
        <v>1</v>
      </c>
      <c r="G10" s="33"/>
      <c r="H10" s="33"/>
      <c r="I10" s="34"/>
      <c r="J10" s="34"/>
      <c r="K10" s="35"/>
    </row>
    <row r="11" spans="1:12" ht="15" x14ac:dyDescent="0.3">
      <c r="A11" s="102"/>
      <c r="B11" s="46" t="s">
        <v>33</v>
      </c>
      <c r="C11" s="47" t="s">
        <v>3</v>
      </c>
      <c r="D11" s="48">
        <v>4</v>
      </c>
      <c r="E11" s="49"/>
      <c r="F11" s="50"/>
      <c r="G11" s="51"/>
      <c r="H11" s="51">
        <v>0.5</v>
      </c>
      <c r="I11" s="52"/>
      <c r="J11" s="52"/>
      <c r="K11" s="53"/>
    </row>
    <row r="12" spans="1:12" ht="15" x14ac:dyDescent="0.3">
      <c r="A12" s="102"/>
      <c r="B12" s="44" t="s">
        <v>33</v>
      </c>
      <c r="C12" s="30" t="s">
        <v>24</v>
      </c>
      <c r="D12" s="31">
        <v>4</v>
      </c>
      <c r="E12" s="45"/>
      <c r="F12" s="32"/>
      <c r="G12" s="33"/>
      <c r="H12" s="33">
        <v>2</v>
      </c>
      <c r="I12" s="34"/>
      <c r="J12" s="34"/>
      <c r="K12" s="35"/>
    </row>
    <row r="13" spans="1:12" ht="15" x14ac:dyDescent="0.3">
      <c r="A13" s="102"/>
      <c r="B13" s="46" t="s">
        <v>31</v>
      </c>
      <c r="C13" s="47" t="s">
        <v>52</v>
      </c>
      <c r="D13" s="48">
        <v>3</v>
      </c>
      <c r="E13" s="49"/>
      <c r="F13" s="50"/>
      <c r="G13" s="51"/>
      <c r="H13" s="51"/>
      <c r="I13" s="52"/>
      <c r="J13" s="52"/>
      <c r="K13" s="53"/>
    </row>
    <row r="14" spans="1:12" ht="30.6" thickBot="1" x14ac:dyDescent="0.35">
      <c r="A14" s="103"/>
      <c r="B14" s="54" t="s">
        <v>54</v>
      </c>
      <c r="C14" s="14" t="s">
        <v>22</v>
      </c>
      <c r="D14" s="15">
        <v>5</v>
      </c>
      <c r="E14" s="55"/>
      <c r="F14" s="56">
        <v>1</v>
      </c>
      <c r="G14" s="57">
        <v>0.5</v>
      </c>
      <c r="H14" s="57">
        <v>1</v>
      </c>
      <c r="I14" s="58"/>
      <c r="J14" s="58"/>
      <c r="K14" s="59"/>
    </row>
    <row r="15" spans="1:12" ht="15.6" customHeight="1" thickTop="1" x14ac:dyDescent="0.3">
      <c r="A15" s="102" t="s">
        <v>55</v>
      </c>
      <c r="B15" s="46" t="s">
        <v>35</v>
      </c>
      <c r="C15" s="47" t="s">
        <v>3</v>
      </c>
      <c r="D15" s="48">
        <v>8</v>
      </c>
      <c r="E15" s="49"/>
      <c r="F15" s="50"/>
      <c r="G15" s="51"/>
      <c r="H15" s="51">
        <v>1.5</v>
      </c>
      <c r="I15" s="52"/>
      <c r="J15" s="52"/>
      <c r="K15" s="53"/>
    </row>
    <row r="16" spans="1:12" ht="15.6" customHeight="1" x14ac:dyDescent="0.3">
      <c r="A16" s="102"/>
      <c r="B16" s="44" t="s">
        <v>35</v>
      </c>
      <c r="C16" s="30" t="s">
        <v>22</v>
      </c>
      <c r="D16" s="31">
        <v>8</v>
      </c>
      <c r="E16" s="45"/>
      <c r="F16" s="32"/>
      <c r="G16" s="33"/>
      <c r="H16" s="33"/>
      <c r="I16" s="34"/>
      <c r="J16" s="34"/>
      <c r="K16" s="35"/>
    </row>
    <row r="17" spans="1:11" ht="15.6" customHeight="1" x14ac:dyDescent="0.3">
      <c r="A17" s="102"/>
      <c r="B17" s="46" t="s">
        <v>35</v>
      </c>
      <c r="C17" s="47" t="s">
        <v>23</v>
      </c>
      <c r="D17" s="48">
        <v>8</v>
      </c>
      <c r="E17" s="49"/>
      <c r="F17" s="50">
        <v>0.5</v>
      </c>
      <c r="G17" s="51">
        <v>1</v>
      </c>
      <c r="H17" s="51">
        <v>1</v>
      </c>
      <c r="I17" s="52"/>
      <c r="J17" s="52"/>
      <c r="K17" s="53"/>
    </row>
    <row r="18" spans="1:11" ht="15.6" customHeight="1" x14ac:dyDescent="0.3">
      <c r="A18" s="102"/>
      <c r="B18" s="44" t="s">
        <v>35</v>
      </c>
      <c r="C18" s="30" t="s">
        <v>24</v>
      </c>
      <c r="D18" s="31">
        <v>8</v>
      </c>
      <c r="E18" s="45"/>
      <c r="F18" s="32">
        <v>1</v>
      </c>
      <c r="G18" s="33">
        <v>1</v>
      </c>
      <c r="H18" s="33"/>
      <c r="I18" s="34"/>
      <c r="J18" s="34"/>
      <c r="K18" s="35"/>
    </row>
    <row r="19" spans="1:11" ht="15.6" customHeight="1" x14ac:dyDescent="0.3">
      <c r="A19" s="102"/>
      <c r="B19" s="46" t="s">
        <v>35</v>
      </c>
      <c r="C19" s="47" t="s">
        <v>52</v>
      </c>
      <c r="D19" s="48">
        <v>8</v>
      </c>
      <c r="E19" s="49"/>
      <c r="F19" s="50">
        <v>2</v>
      </c>
      <c r="G19" s="51"/>
      <c r="H19" s="51">
        <v>2</v>
      </c>
      <c r="I19" s="52"/>
      <c r="J19" s="52"/>
      <c r="K19" s="53"/>
    </row>
    <row r="20" spans="1:11" ht="15.6" customHeight="1" x14ac:dyDescent="0.3">
      <c r="A20" s="102"/>
      <c r="B20" s="44" t="s">
        <v>35</v>
      </c>
      <c r="C20" s="30" t="s">
        <v>25</v>
      </c>
      <c r="D20" s="31">
        <v>8</v>
      </c>
      <c r="E20" s="45"/>
      <c r="F20" s="32"/>
      <c r="G20" s="33">
        <v>1</v>
      </c>
      <c r="H20" s="33">
        <v>1.5</v>
      </c>
      <c r="I20" s="34"/>
      <c r="J20" s="34"/>
      <c r="K20" s="35"/>
    </row>
    <row r="21" spans="1:11" ht="15" x14ac:dyDescent="0.3">
      <c r="A21" s="102"/>
      <c r="B21" s="46" t="s">
        <v>34</v>
      </c>
      <c r="C21" s="47" t="s">
        <v>22</v>
      </c>
      <c r="D21" s="48">
        <v>6.5</v>
      </c>
      <c r="E21" s="49"/>
      <c r="F21" s="50"/>
      <c r="G21" s="51"/>
      <c r="H21" s="51"/>
      <c r="I21" s="52"/>
      <c r="J21" s="52"/>
      <c r="K21" s="53"/>
    </row>
    <row r="22" spans="1:11" ht="15" x14ac:dyDescent="0.3">
      <c r="A22" s="102"/>
      <c r="B22" s="44" t="s">
        <v>34</v>
      </c>
      <c r="C22" s="30" t="s">
        <v>24</v>
      </c>
      <c r="D22" s="31">
        <v>6.5</v>
      </c>
      <c r="E22" s="45"/>
      <c r="F22" s="32"/>
      <c r="G22" s="33"/>
      <c r="H22" s="33"/>
      <c r="I22" s="34"/>
      <c r="J22" s="34"/>
      <c r="K22" s="35"/>
    </row>
    <row r="23" spans="1:11" ht="15" x14ac:dyDescent="0.3">
      <c r="A23" s="102"/>
      <c r="B23" s="46" t="s">
        <v>36</v>
      </c>
      <c r="C23" s="47" t="s">
        <v>3</v>
      </c>
      <c r="D23" s="48">
        <v>3</v>
      </c>
      <c r="E23" s="49"/>
      <c r="F23" s="50"/>
      <c r="G23" s="51"/>
      <c r="H23" s="51"/>
      <c r="I23" s="52"/>
      <c r="J23" s="52"/>
      <c r="K23" s="53"/>
    </row>
    <row r="24" spans="1:11" ht="15" x14ac:dyDescent="0.3">
      <c r="A24" s="102"/>
      <c r="B24" s="44" t="s">
        <v>36</v>
      </c>
      <c r="C24" s="30" t="s">
        <v>22</v>
      </c>
      <c r="D24" s="31">
        <v>3</v>
      </c>
      <c r="E24" s="45"/>
      <c r="F24" s="32"/>
      <c r="G24" s="33">
        <v>0.5</v>
      </c>
      <c r="H24" s="33"/>
      <c r="I24" s="34"/>
      <c r="J24" s="34"/>
      <c r="K24" s="35"/>
    </row>
    <row r="25" spans="1:11" ht="15" x14ac:dyDescent="0.3">
      <c r="A25" s="102"/>
      <c r="B25" s="46" t="s">
        <v>36</v>
      </c>
      <c r="C25" s="47" t="s">
        <v>23</v>
      </c>
      <c r="D25" s="48">
        <v>3</v>
      </c>
      <c r="E25" s="49"/>
      <c r="F25" s="50"/>
      <c r="G25" s="51"/>
      <c r="H25" s="51">
        <v>1</v>
      </c>
      <c r="I25" s="52"/>
      <c r="J25" s="52"/>
      <c r="K25" s="53"/>
    </row>
    <row r="26" spans="1:11" ht="15" x14ac:dyDescent="0.3">
      <c r="A26" s="102"/>
      <c r="B26" s="44" t="s">
        <v>36</v>
      </c>
      <c r="C26" s="30" t="s">
        <v>24</v>
      </c>
      <c r="D26" s="31">
        <v>3</v>
      </c>
      <c r="E26" s="45"/>
      <c r="F26" s="32"/>
      <c r="G26" s="33"/>
      <c r="H26" s="33">
        <v>0.5</v>
      </c>
      <c r="I26" s="34"/>
      <c r="J26" s="34"/>
      <c r="K26" s="35"/>
    </row>
    <row r="27" spans="1:11" ht="15" x14ac:dyDescent="0.3">
      <c r="A27" s="102"/>
      <c r="B27" s="46" t="s">
        <v>36</v>
      </c>
      <c r="C27" s="47" t="s">
        <v>52</v>
      </c>
      <c r="D27" s="48">
        <v>3</v>
      </c>
      <c r="E27" s="49"/>
      <c r="F27" s="50"/>
      <c r="G27" s="51">
        <v>2.5</v>
      </c>
      <c r="H27" s="51">
        <v>0.5</v>
      </c>
      <c r="I27" s="52"/>
      <c r="J27" s="52"/>
      <c r="K27" s="53"/>
    </row>
    <row r="28" spans="1:11" ht="15.6" thickBot="1" x14ac:dyDescent="0.35">
      <c r="A28" s="103"/>
      <c r="B28" s="54" t="s">
        <v>36</v>
      </c>
      <c r="C28" s="14" t="s">
        <v>25</v>
      </c>
      <c r="D28" s="15">
        <v>3</v>
      </c>
      <c r="E28" s="55"/>
      <c r="F28" s="56"/>
      <c r="G28" s="57">
        <v>0.5</v>
      </c>
      <c r="H28" s="57">
        <v>1</v>
      </c>
      <c r="I28" s="58"/>
      <c r="J28" s="58"/>
      <c r="K28" s="59"/>
    </row>
    <row r="29" spans="1:11" ht="15.6" thickTop="1" x14ac:dyDescent="0.3">
      <c r="A29" s="102" t="s">
        <v>56</v>
      </c>
      <c r="B29" s="46" t="s">
        <v>37</v>
      </c>
      <c r="C29" s="47" t="s">
        <v>3</v>
      </c>
      <c r="D29" s="48">
        <v>3</v>
      </c>
      <c r="E29" s="49"/>
      <c r="F29" s="50"/>
      <c r="G29" s="51"/>
      <c r="H29" s="51"/>
      <c r="I29" s="52"/>
      <c r="J29" s="52"/>
      <c r="K29" s="53"/>
    </row>
    <row r="30" spans="1:11" ht="15" x14ac:dyDescent="0.3">
      <c r="A30" s="102"/>
      <c r="B30" s="44" t="s">
        <v>37</v>
      </c>
      <c r="C30" s="30" t="s">
        <v>22</v>
      </c>
      <c r="D30" s="31">
        <v>3</v>
      </c>
      <c r="E30" s="45"/>
      <c r="F30" s="32"/>
      <c r="G30" s="33"/>
      <c r="H30" s="33">
        <v>0.5</v>
      </c>
      <c r="I30" s="34"/>
      <c r="J30" s="34"/>
      <c r="K30" s="35"/>
    </row>
    <row r="31" spans="1:11" ht="15" x14ac:dyDescent="0.3">
      <c r="A31" s="102"/>
      <c r="B31" s="46" t="s">
        <v>37</v>
      </c>
      <c r="C31" s="47" t="s">
        <v>23</v>
      </c>
      <c r="D31" s="48">
        <v>3</v>
      </c>
      <c r="E31" s="49"/>
      <c r="F31" s="50"/>
      <c r="G31" s="51">
        <v>3</v>
      </c>
      <c r="H31" s="51"/>
      <c r="I31" s="52"/>
      <c r="J31" s="52"/>
      <c r="K31" s="53"/>
    </row>
    <row r="32" spans="1:11" ht="16.2" customHeight="1" x14ac:dyDescent="0.3">
      <c r="A32" s="102"/>
      <c r="B32" s="44" t="s">
        <v>37</v>
      </c>
      <c r="C32" s="30" t="s">
        <v>24</v>
      </c>
      <c r="D32" s="31">
        <v>3</v>
      </c>
      <c r="E32" s="45"/>
      <c r="F32" s="32"/>
      <c r="G32" s="33">
        <v>1</v>
      </c>
      <c r="H32" s="33"/>
      <c r="I32" s="34"/>
      <c r="J32" s="34"/>
      <c r="K32" s="35"/>
    </row>
    <row r="33" spans="1:11" ht="15" x14ac:dyDescent="0.3">
      <c r="A33" s="102"/>
      <c r="B33" s="46" t="s">
        <v>37</v>
      </c>
      <c r="C33" s="47" t="s">
        <v>52</v>
      </c>
      <c r="D33" s="48">
        <v>3</v>
      </c>
      <c r="E33" s="49"/>
      <c r="F33" s="50"/>
      <c r="G33" s="51">
        <v>1.5</v>
      </c>
      <c r="H33" s="51"/>
      <c r="I33" s="52"/>
      <c r="J33" s="52"/>
      <c r="K33" s="53"/>
    </row>
    <row r="34" spans="1:11" ht="15" x14ac:dyDescent="0.3">
      <c r="A34" s="102"/>
      <c r="B34" s="44" t="s">
        <v>37</v>
      </c>
      <c r="C34" s="30" t="s">
        <v>25</v>
      </c>
      <c r="D34" s="31">
        <v>3</v>
      </c>
      <c r="E34" s="45"/>
      <c r="F34" s="32"/>
      <c r="G34" s="33"/>
      <c r="H34" s="33"/>
      <c r="I34" s="34"/>
      <c r="J34" s="34"/>
      <c r="K34" s="35"/>
    </row>
    <row r="35" spans="1:11" ht="15" x14ac:dyDescent="0.3">
      <c r="A35" s="102"/>
      <c r="B35" s="46" t="s">
        <v>38</v>
      </c>
      <c r="C35" s="47" t="s">
        <v>3</v>
      </c>
      <c r="D35" s="48">
        <v>2</v>
      </c>
      <c r="E35" s="49"/>
      <c r="F35" s="50"/>
      <c r="G35" s="51"/>
      <c r="H35" s="51"/>
      <c r="I35" s="52"/>
      <c r="J35" s="52"/>
      <c r="K35" s="53"/>
    </row>
    <row r="36" spans="1:11" ht="15" x14ac:dyDescent="0.3">
      <c r="A36" s="102"/>
      <c r="B36" s="44" t="s">
        <v>38</v>
      </c>
      <c r="C36" s="30" t="s">
        <v>22</v>
      </c>
      <c r="D36" s="31">
        <v>2</v>
      </c>
      <c r="E36" s="45"/>
      <c r="F36" s="32"/>
      <c r="G36" s="33"/>
      <c r="H36" s="33"/>
      <c r="I36" s="34"/>
      <c r="J36" s="34"/>
      <c r="K36" s="35"/>
    </row>
    <row r="37" spans="1:11" ht="15" x14ac:dyDescent="0.3">
      <c r="A37" s="102"/>
      <c r="B37" s="46" t="s">
        <v>38</v>
      </c>
      <c r="C37" s="47" t="s">
        <v>23</v>
      </c>
      <c r="D37" s="48">
        <v>2</v>
      </c>
      <c r="E37" s="49"/>
      <c r="F37" s="50"/>
      <c r="G37" s="51"/>
      <c r="H37" s="51"/>
      <c r="I37" s="52"/>
      <c r="J37" s="52"/>
      <c r="K37" s="53"/>
    </row>
    <row r="38" spans="1:11" ht="15" x14ac:dyDescent="0.3">
      <c r="A38" s="102"/>
      <c r="B38" s="44" t="s">
        <v>38</v>
      </c>
      <c r="C38" s="30" t="s">
        <v>24</v>
      </c>
      <c r="D38" s="31">
        <v>2</v>
      </c>
      <c r="E38" s="45"/>
      <c r="F38" s="32"/>
      <c r="G38" s="33"/>
      <c r="H38" s="33"/>
      <c r="I38" s="34"/>
      <c r="J38" s="34"/>
      <c r="K38" s="35"/>
    </row>
    <row r="39" spans="1:11" ht="15" x14ac:dyDescent="0.3">
      <c r="A39" s="102"/>
      <c r="B39" s="46" t="s">
        <v>38</v>
      </c>
      <c r="C39" s="47" t="s">
        <v>52</v>
      </c>
      <c r="D39" s="48">
        <v>2</v>
      </c>
      <c r="E39" s="49"/>
      <c r="F39" s="50"/>
      <c r="G39" s="51"/>
      <c r="H39" s="51"/>
      <c r="I39" s="52"/>
      <c r="J39" s="52"/>
      <c r="K39" s="53"/>
    </row>
    <row r="40" spans="1:11" ht="15" x14ac:dyDescent="0.3">
      <c r="A40" s="102"/>
      <c r="B40" s="44" t="s">
        <v>38</v>
      </c>
      <c r="C40" s="30" t="s">
        <v>25</v>
      </c>
      <c r="D40" s="31">
        <v>2</v>
      </c>
      <c r="E40" s="45"/>
      <c r="F40" s="32"/>
      <c r="G40" s="33"/>
      <c r="H40" s="33"/>
      <c r="I40" s="34"/>
      <c r="J40" s="34"/>
      <c r="K40" s="35"/>
    </row>
    <row r="41" spans="1:11" ht="15" x14ac:dyDescent="0.3">
      <c r="A41" s="102"/>
      <c r="B41" s="46" t="s">
        <v>39</v>
      </c>
      <c r="C41" s="47" t="s">
        <v>87</v>
      </c>
      <c r="D41" s="48">
        <v>2.5</v>
      </c>
      <c r="E41" s="49"/>
      <c r="F41" s="50"/>
      <c r="G41" s="51"/>
      <c r="H41" s="51">
        <v>2.5</v>
      </c>
      <c r="I41" s="52"/>
      <c r="J41" s="52"/>
      <c r="K41" s="53"/>
    </row>
    <row r="42" spans="1:11" ht="15" x14ac:dyDescent="0.3">
      <c r="A42" s="102"/>
      <c r="B42" s="46" t="s">
        <v>40</v>
      </c>
      <c r="C42" s="47" t="s">
        <v>3</v>
      </c>
      <c r="D42" s="48">
        <v>0.5</v>
      </c>
      <c r="E42" s="49"/>
      <c r="F42" s="50"/>
      <c r="G42" s="51"/>
      <c r="H42" s="51"/>
      <c r="I42" s="52"/>
      <c r="J42" s="52"/>
      <c r="K42" s="53"/>
    </row>
    <row r="43" spans="1:11" ht="15" x14ac:dyDescent="0.3">
      <c r="A43" s="102"/>
      <c r="B43" s="44" t="s">
        <v>40</v>
      </c>
      <c r="C43" s="30" t="s">
        <v>22</v>
      </c>
      <c r="D43" s="31">
        <v>0.5</v>
      </c>
      <c r="E43" s="45"/>
      <c r="F43" s="32"/>
      <c r="G43" s="33"/>
      <c r="H43" s="33"/>
      <c r="I43" s="34"/>
      <c r="J43" s="34"/>
      <c r="K43" s="35"/>
    </row>
    <row r="44" spans="1:11" ht="15" x14ac:dyDescent="0.3">
      <c r="A44" s="102"/>
      <c r="B44" s="46" t="s">
        <v>40</v>
      </c>
      <c r="C44" s="47" t="s">
        <v>23</v>
      </c>
      <c r="D44" s="48">
        <v>0.5</v>
      </c>
      <c r="E44" s="49"/>
      <c r="F44" s="50"/>
      <c r="G44" s="51"/>
      <c r="H44" s="51"/>
      <c r="I44" s="52"/>
      <c r="J44" s="52"/>
      <c r="K44" s="53"/>
    </row>
    <row r="45" spans="1:11" ht="15" x14ac:dyDescent="0.3">
      <c r="A45" s="102"/>
      <c r="B45" s="44" t="s">
        <v>40</v>
      </c>
      <c r="C45" s="30" t="s">
        <v>24</v>
      </c>
      <c r="D45" s="31">
        <v>0.5</v>
      </c>
      <c r="E45" s="45"/>
      <c r="F45" s="32"/>
      <c r="G45" s="33"/>
      <c r="H45" s="33"/>
      <c r="I45" s="34"/>
      <c r="J45" s="34"/>
      <c r="K45" s="35"/>
    </row>
    <row r="46" spans="1:11" ht="15" x14ac:dyDescent="0.3">
      <c r="A46" s="102"/>
      <c r="B46" s="46" t="s">
        <v>40</v>
      </c>
      <c r="C46" s="47" t="s">
        <v>52</v>
      </c>
      <c r="D46" s="48">
        <v>0.5</v>
      </c>
      <c r="E46" s="49"/>
      <c r="F46" s="50"/>
      <c r="G46" s="51"/>
      <c r="H46" s="51"/>
      <c r="I46" s="52"/>
      <c r="J46" s="52"/>
      <c r="K46" s="53"/>
    </row>
    <row r="47" spans="1:11" ht="15.6" thickBot="1" x14ac:dyDescent="0.35">
      <c r="A47" s="103"/>
      <c r="B47" s="54" t="s">
        <v>40</v>
      </c>
      <c r="C47" s="14" t="s">
        <v>25</v>
      </c>
      <c r="D47" s="15">
        <v>0.5</v>
      </c>
      <c r="E47" s="55"/>
      <c r="F47" s="56"/>
      <c r="G47" s="57"/>
      <c r="H47" s="57"/>
      <c r="I47" s="58"/>
      <c r="J47" s="58"/>
      <c r="K47" s="59"/>
    </row>
    <row r="48" spans="1:11" ht="15.6" thickTop="1" x14ac:dyDescent="0.3">
      <c r="A48" s="102" t="s">
        <v>57</v>
      </c>
      <c r="B48" s="46" t="s">
        <v>41</v>
      </c>
      <c r="C48" s="47" t="s">
        <v>22</v>
      </c>
      <c r="D48" s="48">
        <v>0.5</v>
      </c>
      <c r="E48" s="49"/>
      <c r="F48" s="50"/>
      <c r="G48" s="51"/>
      <c r="H48" s="51"/>
      <c r="I48" s="52"/>
      <c r="J48" s="52"/>
      <c r="K48" s="53"/>
    </row>
    <row r="49" spans="1:11" ht="15.6" customHeight="1" x14ac:dyDescent="0.3">
      <c r="A49" s="102"/>
      <c r="B49" s="44" t="s">
        <v>42</v>
      </c>
      <c r="C49" s="30" t="s">
        <v>22</v>
      </c>
      <c r="D49" s="31">
        <v>0.5</v>
      </c>
      <c r="E49" s="45"/>
      <c r="F49" s="32"/>
      <c r="G49" s="33"/>
      <c r="H49" s="33"/>
      <c r="I49" s="34"/>
      <c r="J49" s="34"/>
      <c r="K49" s="35"/>
    </row>
    <row r="50" spans="1:11" ht="15.6" thickBot="1" x14ac:dyDescent="0.35">
      <c r="A50" s="103"/>
      <c r="B50" s="60" t="s">
        <v>43</v>
      </c>
      <c r="C50" s="61" t="s">
        <v>22</v>
      </c>
      <c r="D50" s="62">
        <v>0.5</v>
      </c>
      <c r="E50" s="63"/>
      <c r="F50" s="64"/>
      <c r="G50" s="65"/>
      <c r="H50" s="65"/>
      <c r="I50" s="66"/>
      <c r="J50" s="66"/>
      <c r="K50" s="67"/>
    </row>
    <row r="51" spans="1:11" ht="15.6" thickTop="1" x14ac:dyDescent="0.3">
      <c r="A51" s="102" t="s">
        <v>58</v>
      </c>
      <c r="B51" s="44" t="s">
        <v>44</v>
      </c>
      <c r="C51" s="30" t="s">
        <v>3</v>
      </c>
      <c r="D51" s="31">
        <v>0.5</v>
      </c>
      <c r="E51" s="45"/>
      <c r="F51" s="32"/>
      <c r="G51" s="33"/>
      <c r="H51" s="33">
        <v>0.5</v>
      </c>
      <c r="I51" s="34"/>
      <c r="J51" s="34"/>
      <c r="K51" s="35"/>
    </row>
    <row r="52" spans="1:11" ht="15" x14ac:dyDescent="0.3">
      <c r="A52" s="102"/>
      <c r="B52" s="46" t="s">
        <v>45</v>
      </c>
      <c r="C52" s="47" t="s">
        <v>23</v>
      </c>
      <c r="D52" s="48">
        <v>5</v>
      </c>
      <c r="E52" s="49"/>
      <c r="F52" s="50"/>
      <c r="G52" s="51"/>
      <c r="H52" s="51"/>
      <c r="I52" s="52"/>
      <c r="J52" s="52"/>
      <c r="K52" s="53"/>
    </row>
    <row r="53" spans="1:11" ht="15" x14ac:dyDescent="0.3">
      <c r="A53" s="102"/>
      <c r="B53" s="44" t="s">
        <v>46</v>
      </c>
      <c r="C53" s="30" t="s">
        <v>23</v>
      </c>
      <c r="D53" s="31">
        <v>0.5</v>
      </c>
      <c r="E53" s="45"/>
      <c r="F53" s="32"/>
      <c r="G53" s="33"/>
      <c r="H53" s="33"/>
      <c r="I53" s="34"/>
      <c r="J53" s="34"/>
      <c r="K53" s="35"/>
    </row>
    <row r="54" spans="1:11" ht="15" x14ac:dyDescent="0.3">
      <c r="A54" s="102"/>
      <c r="B54" s="46" t="s">
        <v>62</v>
      </c>
      <c r="C54" s="47" t="s">
        <v>24</v>
      </c>
      <c r="D54" s="48">
        <v>1</v>
      </c>
      <c r="E54" s="49"/>
      <c r="F54" s="50"/>
      <c r="G54" s="51"/>
      <c r="H54" s="51"/>
      <c r="I54" s="52"/>
      <c r="J54" s="52"/>
      <c r="K54" s="53"/>
    </row>
    <row r="55" spans="1:11" ht="15" x14ac:dyDescent="0.3">
      <c r="A55" s="102"/>
      <c r="B55" s="44" t="s">
        <v>62</v>
      </c>
      <c r="C55" s="30" t="s">
        <v>22</v>
      </c>
      <c r="D55" s="31">
        <v>1</v>
      </c>
      <c r="E55" s="45"/>
      <c r="F55" s="32"/>
      <c r="G55" s="33"/>
      <c r="H55" s="33"/>
      <c r="I55" s="34"/>
      <c r="J55" s="34"/>
      <c r="K55" s="35"/>
    </row>
    <row r="56" spans="1:11" ht="15" x14ac:dyDescent="0.3">
      <c r="A56" s="102"/>
      <c r="B56" s="44" t="s">
        <v>62</v>
      </c>
      <c r="C56" s="144" t="s">
        <v>25</v>
      </c>
      <c r="D56" s="145">
        <v>2</v>
      </c>
      <c r="E56" s="146"/>
      <c r="F56" s="147"/>
      <c r="G56" s="148"/>
      <c r="H56" s="148">
        <v>1</v>
      </c>
      <c r="I56" s="149"/>
      <c r="J56" s="149"/>
      <c r="K56" s="150"/>
    </row>
    <row r="57" spans="1:11" ht="15.6" thickBot="1" x14ac:dyDescent="0.35">
      <c r="A57" s="103"/>
      <c r="B57" s="60" t="s">
        <v>62</v>
      </c>
      <c r="C57" s="61" t="s">
        <v>23</v>
      </c>
      <c r="D57" s="62">
        <v>1</v>
      </c>
      <c r="E57" s="63"/>
      <c r="F57" s="64"/>
      <c r="G57" s="65"/>
      <c r="H57" s="65"/>
      <c r="I57" s="66"/>
      <c r="J57" s="66"/>
      <c r="K57" s="67"/>
    </row>
    <row r="58" spans="1:11" ht="15.6" thickTop="1" x14ac:dyDescent="0.3">
      <c r="A58" s="102" t="s">
        <v>59</v>
      </c>
      <c r="B58" s="44" t="s">
        <v>47</v>
      </c>
      <c r="C58" s="30" t="s">
        <v>24</v>
      </c>
      <c r="D58" s="31">
        <v>0.5</v>
      </c>
      <c r="E58" s="45"/>
      <c r="F58" s="32"/>
      <c r="G58" s="33"/>
      <c r="H58" s="33"/>
      <c r="I58" s="34"/>
      <c r="J58" s="34"/>
      <c r="K58" s="35"/>
    </row>
    <row r="59" spans="1:11" ht="15.6" thickBot="1" x14ac:dyDescent="0.35">
      <c r="A59" s="103"/>
      <c r="B59" s="60" t="s">
        <v>48</v>
      </c>
      <c r="C59" s="61" t="s">
        <v>24</v>
      </c>
      <c r="D59" s="62">
        <v>0.5</v>
      </c>
      <c r="E59" s="63"/>
      <c r="F59" s="64"/>
      <c r="G59" s="65"/>
      <c r="H59" s="65"/>
      <c r="I59" s="66"/>
      <c r="J59" s="66"/>
      <c r="K59" s="67"/>
    </row>
    <row r="60" spans="1:11" ht="15.6" thickTop="1" x14ac:dyDescent="0.3">
      <c r="A60" s="102" t="s">
        <v>60</v>
      </c>
      <c r="B60" s="44" t="s">
        <v>49</v>
      </c>
      <c r="C60" s="30" t="s">
        <v>3</v>
      </c>
      <c r="D60" s="31">
        <v>0.5</v>
      </c>
      <c r="E60" s="45"/>
      <c r="F60" s="32"/>
      <c r="G60" s="33"/>
      <c r="H60" s="33"/>
      <c r="I60" s="34"/>
      <c r="J60" s="34"/>
      <c r="K60" s="35"/>
    </row>
    <row r="61" spans="1:11" ht="15" x14ac:dyDescent="0.3">
      <c r="A61" s="102"/>
      <c r="B61" s="46" t="s">
        <v>49</v>
      </c>
      <c r="C61" s="47" t="s">
        <v>25</v>
      </c>
      <c r="D61" s="48">
        <v>0.5</v>
      </c>
      <c r="E61" s="49"/>
      <c r="F61" s="50"/>
      <c r="G61" s="51"/>
      <c r="H61" s="51"/>
      <c r="I61" s="52"/>
      <c r="J61" s="52"/>
      <c r="K61" s="53"/>
    </row>
    <row r="62" spans="1:11" ht="15" x14ac:dyDescent="0.3">
      <c r="A62" s="102"/>
      <c r="B62" s="44" t="s">
        <v>50</v>
      </c>
      <c r="C62" s="30" t="s">
        <v>3</v>
      </c>
      <c r="D62" s="31">
        <v>0.5</v>
      </c>
      <c r="E62" s="45"/>
      <c r="F62" s="32"/>
      <c r="G62" s="33"/>
      <c r="H62" s="33"/>
      <c r="I62" s="34"/>
      <c r="J62" s="34"/>
      <c r="K62" s="35"/>
    </row>
    <row r="63" spans="1:11" ht="15" x14ac:dyDescent="0.3">
      <c r="A63" s="102"/>
      <c r="B63" s="46" t="s">
        <v>50</v>
      </c>
      <c r="C63" s="47" t="s">
        <v>22</v>
      </c>
      <c r="D63" s="48">
        <v>0.5</v>
      </c>
      <c r="E63" s="49"/>
      <c r="F63" s="50"/>
      <c r="G63" s="51"/>
      <c r="H63" s="51"/>
      <c r="I63" s="52"/>
      <c r="J63" s="52"/>
      <c r="K63" s="53"/>
    </row>
    <row r="64" spans="1:11" ht="15" x14ac:dyDescent="0.3">
      <c r="A64" s="102"/>
      <c r="B64" s="44" t="s">
        <v>50</v>
      </c>
      <c r="C64" s="30" t="s">
        <v>23</v>
      </c>
      <c r="D64" s="31">
        <v>0.5</v>
      </c>
      <c r="E64" s="45"/>
      <c r="F64" s="32"/>
      <c r="G64" s="33"/>
      <c r="H64" s="33"/>
      <c r="I64" s="34"/>
      <c r="J64" s="34"/>
      <c r="K64" s="35"/>
    </row>
    <row r="65" spans="1:12" ht="15" x14ac:dyDescent="0.3">
      <c r="A65" s="102"/>
      <c r="B65" s="46" t="s">
        <v>50</v>
      </c>
      <c r="C65" s="47" t="s">
        <v>24</v>
      </c>
      <c r="D65" s="48">
        <v>0.5</v>
      </c>
      <c r="E65" s="49"/>
      <c r="F65" s="50"/>
      <c r="G65" s="51"/>
      <c r="H65" s="51"/>
      <c r="I65" s="52"/>
      <c r="J65" s="52"/>
      <c r="K65" s="53"/>
    </row>
    <row r="66" spans="1:12" ht="15" x14ac:dyDescent="0.3">
      <c r="A66" s="102"/>
      <c r="B66" s="44" t="s">
        <v>50</v>
      </c>
      <c r="C66" s="30" t="s">
        <v>52</v>
      </c>
      <c r="D66" s="31">
        <v>0.5</v>
      </c>
      <c r="E66" s="45"/>
      <c r="F66" s="32"/>
      <c r="G66" s="33"/>
      <c r="H66" s="33"/>
      <c r="I66" s="34"/>
      <c r="J66" s="34"/>
      <c r="K66" s="35"/>
    </row>
    <row r="67" spans="1:12" ht="15.6" thickBot="1" x14ac:dyDescent="0.35">
      <c r="A67" s="103"/>
      <c r="B67" s="60" t="s">
        <v>50</v>
      </c>
      <c r="C67" s="61" t="s">
        <v>25</v>
      </c>
      <c r="D67" s="62">
        <v>0.5</v>
      </c>
      <c r="E67" s="63"/>
      <c r="F67" s="64"/>
      <c r="G67" s="65"/>
      <c r="H67" s="65"/>
      <c r="I67" s="66"/>
      <c r="J67" s="66"/>
      <c r="K67" s="67"/>
    </row>
    <row r="68" spans="1:12" ht="15.6" thickTop="1" x14ac:dyDescent="0.3">
      <c r="A68" s="102" t="s">
        <v>61</v>
      </c>
      <c r="B68" s="44" t="s">
        <v>51</v>
      </c>
      <c r="C68" s="30" t="s">
        <v>25</v>
      </c>
      <c r="D68" s="31">
        <v>2</v>
      </c>
      <c r="E68" s="45"/>
      <c r="F68" s="32"/>
      <c r="G68" s="33"/>
      <c r="H68" s="33"/>
      <c r="I68" s="34"/>
      <c r="J68" s="34"/>
      <c r="K68" s="35"/>
    </row>
    <row r="69" spans="1:12" ht="15" x14ac:dyDescent="0.3">
      <c r="A69" s="102"/>
      <c r="B69" s="46" t="s">
        <v>51</v>
      </c>
      <c r="C69" s="47" t="s">
        <v>3</v>
      </c>
      <c r="D69" s="48">
        <v>2</v>
      </c>
      <c r="E69" s="49"/>
      <c r="F69" s="50"/>
      <c r="G69" s="51"/>
      <c r="H69" s="51"/>
      <c r="I69" s="52"/>
      <c r="J69" s="52"/>
      <c r="K69" s="53"/>
    </row>
    <row r="70" spans="1:12" ht="15" x14ac:dyDescent="0.3">
      <c r="A70" s="102"/>
      <c r="B70" s="44" t="s">
        <v>51</v>
      </c>
      <c r="C70" s="30" t="s">
        <v>23</v>
      </c>
      <c r="D70" s="31">
        <v>1</v>
      </c>
      <c r="E70" s="45"/>
      <c r="F70" s="32"/>
      <c r="G70" s="33"/>
      <c r="H70" s="33"/>
      <c r="I70" s="34"/>
      <c r="J70" s="34"/>
      <c r="K70" s="35"/>
    </row>
    <row r="71" spans="1:12" ht="15" x14ac:dyDescent="0.3">
      <c r="A71" s="102"/>
      <c r="B71" s="46" t="s">
        <v>63</v>
      </c>
      <c r="C71" s="47" t="s">
        <v>25</v>
      </c>
      <c r="D71" s="48">
        <v>1</v>
      </c>
      <c r="E71" s="49"/>
      <c r="F71" s="50"/>
      <c r="G71" s="51"/>
      <c r="H71" s="51"/>
      <c r="I71" s="52"/>
      <c r="J71" s="52"/>
      <c r="K71" s="53"/>
    </row>
    <row r="72" spans="1:12" ht="15" x14ac:dyDescent="0.3">
      <c r="A72" s="102"/>
      <c r="B72" s="44" t="s">
        <v>63</v>
      </c>
      <c r="C72" s="30" t="s">
        <v>3</v>
      </c>
      <c r="D72" s="31">
        <v>1</v>
      </c>
      <c r="E72" s="45"/>
      <c r="F72" s="32"/>
      <c r="G72" s="33"/>
      <c r="H72" s="33"/>
      <c r="I72" s="34"/>
      <c r="J72" s="34"/>
      <c r="K72" s="35"/>
    </row>
    <row r="73" spans="1:12" ht="15" x14ac:dyDescent="0.3">
      <c r="A73" s="102"/>
      <c r="B73" s="46" t="s">
        <v>63</v>
      </c>
      <c r="C73" s="47" t="s">
        <v>23</v>
      </c>
      <c r="D73" s="48">
        <v>1</v>
      </c>
      <c r="E73" s="49"/>
      <c r="F73" s="50"/>
      <c r="G73" s="51"/>
      <c r="H73" s="51"/>
      <c r="I73" s="52"/>
      <c r="J73" s="52"/>
      <c r="K73" s="53"/>
    </row>
    <row r="74" spans="1:12" ht="15" x14ac:dyDescent="0.3">
      <c r="A74" s="102"/>
      <c r="B74" s="44" t="s">
        <v>64</v>
      </c>
      <c r="C74" s="30" t="s">
        <v>25</v>
      </c>
      <c r="D74" s="31">
        <v>1</v>
      </c>
      <c r="E74" s="45"/>
      <c r="F74" s="32"/>
      <c r="G74" s="33"/>
      <c r="H74" s="33"/>
      <c r="I74" s="34"/>
      <c r="J74" s="34"/>
      <c r="K74" s="35"/>
    </row>
    <row r="75" spans="1:12" ht="15" x14ac:dyDescent="0.3">
      <c r="A75" s="102"/>
      <c r="B75" s="46" t="s">
        <v>64</v>
      </c>
      <c r="C75" s="47" t="s">
        <v>23</v>
      </c>
      <c r="D75" s="48">
        <v>1</v>
      </c>
      <c r="E75" s="49"/>
      <c r="F75" s="50"/>
      <c r="G75" s="51"/>
      <c r="H75" s="51"/>
      <c r="I75" s="52"/>
      <c r="J75" s="52"/>
      <c r="K75" s="53"/>
    </row>
    <row r="76" spans="1:12" ht="15.6" thickBot="1" x14ac:dyDescent="0.35">
      <c r="A76" s="103"/>
      <c r="B76" s="54" t="s">
        <v>64</v>
      </c>
      <c r="C76" s="14" t="s">
        <v>3</v>
      </c>
      <c r="D76" s="15">
        <v>1</v>
      </c>
      <c r="E76" s="55"/>
      <c r="F76" s="56"/>
      <c r="G76" s="57"/>
      <c r="H76" s="57"/>
      <c r="I76" s="58"/>
      <c r="J76" s="58"/>
      <c r="K76" s="59"/>
    </row>
    <row r="77" spans="1:12" ht="16.2" customHeight="1" thickTop="1" thickBot="1" x14ac:dyDescent="0.35">
      <c r="D77" s="11">
        <f>SUM(D9:D76)</f>
        <v>162</v>
      </c>
      <c r="E77" s="12" t="str">
        <f>E78&amp;+ "/" &amp;+ $D$77</f>
        <v>0/162</v>
      </c>
      <c r="F77" s="12" t="str">
        <f>F78&amp;+ "/" &amp;+ $D$77</f>
        <v>6/162</v>
      </c>
      <c r="G77" s="12" t="str">
        <f t="shared" ref="G77:K77" si="0">G78&amp;+ "/" &amp;+ $D$77</f>
        <v>19/162</v>
      </c>
      <c r="H77" s="12" t="str">
        <f t="shared" si="0"/>
        <v>36/162</v>
      </c>
      <c r="I77" s="12" t="str">
        <f t="shared" si="0"/>
        <v>36/162</v>
      </c>
      <c r="J77" s="12" t="str">
        <f t="shared" si="0"/>
        <v>36/162</v>
      </c>
      <c r="K77" s="13" t="str">
        <f t="shared" si="0"/>
        <v>36/162</v>
      </c>
    </row>
    <row r="78" spans="1:12" ht="15" hidden="1" customHeight="1" thickTop="1" x14ac:dyDescent="0.3">
      <c r="D78" s="1">
        <f>SUM(D9:D76)</f>
        <v>162</v>
      </c>
      <c r="E78" s="1">
        <f>SUM(E9:E76)</f>
        <v>0</v>
      </c>
      <c r="F78" s="1">
        <f>SUM(F9:F76)</f>
        <v>6</v>
      </c>
      <c r="G78" s="1">
        <f>SUM(G9:G76)+F78</f>
        <v>19</v>
      </c>
      <c r="H78" s="1">
        <f>SUM(H9:H76)+G78</f>
        <v>36</v>
      </c>
      <c r="I78" s="1">
        <f>SUM(I9:I76)+H78</f>
        <v>36</v>
      </c>
      <c r="J78" s="1">
        <f>SUM(J9:J76)+I78</f>
        <v>36</v>
      </c>
      <c r="K78" s="1">
        <f>SUM(K9:K76)+J78</f>
        <v>36</v>
      </c>
      <c r="L78" s="1"/>
    </row>
    <row r="79" spans="1:12" ht="15" hidden="1" customHeight="1" x14ac:dyDescent="0.3">
      <c r="D79" s="1"/>
      <c r="E79" s="1">
        <f>D77</f>
        <v>162</v>
      </c>
      <c r="F79" s="1">
        <f>E79</f>
        <v>162</v>
      </c>
      <c r="G79" s="1">
        <f>F79</f>
        <v>162</v>
      </c>
      <c r="H79" s="1">
        <f t="shared" ref="H79:K79" si="1">G79</f>
        <v>162</v>
      </c>
      <c r="I79" s="1">
        <f t="shared" si="1"/>
        <v>162</v>
      </c>
      <c r="J79" s="1">
        <f t="shared" si="1"/>
        <v>162</v>
      </c>
      <c r="K79" s="1">
        <f t="shared" si="1"/>
        <v>162</v>
      </c>
      <c r="L79" s="1"/>
    </row>
    <row r="80" spans="1:12" ht="15" hidden="1" customHeight="1" x14ac:dyDescent="0.3">
      <c r="D80" s="1"/>
      <c r="E80" s="1">
        <v>0</v>
      </c>
      <c r="K80" s="2">
        <f>K79</f>
        <v>162</v>
      </c>
    </row>
    <row r="81" spans="4:20" hidden="1" x14ac:dyDescent="0.3">
      <c r="D81" s="1"/>
      <c r="E81" s="5" t="s">
        <v>14</v>
      </c>
      <c r="F81" s="5" t="s">
        <v>5</v>
      </c>
      <c r="G81" s="5" t="s">
        <v>17</v>
      </c>
      <c r="H81" s="5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4:20" ht="15" thickTop="1" x14ac:dyDescent="0.3">
      <c r="D82" s="1"/>
      <c r="E82" s="1"/>
      <c r="F82" s="1"/>
      <c r="G82" s="1"/>
      <c r="H82" s="1"/>
      <c r="I82" s="1"/>
    </row>
    <row r="100" spans="18:18" x14ac:dyDescent="0.3">
      <c r="R100" s="2" t="s">
        <v>30</v>
      </c>
    </row>
  </sheetData>
  <mergeCells count="14">
    <mergeCell ref="A60:A67"/>
    <mergeCell ref="A68:A76"/>
    <mergeCell ref="A9:A14"/>
    <mergeCell ref="A15:A28"/>
    <mergeCell ref="A29:A47"/>
    <mergeCell ref="A58:A59"/>
    <mergeCell ref="A51:A57"/>
    <mergeCell ref="A48:A50"/>
    <mergeCell ref="F2:G2"/>
    <mergeCell ref="C7:C8"/>
    <mergeCell ref="D7:D8"/>
    <mergeCell ref="A7:A8"/>
    <mergeCell ref="F7:K7"/>
    <mergeCell ref="B7:B8"/>
  </mergeCells>
  <dataValidations count="2">
    <dataValidation type="decimal" allowBlank="1" showInputMessage="1" showErrorMessage="1" errorTitle="Number" error="Please Enter Only Numbers. You may use .5 increments. " sqref="D9:D76">
      <formula1>0</formula1>
      <formula2>100000</formula2>
    </dataValidation>
    <dataValidation type="decimal" allowBlank="1" showInputMessage="1" showErrorMessage="1" errorTitle="Numbers Only" error="Please Enter Only Numbers. You may use .5 increments. " sqref="F9:K76">
      <formula1>0</formula1>
      <formula2>10000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'Names-Hours'!$B$3:$B$9</xm:f>
          </x14:formula1>
          <xm:sqref>C9:C76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3" sqref="C13"/>
    </sheetView>
  </sheetViews>
  <sheetFormatPr defaultRowHeight="14.4" x14ac:dyDescent="0.3"/>
  <cols>
    <col min="1" max="1" width="78" customWidth="1"/>
    <col min="2" max="2" width="16.109375" bestFit="1" customWidth="1"/>
    <col min="3" max="3" width="20.44140625" bestFit="1" customWidth="1"/>
    <col min="4" max="4" width="26.109375" bestFit="1" customWidth="1"/>
  </cols>
  <sheetData>
    <row r="1" spans="1:4" ht="24" thickBot="1" x14ac:dyDescent="0.35">
      <c r="A1" s="23" t="s">
        <v>65</v>
      </c>
      <c r="B1" s="23" t="s">
        <v>29</v>
      </c>
    </row>
    <row r="2" spans="1:4" ht="15" thickBot="1" x14ac:dyDescent="0.35"/>
    <row r="3" spans="1:4" ht="26.4" thickBot="1" x14ac:dyDescent="0.55000000000000004">
      <c r="A3" s="69" t="s">
        <v>76</v>
      </c>
      <c r="B3" s="82" t="s">
        <v>83</v>
      </c>
      <c r="C3" s="70" t="s">
        <v>76</v>
      </c>
      <c r="D3" s="70" t="s">
        <v>77</v>
      </c>
    </row>
    <row r="4" spans="1:4" ht="36" customHeight="1" thickBot="1" x14ac:dyDescent="0.35">
      <c r="A4" s="71" t="s">
        <v>53</v>
      </c>
      <c r="B4" s="83" t="s">
        <v>84</v>
      </c>
      <c r="C4" s="74">
        <v>13</v>
      </c>
      <c r="D4" s="75">
        <v>1</v>
      </c>
    </row>
    <row r="5" spans="1:4" ht="36" customHeight="1" thickBot="1" x14ac:dyDescent="0.35">
      <c r="A5" s="72" t="s">
        <v>55</v>
      </c>
      <c r="B5" s="83" t="s">
        <v>84</v>
      </c>
      <c r="C5" s="76">
        <v>20</v>
      </c>
      <c r="D5" s="77">
        <v>1</v>
      </c>
    </row>
    <row r="6" spans="1:4" ht="36" customHeight="1" thickBot="1" x14ac:dyDescent="0.35">
      <c r="A6" s="72" t="s">
        <v>56</v>
      </c>
      <c r="B6" s="83" t="s">
        <v>84</v>
      </c>
      <c r="C6" s="76">
        <v>5</v>
      </c>
      <c r="D6" s="77">
        <v>1</v>
      </c>
    </row>
    <row r="7" spans="1:4" ht="36" customHeight="1" thickBot="1" x14ac:dyDescent="0.35">
      <c r="A7" s="72" t="s">
        <v>66</v>
      </c>
      <c r="B7" s="83" t="s">
        <v>84</v>
      </c>
      <c r="C7" s="76">
        <v>5</v>
      </c>
      <c r="D7" s="77">
        <v>1</v>
      </c>
    </row>
    <row r="8" spans="1:4" ht="36" customHeight="1" thickBot="1" x14ac:dyDescent="0.35">
      <c r="A8" s="72" t="s">
        <v>67</v>
      </c>
      <c r="B8" s="83" t="s">
        <v>84</v>
      </c>
      <c r="C8" s="76">
        <v>20</v>
      </c>
      <c r="D8" s="77">
        <v>1</v>
      </c>
    </row>
    <row r="9" spans="1:4" ht="36" customHeight="1" thickBot="1" x14ac:dyDescent="0.35">
      <c r="A9" s="72" t="s">
        <v>68</v>
      </c>
      <c r="B9" s="83" t="s">
        <v>84</v>
      </c>
      <c r="C9" s="76">
        <v>13</v>
      </c>
      <c r="D9" s="77">
        <v>1</v>
      </c>
    </row>
    <row r="10" spans="1:4" ht="36" customHeight="1" thickBot="1" x14ac:dyDescent="0.35">
      <c r="A10" s="72" t="s">
        <v>69</v>
      </c>
      <c r="B10" s="83" t="s">
        <v>84</v>
      </c>
      <c r="C10" s="76">
        <v>5</v>
      </c>
      <c r="D10" s="77">
        <v>1</v>
      </c>
    </row>
    <row r="11" spans="1:4" ht="36" customHeight="1" thickBot="1" x14ac:dyDescent="0.35">
      <c r="A11" s="72" t="s">
        <v>70</v>
      </c>
      <c r="B11" s="83" t="s">
        <v>84</v>
      </c>
      <c r="C11" s="76">
        <v>20</v>
      </c>
      <c r="D11" s="77">
        <v>2</v>
      </c>
    </row>
    <row r="12" spans="1:4" ht="36" customHeight="1" thickBot="1" x14ac:dyDescent="0.35">
      <c r="A12" s="72" t="s">
        <v>71</v>
      </c>
      <c r="B12" s="83" t="s">
        <v>85</v>
      </c>
      <c r="C12" s="76">
        <v>20</v>
      </c>
      <c r="D12" s="77">
        <v>3</v>
      </c>
    </row>
    <row r="13" spans="1:4" ht="36" customHeight="1" thickBot="1" x14ac:dyDescent="0.35">
      <c r="A13" s="72" t="s">
        <v>72</v>
      </c>
      <c r="B13" s="83" t="s">
        <v>84</v>
      </c>
      <c r="C13" s="76">
        <v>13</v>
      </c>
      <c r="D13" s="77">
        <v>4</v>
      </c>
    </row>
    <row r="14" spans="1:4" ht="36" customHeight="1" thickBot="1" x14ac:dyDescent="0.35">
      <c r="A14" s="72" t="s">
        <v>73</v>
      </c>
      <c r="B14" s="83" t="s">
        <v>86</v>
      </c>
      <c r="C14" s="76" t="s">
        <v>78</v>
      </c>
      <c r="D14" s="80" t="s">
        <v>79</v>
      </c>
    </row>
    <row r="15" spans="1:4" ht="36" customHeight="1" thickBot="1" x14ac:dyDescent="0.35">
      <c r="A15" s="72" t="s">
        <v>74</v>
      </c>
      <c r="B15" s="83" t="s">
        <v>84</v>
      </c>
      <c r="C15" s="76">
        <v>13</v>
      </c>
      <c r="D15" s="77">
        <v>1</v>
      </c>
    </row>
    <row r="16" spans="1:4" ht="36" customHeight="1" thickBot="1" x14ac:dyDescent="0.35">
      <c r="A16" s="73" t="s">
        <v>75</v>
      </c>
      <c r="B16" s="83" t="s">
        <v>85</v>
      </c>
      <c r="C16" s="78">
        <v>5</v>
      </c>
      <c r="D16" s="7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1" sqref="H21:I23"/>
    </sheetView>
  </sheetViews>
  <sheetFormatPr defaultRowHeight="14.4" x14ac:dyDescent="0.3"/>
  <cols>
    <col min="1" max="2" width="20.6640625" customWidth="1"/>
    <col min="3" max="3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0.6640625" customWidth="1"/>
    <col min="13" max="13" width="8.6640625" customWidth="1"/>
  </cols>
  <sheetData>
    <row r="1" spans="1:13" ht="29.4" thickTop="1" x14ac:dyDescent="0.3">
      <c r="A1" s="105" t="s">
        <v>65</v>
      </c>
      <c r="B1" s="106"/>
      <c r="C1" s="107"/>
      <c r="D1" s="81"/>
      <c r="E1" s="105" t="s">
        <v>0</v>
      </c>
      <c r="F1" s="106"/>
      <c r="G1" s="106"/>
      <c r="H1" s="106"/>
      <c r="I1" s="106"/>
      <c r="J1" s="106"/>
      <c r="K1" s="106"/>
      <c r="L1" s="106"/>
      <c r="M1" s="107"/>
    </row>
    <row r="2" spans="1:13" ht="29.4" thickBot="1" x14ac:dyDescent="0.35">
      <c r="A2" s="108"/>
      <c r="B2" s="109"/>
      <c r="C2" s="110"/>
      <c r="D2" s="81"/>
      <c r="E2" s="108" t="s">
        <v>80</v>
      </c>
      <c r="F2" s="109"/>
      <c r="G2" s="110"/>
      <c r="H2" s="109" t="s">
        <v>81</v>
      </c>
      <c r="I2" s="109"/>
      <c r="J2" s="110"/>
      <c r="K2" s="109" t="s">
        <v>82</v>
      </c>
      <c r="L2" s="109"/>
      <c r="M2" s="110"/>
    </row>
    <row r="3" spans="1:13" ht="15.6" x14ac:dyDescent="0.3">
      <c r="A3" s="111" t="str">
        <f>Backlog!A11</f>
        <v>As a User, I want to be able to detect Par. in Chemical Diagram, so I can work with polymers</v>
      </c>
      <c r="B3" s="112"/>
      <c r="C3" s="87">
        <f>Backlog!C11</f>
        <v>20</v>
      </c>
      <c r="E3" s="131"/>
      <c r="F3" s="132"/>
      <c r="G3" s="86"/>
      <c r="H3" s="125" t="str">
        <f>Backlog!A4</f>
        <v>As a Developer, I need an architectural overview of OSRA’s processing, so I can understand the code base.</v>
      </c>
      <c r="I3" s="126"/>
      <c r="J3" s="87">
        <f>Backlog!C4</f>
        <v>13</v>
      </c>
      <c r="K3" s="131"/>
      <c r="L3" s="132"/>
      <c r="M3" s="86"/>
    </row>
    <row r="4" spans="1:13" ht="15.6" x14ac:dyDescent="0.3">
      <c r="A4" s="113"/>
      <c r="B4" s="114"/>
      <c r="C4" s="88" t="str">
        <f>Backlog!B11</f>
        <v>M</v>
      </c>
      <c r="E4" s="133"/>
      <c r="F4" s="134"/>
      <c r="G4" s="84"/>
      <c r="H4" s="127"/>
      <c r="I4" s="128"/>
      <c r="J4" s="88" t="str">
        <f>Backlog!B4</f>
        <v>M</v>
      </c>
      <c r="K4" s="133"/>
      <c r="L4" s="134"/>
      <c r="M4" s="84"/>
    </row>
    <row r="5" spans="1:13" ht="16.2" thickBot="1" x14ac:dyDescent="0.35">
      <c r="A5" s="115"/>
      <c r="B5" s="116"/>
      <c r="C5" s="89"/>
      <c r="E5" s="135"/>
      <c r="F5" s="136"/>
      <c r="G5" s="85"/>
      <c r="H5" s="129"/>
      <c r="I5" s="130"/>
      <c r="J5" s="89"/>
      <c r="K5" s="135"/>
      <c r="L5" s="136"/>
      <c r="M5" s="85"/>
    </row>
    <row r="6" spans="1:13" ht="16.2" thickTop="1" x14ac:dyDescent="0.3">
      <c r="A6" s="111" t="str">
        <f>Backlog!A12</f>
        <v>As a User, I want to be able to detect Brackets in Chemical Diagrams, so I can work with polymers</v>
      </c>
      <c r="B6" s="112"/>
      <c r="C6" s="87">
        <f>Backlog!C12</f>
        <v>20</v>
      </c>
      <c r="E6" s="131"/>
      <c r="F6" s="132"/>
      <c r="G6" s="86"/>
      <c r="H6" s="125" t="str">
        <f>Backlog!A5</f>
        <v>As a Developer, I need to review each aspect of OSRA’s architecture, so I can understand the code base.</v>
      </c>
      <c r="I6" s="126"/>
      <c r="J6" s="87">
        <f>Backlog!C5</f>
        <v>20</v>
      </c>
      <c r="K6" s="131"/>
      <c r="L6" s="132"/>
      <c r="M6" s="86"/>
    </row>
    <row r="7" spans="1:13" ht="15.6" x14ac:dyDescent="0.3">
      <c r="A7" s="113"/>
      <c r="B7" s="114"/>
      <c r="C7" s="88" t="str">
        <f>Backlog!B12</f>
        <v>S</v>
      </c>
      <c r="E7" s="133"/>
      <c r="F7" s="134"/>
      <c r="G7" s="84"/>
      <c r="H7" s="127"/>
      <c r="I7" s="128"/>
      <c r="J7" s="88" t="str">
        <f>Backlog!B5</f>
        <v>M</v>
      </c>
      <c r="K7" s="133"/>
      <c r="L7" s="134"/>
      <c r="M7" s="84"/>
    </row>
    <row r="8" spans="1:13" ht="16.2" thickBot="1" x14ac:dyDescent="0.35">
      <c r="A8" s="115"/>
      <c r="B8" s="116"/>
      <c r="C8" s="89"/>
      <c r="E8" s="135"/>
      <c r="F8" s="136"/>
      <c r="G8" s="85"/>
      <c r="H8" s="129"/>
      <c r="I8" s="130"/>
      <c r="J8" s="89"/>
      <c r="K8" s="135"/>
      <c r="L8" s="136"/>
      <c r="M8" s="85"/>
    </row>
    <row r="9" spans="1:13" ht="16.2" thickTop="1" x14ac:dyDescent="0.3">
      <c r="A9" s="111" t="str">
        <f>Backlog!A13</f>
        <v>As a User, I want to be able to detect subscripts for polymer diagrams, so I can work with polymers</v>
      </c>
      <c r="B9" s="112"/>
      <c r="C9" s="87">
        <f>Backlog!C13</f>
        <v>13</v>
      </c>
      <c r="E9" s="131"/>
      <c r="F9" s="132"/>
      <c r="G9" s="86"/>
      <c r="H9" s="125" t="str">
        <f>Backlog!A6</f>
        <v>As a Developer, I need to get a basic grasp of O-Chem, so I can better understand use cases.</v>
      </c>
      <c r="I9" s="126"/>
      <c r="J9" s="87">
        <f>Backlog!C6</f>
        <v>5</v>
      </c>
      <c r="K9" s="131"/>
      <c r="L9" s="132"/>
      <c r="M9" s="86"/>
    </row>
    <row r="10" spans="1:13" ht="15.6" x14ac:dyDescent="0.3">
      <c r="A10" s="113"/>
      <c r="B10" s="114"/>
      <c r="C10" s="88" t="str">
        <f>Backlog!B13</f>
        <v>M</v>
      </c>
      <c r="E10" s="133"/>
      <c r="F10" s="134"/>
      <c r="G10" s="84"/>
      <c r="H10" s="127"/>
      <c r="I10" s="128"/>
      <c r="J10" s="88" t="str">
        <f>Backlog!B6</f>
        <v>M</v>
      </c>
      <c r="K10" s="133"/>
      <c r="L10" s="134"/>
      <c r="M10" s="84"/>
    </row>
    <row r="11" spans="1:13" ht="16.2" thickBot="1" x14ac:dyDescent="0.35">
      <c r="A11" s="115"/>
      <c r="B11" s="116"/>
      <c r="C11" s="89"/>
      <c r="E11" s="135"/>
      <c r="F11" s="136"/>
      <c r="G11" s="85"/>
      <c r="H11" s="129"/>
      <c r="I11" s="130"/>
      <c r="J11" s="89"/>
      <c r="K11" s="135"/>
      <c r="L11" s="136"/>
      <c r="M11" s="85"/>
    </row>
    <row r="12" spans="1:13" ht="16.2" thickTop="1" x14ac:dyDescent="0.3">
      <c r="A12" s="111" t="str">
        <f>Backlog!A14</f>
        <v>As a User, I want to be able to detect “R-Notation”, so I can work with polymers</v>
      </c>
      <c r="B12" s="112"/>
      <c r="C12" s="87" t="str">
        <f>Backlog!C14</f>
        <v>INF</v>
      </c>
      <c r="E12" s="125" t="str">
        <f>Backlog!A7</f>
        <v>As a Developer, I need workflow and processes for the github repo, so I can collaborate on code</v>
      </c>
      <c r="F12" s="126"/>
      <c r="G12" s="87">
        <f>Backlog!C7</f>
        <v>5</v>
      </c>
      <c r="H12" s="131"/>
      <c r="I12" s="132"/>
      <c r="J12" s="86"/>
      <c r="K12" s="131"/>
      <c r="L12" s="132"/>
      <c r="M12" s="86"/>
    </row>
    <row r="13" spans="1:13" ht="15.6" x14ac:dyDescent="0.3">
      <c r="A13" s="113"/>
      <c r="B13" s="114"/>
      <c r="C13" s="88" t="str">
        <f>Backlog!B14</f>
        <v>W</v>
      </c>
      <c r="E13" s="127"/>
      <c r="F13" s="128"/>
      <c r="G13" s="88" t="str">
        <f>Backlog!B7</f>
        <v>M</v>
      </c>
      <c r="H13" s="133"/>
      <c r="I13" s="134"/>
      <c r="J13" s="84"/>
      <c r="K13" s="133"/>
      <c r="L13" s="134"/>
      <c r="M13" s="84"/>
    </row>
    <row r="14" spans="1:13" ht="16.2" thickBot="1" x14ac:dyDescent="0.35">
      <c r="A14" s="117"/>
      <c r="B14" s="118"/>
      <c r="C14" s="90"/>
      <c r="E14" s="129"/>
      <c r="F14" s="130"/>
      <c r="G14" s="89"/>
      <c r="H14" s="135"/>
      <c r="I14" s="136"/>
      <c r="J14" s="85"/>
      <c r="K14" s="135"/>
      <c r="L14" s="136"/>
      <c r="M14" s="85"/>
    </row>
    <row r="15" spans="1:13" ht="16.2" thickTop="1" x14ac:dyDescent="0.3">
      <c r="A15" s="119"/>
      <c r="B15" s="120"/>
      <c r="C15" s="87"/>
      <c r="E15" s="125" t="str">
        <f>Backlog!A8</f>
        <v>As a Developer, I need a testing enviroment and test documentation, so I can better contribute to the codebase</v>
      </c>
      <c r="F15" s="126"/>
      <c r="G15" s="87">
        <f>Backlog!C8</f>
        <v>20</v>
      </c>
      <c r="H15" s="131"/>
      <c r="I15" s="132"/>
      <c r="J15" s="86"/>
      <c r="K15" s="131"/>
      <c r="L15" s="132"/>
      <c r="M15" s="86"/>
    </row>
    <row r="16" spans="1:13" ht="15.6" x14ac:dyDescent="0.3">
      <c r="A16" s="121"/>
      <c r="B16" s="122"/>
      <c r="C16" s="88"/>
      <c r="E16" s="127"/>
      <c r="F16" s="128"/>
      <c r="G16" s="88" t="str">
        <f>Backlog!B8</f>
        <v>M</v>
      </c>
      <c r="H16" s="133"/>
      <c r="I16" s="134"/>
      <c r="J16" s="84"/>
      <c r="K16" s="133"/>
      <c r="L16" s="134"/>
      <c r="M16" s="84"/>
    </row>
    <row r="17" spans="1:13" ht="16.2" thickBot="1" x14ac:dyDescent="0.35">
      <c r="A17" s="123"/>
      <c r="B17" s="124"/>
      <c r="C17" s="89"/>
      <c r="E17" s="129"/>
      <c r="F17" s="130"/>
      <c r="G17" s="89"/>
      <c r="H17" s="135"/>
      <c r="I17" s="136"/>
      <c r="J17" s="85"/>
      <c r="K17" s="135"/>
      <c r="L17" s="136"/>
      <c r="M17" s="85"/>
    </row>
    <row r="18" spans="1:13" ht="16.2" thickTop="1" x14ac:dyDescent="0.3">
      <c r="A18" s="119"/>
      <c r="B18" s="120"/>
      <c r="C18" s="87"/>
      <c r="E18" s="125" t="str">
        <f>Backlog!A9</f>
        <v>As a Developer, I need to have consolidated documentation from other developers, so I can better contribute to the codebase</v>
      </c>
      <c r="F18" s="126"/>
      <c r="G18" s="87">
        <f>Backlog!C9</f>
        <v>13</v>
      </c>
      <c r="H18" s="131"/>
      <c r="I18" s="132"/>
      <c r="J18" s="86"/>
      <c r="K18" s="131"/>
      <c r="L18" s="132"/>
      <c r="M18" s="86"/>
    </row>
    <row r="19" spans="1:13" ht="15.6" x14ac:dyDescent="0.3">
      <c r="A19" s="121"/>
      <c r="B19" s="122"/>
      <c r="C19" s="88"/>
      <c r="E19" s="127"/>
      <c r="F19" s="128"/>
      <c r="G19" s="88" t="str">
        <f>Backlog!B9</f>
        <v>M</v>
      </c>
      <c r="H19" s="133"/>
      <c r="I19" s="134"/>
      <c r="J19" s="84"/>
      <c r="K19" s="133"/>
      <c r="L19" s="134"/>
      <c r="M19" s="84"/>
    </row>
    <row r="20" spans="1:13" ht="16.2" thickBot="1" x14ac:dyDescent="0.35">
      <c r="A20" s="123"/>
      <c r="B20" s="124"/>
      <c r="C20" s="89"/>
      <c r="E20" s="129"/>
      <c r="F20" s="130"/>
      <c r="G20" s="89"/>
      <c r="H20" s="135"/>
      <c r="I20" s="136"/>
      <c r="J20" s="85"/>
      <c r="K20" s="135"/>
      <c r="L20" s="136"/>
      <c r="M20" s="85"/>
    </row>
    <row r="21" spans="1:13" ht="16.2" thickTop="1" x14ac:dyDescent="0.3">
      <c r="A21" s="119"/>
      <c r="B21" s="120"/>
      <c r="C21" s="87"/>
      <c r="E21" s="125" t="str">
        <f>Backlog!A10</f>
        <v>As a Developer, I need to understand SMILES notation and .SD file structure, so I can desing the smile data structure.</v>
      </c>
      <c r="F21" s="126"/>
      <c r="G21" s="87">
        <f>Backlog!C10</f>
        <v>5</v>
      </c>
      <c r="H21" s="131"/>
      <c r="I21" s="132"/>
      <c r="J21" s="86"/>
      <c r="K21" s="131"/>
      <c r="L21" s="132"/>
      <c r="M21" s="86"/>
    </row>
    <row r="22" spans="1:13" ht="15.6" x14ac:dyDescent="0.3">
      <c r="A22" s="121"/>
      <c r="B22" s="122"/>
      <c r="C22" s="88"/>
      <c r="E22" s="127"/>
      <c r="F22" s="128"/>
      <c r="G22" s="88" t="str">
        <f>Backlog!B10</f>
        <v>M</v>
      </c>
      <c r="H22" s="133"/>
      <c r="I22" s="134"/>
      <c r="J22" s="84"/>
      <c r="K22" s="133"/>
      <c r="L22" s="134"/>
      <c r="M22" s="84"/>
    </row>
    <row r="23" spans="1:13" ht="16.2" thickBot="1" x14ac:dyDescent="0.35">
      <c r="A23" s="123"/>
      <c r="B23" s="124"/>
      <c r="C23" s="89"/>
      <c r="E23" s="129"/>
      <c r="F23" s="130"/>
      <c r="G23" s="89"/>
      <c r="H23" s="135"/>
      <c r="I23" s="136"/>
      <c r="J23" s="85"/>
      <c r="K23" s="135"/>
      <c r="L23" s="136"/>
      <c r="M23" s="85"/>
    </row>
    <row r="24" spans="1:13" ht="16.2" thickTop="1" x14ac:dyDescent="0.3">
      <c r="A24" s="119"/>
      <c r="B24" s="120"/>
      <c r="C24" s="87"/>
      <c r="E24" s="125" t="str">
        <f>Backlog!A15</f>
        <v>As a User, I want to have a data structure for encoding polymers in “Smile Notation”, so I can work with polymers</v>
      </c>
      <c r="F24" s="126"/>
      <c r="G24" s="87">
        <f>Backlog!C15</f>
        <v>13</v>
      </c>
      <c r="H24" s="131"/>
      <c r="I24" s="132"/>
      <c r="J24" s="86"/>
      <c r="K24" s="131"/>
      <c r="L24" s="132"/>
      <c r="M24" s="86"/>
    </row>
    <row r="25" spans="1:13" ht="15.6" x14ac:dyDescent="0.3">
      <c r="A25" s="121"/>
      <c r="B25" s="122"/>
      <c r="C25" s="88"/>
      <c r="E25" s="127"/>
      <c r="F25" s="128"/>
      <c r="G25" s="88" t="str">
        <f>Backlog!B15</f>
        <v>M</v>
      </c>
      <c r="H25" s="133"/>
      <c r="I25" s="134"/>
      <c r="J25" s="84"/>
      <c r="K25" s="133"/>
      <c r="L25" s="134"/>
      <c r="M25" s="84"/>
    </row>
    <row r="26" spans="1:13" ht="16.2" thickBot="1" x14ac:dyDescent="0.35">
      <c r="A26" s="123"/>
      <c r="B26" s="124"/>
      <c r="C26" s="89"/>
      <c r="E26" s="129"/>
      <c r="F26" s="130"/>
      <c r="G26" s="89"/>
      <c r="H26" s="135"/>
      <c r="I26" s="136"/>
      <c r="J26" s="85"/>
      <c r="K26" s="135"/>
      <c r="L26" s="136"/>
      <c r="M26" s="85"/>
    </row>
    <row r="27" spans="1:13" ht="16.2" thickTop="1" x14ac:dyDescent="0.3">
      <c r="A27" s="119"/>
      <c r="B27" s="120"/>
      <c r="C27" s="87"/>
      <c r="E27" s="137"/>
      <c r="F27" s="138"/>
      <c r="G27" s="87"/>
      <c r="H27" s="131"/>
      <c r="I27" s="132"/>
      <c r="J27" s="86"/>
      <c r="K27" s="131"/>
      <c r="L27" s="132"/>
      <c r="M27" s="86"/>
    </row>
    <row r="28" spans="1:13" ht="15.6" x14ac:dyDescent="0.3">
      <c r="A28" s="121"/>
      <c r="B28" s="122"/>
      <c r="C28" s="88"/>
      <c r="E28" s="139"/>
      <c r="F28" s="140"/>
      <c r="G28" s="88"/>
      <c r="H28" s="133"/>
      <c r="I28" s="134"/>
      <c r="J28" s="84"/>
      <c r="K28" s="133"/>
      <c r="L28" s="134"/>
      <c r="M28" s="84"/>
    </row>
    <row r="29" spans="1:13" ht="16.2" thickBot="1" x14ac:dyDescent="0.35">
      <c r="A29" s="123"/>
      <c r="B29" s="124"/>
      <c r="C29" s="89"/>
      <c r="E29" s="141"/>
      <c r="F29" s="142"/>
      <c r="G29" s="89"/>
      <c r="H29" s="135"/>
      <c r="I29" s="136"/>
      <c r="J29" s="85"/>
      <c r="K29" s="135"/>
      <c r="L29" s="136"/>
      <c r="M29" s="85"/>
    </row>
    <row r="30" spans="1:13" ht="15" thickTop="1" x14ac:dyDescent="0.3"/>
  </sheetData>
  <mergeCells count="41">
    <mergeCell ref="K18:L20"/>
    <mergeCell ref="K21:L23"/>
    <mergeCell ref="K24:L26"/>
    <mergeCell ref="K27:L29"/>
    <mergeCell ref="H21:I23"/>
    <mergeCell ref="H24:I26"/>
    <mergeCell ref="H27:I29"/>
    <mergeCell ref="H18:I20"/>
    <mergeCell ref="K3:L5"/>
    <mergeCell ref="K6:L8"/>
    <mergeCell ref="K9:L11"/>
    <mergeCell ref="K12:L14"/>
    <mergeCell ref="K15:L17"/>
    <mergeCell ref="E18:F20"/>
    <mergeCell ref="E21:F23"/>
    <mergeCell ref="E24:F26"/>
    <mergeCell ref="E27:F29"/>
    <mergeCell ref="A21:B23"/>
    <mergeCell ref="A24:B26"/>
    <mergeCell ref="A27:B29"/>
    <mergeCell ref="A18:B20"/>
    <mergeCell ref="H3:I5"/>
    <mergeCell ref="H6:I8"/>
    <mergeCell ref="H9:I11"/>
    <mergeCell ref="E12:F14"/>
    <mergeCell ref="E15:F17"/>
    <mergeCell ref="E3:F5"/>
    <mergeCell ref="E6:F8"/>
    <mergeCell ref="E9:F11"/>
    <mergeCell ref="H12:I14"/>
    <mergeCell ref="H15:I17"/>
    <mergeCell ref="A3:B5"/>
    <mergeCell ref="A6:B8"/>
    <mergeCell ref="A9:B11"/>
    <mergeCell ref="A12:B14"/>
    <mergeCell ref="A15:B17"/>
    <mergeCell ref="E1:M1"/>
    <mergeCell ref="E2:G2"/>
    <mergeCell ref="H2:J2"/>
    <mergeCell ref="K2:M2"/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17" sqref="D17"/>
    </sheetView>
  </sheetViews>
  <sheetFormatPr defaultColWidth="9.109375" defaultRowHeight="14.4" x14ac:dyDescent="0.3"/>
  <cols>
    <col min="1" max="1" width="9.109375" style="2"/>
    <col min="2" max="2" width="11" style="2" customWidth="1"/>
    <col min="3" max="3" width="12.109375" style="2" bestFit="1" customWidth="1"/>
    <col min="4" max="4" width="14.33203125" style="2" bestFit="1" customWidth="1"/>
    <col min="5" max="5" width="26" style="2" customWidth="1"/>
    <col min="6" max="6" width="20.33203125" style="2" bestFit="1" customWidth="1"/>
    <col min="7" max="7" width="21.6640625" style="2" customWidth="1"/>
    <col min="8" max="8" width="31.88671875" style="2" bestFit="1" customWidth="1"/>
    <col min="9" max="16384" width="9.109375" style="2"/>
  </cols>
  <sheetData>
    <row r="2" spans="2:8" x14ac:dyDescent="0.3">
      <c r="B2" s="1"/>
      <c r="C2" s="1" t="s">
        <v>11</v>
      </c>
      <c r="D2" s="1" t="s">
        <v>12</v>
      </c>
      <c r="E2" s="1" t="s">
        <v>13</v>
      </c>
      <c r="F2" s="1" t="s">
        <v>6</v>
      </c>
      <c r="G2" s="1" t="s">
        <v>7</v>
      </c>
      <c r="H2" s="1" t="s">
        <v>8</v>
      </c>
    </row>
    <row r="3" spans="2:8" x14ac:dyDescent="0.3">
      <c r="B3" s="3" t="s">
        <v>22</v>
      </c>
      <c r="C3" s="2">
        <v>15</v>
      </c>
      <c r="D3" s="2">
        <f>C3*'Tasks List'!$F$5</f>
        <v>30</v>
      </c>
      <c r="E3" s="2">
        <v>4</v>
      </c>
      <c r="F3" s="2">
        <v>1.5</v>
      </c>
      <c r="G3" s="2">
        <v>0</v>
      </c>
      <c r="H3" s="1">
        <f>D3-SUM(E3:G3)</f>
        <v>24.5</v>
      </c>
    </row>
    <row r="4" spans="2:8" x14ac:dyDescent="0.3">
      <c r="B4" s="3" t="s">
        <v>3</v>
      </c>
      <c r="C4" s="2">
        <v>15</v>
      </c>
      <c r="D4" s="2">
        <f>C4*'Tasks List'!$F$5</f>
        <v>30</v>
      </c>
      <c r="E4" s="2">
        <v>4</v>
      </c>
      <c r="F4" s="2">
        <v>3</v>
      </c>
      <c r="G4" s="2">
        <v>0</v>
      </c>
      <c r="H4" s="1">
        <f t="shared" ref="H4:H9" si="0">D4-SUM(E4:G4)</f>
        <v>23</v>
      </c>
    </row>
    <row r="5" spans="2:8" x14ac:dyDescent="0.3">
      <c r="B5" s="3" t="s">
        <v>23</v>
      </c>
      <c r="C5" s="2">
        <v>15</v>
      </c>
      <c r="D5" s="2">
        <f>C5*'Tasks List'!$F$5</f>
        <v>30</v>
      </c>
      <c r="E5" s="2">
        <v>4</v>
      </c>
      <c r="F5" s="2">
        <v>3</v>
      </c>
      <c r="G5" s="2">
        <v>0</v>
      </c>
      <c r="H5" s="1">
        <f t="shared" si="0"/>
        <v>23</v>
      </c>
    </row>
    <row r="6" spans="2:8" x14ac:dyDescent="0.3">
      <c r="B6" s="3" t="s">
        <v>24</v>
      </c>
      <c r="C6" s="2">
        <v>15</v>
      </c>
      <c r="D6" s="2">
        <f>C6*'Tasks List'!$F$5</f>
        <v>30</v>
      </c>
      <c r="E6" s="2">
        <v>4</v>
      </c>
      <c r="F6" s="2">
        <v>1.5</v>
      </c>
      <c r="G6" s="2">
        <v>0</v>
      </c>
      <c r="H6" s="1">
        <f t="shared" si="0"/>
        <v>24.5</v>
      </c>
    </row>
    <row r="7" spans="2:8" x14ac:dyDescent="0.3">
      <c r="B7" s="3" t="s">
        <v>52</v>
      </c>
      <c r="C7" s="2">
        <v>15</v>
      </c>
      <c r="D7" s="2">
        <f>C7*'Tasks List'!$F$5</f>
        <v>30</v>
      </c>
      <c r="E7" s="2">
        <v>4</v>
      </c>
      <c r="F7" s="2">
        <v>3</v>
      </c>
      <c r="G7" s="2">
        <v>0</v>
      </c>
      <c r="H7" s="1">
        <f t="shared" si="0"/>
        <v>23</v>
      </c>
    </row>
    <row r="8" spans="2:8" x14ac:dyDescent="0.3">
      <c r="B8" s="3" t="s">
        <v>25</v>
      </c>
      <c r="C8" s="2">
        <v>15</v>
      </c>
      <c r="D8" s="2">
        <f>C8*'Tasks List'!$F$5</f>
        <v>30</v>
      </c>
      <c r="E8" s="2">
        <v>4</v>
      </c>
      <c r="F8" s="2">
        <v>1</v>
      </c>
      <c r="G8" s="2">
        <v>0</v>
      </c>
      <c r="H8" s="1">
        <f t="shared" si="0"/>
        <v>25</v>
      </c>
    </row>
    <row r="9" spans="2:8" x14ac:dyDescent="0.3">
      <c r="B9" s="3" t="s">
        <v>87</v>
      </c>
      <c r="C9" s="2">
        <v>8</v>
      </c>
      <c r="D9" s="2">
        <f>C9*'Tasks List'!$F$5</f>
        <v>16</v>
      </c>
      <c r="E9" s="2">
        <v>3</v>
      </c>
      <c r="F9" s="2">
        <v>0</v>
      </c>
      <c r="G9" s="2">
        <v>0</v>
      </c>
      <c r="H9" s="1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4.4" x14ac:dyDescent="0.3"/>
  <cols>
    <col min="1" max="1" width="10.6640625" bestFit="1" customWidth="1"/>
    <col min="2" max="2" width="26.44140625" bestFit="1" customWidth="1"/>
  </cols>
  <sheetData>
    <row r="1" spans="1:2" x14ac:dyDescent="0.3">
      <c r="A1" t="s">
        <v>18</v>
      </c>
    </row>
    <row r="2" spans="1:2" x14ac:dyDescent="0.3">
      <c r="A2" s="143">
        <v>41557</v>
      </c>
      <c r="B2" t="s">
        <v>19</v>
      </c>
    </row>
    <row r="3" spans="1:2" x14ac:dyDescent="0.3">
      <c r="A3" s="143"/>
      <c r="B3" t="s">
        <v>20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Tasks List</vt:lpstr>
      <vt:lpstr>Backlog</vt:lpstr>
      <vt:lpstr>Scrum Board</vt:lpstr>
      <vt:lpstr>Names-Hours</vt:lpstr>
      <vt:lpstr>ToDo</vt:lpstr>
      <vt:lpstr>Chart - Burn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2014-01-22T22:30:54Z</cp:lastPrinted>
  <dcterms:created xsi:type="dcterms:W3CDTF">2013-09-27T23:24:54Z</dcterms:created>
  <dcterms:modified xsi:type="dcterms:W3CDTF">2014-01-29T20:15:04Z</dcterms:modified>
</cp:coreProperties>
</file>