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nst_000\Documents\GitHub\UCSC-IBM-POSRA\bookkeeping\"/>
    </mc:Choice>
  </mc:AlternateContent>
  <bookViews>
    <workbookView xWindow="8430" yWindow="0" windowWidth="16410" windowHeight="7815"/>
  </bookViews>
  <sheets>
    <sheet name="Tasks List" sheetId="1" r:id="rId1"/>
    <sheet name="Chart - Burn Up" sheetId="3" r:id="rId2"/>
    <sheet name="Names-Hours" sheetId="2" r:id="rId3"/>
    <sheet name="ToD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3" i="2"/>
  <c r="E12" i="1"/>
  <c r="H8" i="2" l="1"/>
  <c r="H7" i="2"/>
  <c r="H6" i="2"/>
  <c r="H5" i="2"/>
  <c r="H4" i="2"/>
  <c r="H3" i="2"/>
  <c r="D12" i="1" l="1"/>
  <c r="F12" i="1"/>
  <c r="I4" i="1"/>
  <c r="J4" i="1" s="1"/>
  <c r="I3" i="1"/>
  <c r="J3" i="1" s="1"/>
  <c r="G4" i="1"/>
  <c r="H4" i="1" s="1"/>
  <c r="G3" i="1"/>
  <c r="H3" i="1" s="1"/>
  <c r="D4" i="1"/>
  <c r="D3" i="1"/>
  <c r="F3" i="1" s="1"/>
  <c r="D11" i="1"/>
  <c r="E11" i="1" s="1"/>
  <c r="F11" i="1" l="1"/>
  <c r="G12" i="1"/>
  <c r="E13" i="1"/>
  <c r="F13" i="1" s="1"/>
  <c r="G13" i="1" s="1"/>
  <c r="H13" i="1" s="1"/>
  <c r="F4" i="1"/>
  <c r="I13" i="1" l="1"/>
  <c r="J13" i="1" s="1"/>
  <c r="K13" i="1" s="1"/>
  <c r="H12" i="1"/>
  <c r="G11" i="1"/>
  <c r="I12" i="1" l="1"/>
  <c r="H11" i="1"/>
  <c r="J12" i="1" l="1"/>
  <c r="K12" i="1" s="1"/>
  <c r="I11" i="1"/>
  <c r="K14" i="1" l="1"/>
  <c r="J11" i="1"/>
  <c r="K11" i="1"/>
</calcChain>
</file>

<file path=xl/sharedStrings.xml><?xml version="1.0" encoding="utf-8"?>
<sst xmlns="http://schemas.openxmlformats.org/spreadsheetml/2006/main" count="32" uniqueCount="31">
  <si>
    <t>Sprint 1</t>
  </si>
  <si>
    <t>Task</t>
  </si>
  <si>
    <t>Assigned</t>
  </si>
  <si>
    <t>Konstantin</t>
  </si>
  <si>
    <t>Team Member Name</t>
  </si>
  <si>
    <t>Expected</t>
  </si>
  <si>
    <t>Role Responsabilities</t>
  </si>
  <si>
    <t>Other Non-Sprint Hours</t>
  </si>
  <si>
    <t>Total Not Dev Hours Implemented</t>
  </si>
  <si>
    <t>Allocated Time</t>
  </si>
  <si>
    <t>Available Hours / Total Hours</t>
  </si>
  <si>
    <t>Hours/Week</t>
  </si>
  <si>
    <t>Total for Sprint</t>
  </si>
  <si>
    <t>Planning + Meetings/Week</t>
  </si>
  <si>
    <t>Burn Up</t>
  </si>
  <si>
    <t>Meeting Days</t>
  </si>
  <si>
    <t>User Stories / Goals</t>
  </si>
  <si>
    <t>Ideal</t>
  </si>
  <si>
    <t xml:space="preserve">TO DO: </t>
  </si>
  <si>
    <t xml:space="preserve">Make Uer Story for "Other" </t>
  </si>
  <si>
    <t>New User Story for BackEnd.</t>
  </si>
  <si>
    <t>Weeks in Sprint:</t>
  </si>
  <si>
    <t>Nicholas</t>
  </si>
  <si>
    <t>Igor</t>
  </si>
  <si>
    <t>Nathan</t>
  </si>
  <si>
    <t>Thomas</t>
  </si>
  <si>
    <t>Starts:   01/22/2014</t>
  </si>
  <si>
    <t>Ends:     02/05/2014</t>
  </si>
  <si>
    <t>Rev 4
01/15/2014</t>
  </si>
  <si>
    <t>POSRA</t>
  </si>
  <si>
    <t>Started Bookkeeping folder and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</si>
</sst>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1" fillId="2" borderId="0" xfId="1" applyProtection="1">
      <protection locked="0"/>
    </xf>
    <xf numFmtId="14" fontId="0" fillId="0" borderId="0" xfId="0" applyNumberFormat="1" applyProtection="1">
      <protection locked="0"/>
    </xf>
    <xf numFmtId="14" fontId="0" fillId="0" borderId="0" xfId="0" applyNumberFormat="1" applyProtection="1"/>
    <xf numFmtId="0" fontId="0" fillId="0" borderId="6" xfId="0" applyBorder="1" applyProtection="1"/>
    <xf numFmtId="0" fontId="0" fillId="0" borderId="7" xfId="0" applyBorder="1" applyProtection="1"/>
    <xf numFmtId="0" fontId="0" fillId="0" borderId="0" xfId="0" applyBorder="1" applyProtection="1"/>
    <xf numFmtId="0" fontId="0" fillId="0" borderId="0" xfId="0" applyNumberFormat="1" applyProtection="1"/>
    <xf numFmtId="14" fontId="0" fillId="0" borderId="17" xfId="0" applyNumberFormat="1" applyBorder="1" applyAlignment="1" applyProtection="1">
      <alignment horizontal="center" vertical="center"/>
    </xf>
    <xf numFmtId="0" fontId="0" fillId="0" borderId="20" xfId="0" applyBorder="1" applyProtection="1"/>
    <xf numFmtId="0" fontId="0" fillId="0" borderId="21" xfId="0" applyBorder="1" applyAlignment="1" applyProtection="1">
      <alignment horizontal="right"/>
    </xf>
    <xf numFmtId="0" fontId="0" fillId="0" borderId="10" xfId="0" applyBorder="1" applyAlignment="1" applyProtection="1">
      <alignment horizontal="right"/>
    </xf>
    <xf numFmtId="0" fontId="2" fillId="4" borderId="1" xfId="2" applyFill="1" applyBorder="1" applyProtection="1">
      <protection locked="0"/>
    </xf>
    <xf numFmtId="0" fontId="2" fillId="4" borderId="16" xfId="2" applyFill="1" applyBorder="1" applyProtection="1">
      <protection locked="0"/>
    </xf>
    <xf numFmtId="0" fontId="4" fillId="4" borderId="9" xfId="1" applyFont="1" applyFill="1" applyBorder="1" applyAlignment="1" applyProtection="1">
      <alignment wrapText="1"/>
      <protection locked="0"/>
    </xf>
    <xf numFmtId="0" fontId="4" fillId="4" borderId="22" xfId="1" applyFont="1" applyFill="1" applyBorder="1" applyAlignment="1" applyProtection="1">
      <alignment wrapText="1"/>
      <protection locked="0"/>
    </xf>
    <xf numFmtId="0" fontId="1" fillId="4" borderId="2" xfId="1" applyFill="1" applyBorder="1" applyAlignment="1" applyProtection="1">
      <alignment horizontal="center" vertical="center"/>
      <protection locked="0"/>
    </xf>
    <xf numFmtId="2" fontId="1" fillId="4" borderId="3" xfId="1" applyNumberFormat="1" applyFill="1" applyBorder="1" applyAlignment="1" applyProtection="1">
      <alignment horizontal="center" vertical="center"/>
      <protection locked="0"/>
    </xf>
    <xf numFmtId="2" fontId="1" fillId="4" borderId="1" xfId="1" applyNumberFormat="1" applyFill="1" applyBorder="1" applyAlignment="1" applyProtection="1">
      <alignment horizontal="center" vertical="center"/>
      <protection locked="0"/>
    </xf>
    <xf numFmtId="2" fontId="1" fillId="4" borderId="8" xfId="1" applyNumberFormat="1" applyFill="1" applyBorder="1" applyAlignment="1" applyProtection="1">
      <alignment horizontal="center" vertical="center"/>
      <protection locked="0"/>
    </xf>
    <xf numFmtId="2" fontId="1" fillId="4" borderId="2" xfId="1" applyNumberFormat="1" applyFill="1" applyBorder="1" applyAlignment="1" applyProtection="1">
      <alignment horizontal="center" vertical="center"/>
      <protection locked="0"/>
    </xf>
    <xf numFmtId="0" fontId="1" fillId="4" borderId="15" xfId="1" applyFill="1" applyBorder="1" applyAlignment="1" applyProtection="1">
      <alignment horizontal="center" vertical="center"/>
      <protection locked="0"/>
    </xf>
    <xf numFmtId="2" fontId="1" fillId="4" borderId="17" xfId="1" applyNumberFormat="1" applyFill="1" applyBorder="1" applyAlignment="1" applyProtection="1">
      <alignment horizontal="center" vertical="center"/>
      <protection locked="0"/>
    </xf>
    <xf numFmtId="2" fontId="1" fillId="4" borderId="16" xfId="1" applyNumberFormat="1" applyFill="1" applyBorder="1" applyAlignment="1" applyProtection="1">
      <alignment horizontal="center" vertical="center"/>
      <protection locked="0"/>
    </xf>
    <xf numFmtId="2" fontId="1" fillId="4" borderId="23" xfId="1" applyNumberFormat="1" applyFill="1" applyBorder="1" applyAlignment="1" applyProtection="1">
      <alignment horizontal="center" vertical="center"/>
      <protection locked="0"/>
    </xf>
    <xf numFmtId="2" fontId="1" fillId="4" borderId="15" xfId="1" applyNumberFormat="1" applyFill="1" applyBorder="1" applyAlignment="1" applyProtection="1">
      <alignment horizontal="center" vertical="center"/>
      <protection locked="0"/>
    </xf>
    <xf numFmtId="0" fontId="5" fillId="0" borderId="0" xfId="3" applyProtection="1"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26" xfId="0" applyBorder="1" applyProtection="1"/>
    <xf numFmtId="0" fontId="0" fillId="0" borderId="27" xfId="0" applyBorder="1" applyProtection="1"/>
    <xf numFmtId="0" fontId="0" fillId="0" borderId="26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top" wrapText="1"/>
      <protection locked="0"/>
    </xf>
    <xf numFmtId="14" fontId="0" fillId="0" borderId="0" xfId="0" applyNumberFormat="1" applyBorder="1" applyAlignment="1" applyProtection="1">
      <alignment horizontal="right" vertical="top"/>
    </xf>
    <xf numFmtId="0" fontId="3" fillId="0" borderId="5" xfId="0" applyFont="1" applyBorder="1" applyAlignment="1" applyProtection="1">
      <alignment horizontal="center" vertical="center"/>
    </xf>
    <xf numFmtId="0" fontId="3" fillId="0" borderId="25" xfId="0" applyFont="1" applyBorder="1" applyAlignment="1" applyProtection="1">
      <alignment horizontal="center" vertical="center"/>
    </xf>
    <xf numFmtId="0" fontId="6" fillId="0" borderId="4" xfId="0" applyFont="1" applyBorder="1" applyProtection="1"/>
    <xf numFmtId="0" fontId="0" fillId="0" borderId="5" xfId="0" applyBorder="1" applyAlignment="1" applyProtection="1">
      <alignment horizontal="left" vertical="center"/>
    </xf>
    <xf numFmtId="0" fontId="0" fillId="0" borderId="28" xfId="0" applyBorder="1" applyAlignment="1" applyProtection="1">
      <protection locked="0"/>
    </xf>
    <xf numFmtId="14" fontId="0" fillId="0" borderId="21" xfId="0" applyNumberFormat="1" applyBorder="1" applyAlignment="1" applyProtection="1">
      <alignment horizontal="center" vertical="center"/>
    </xf>
    <xf numFmtId="14" fontId="0" fillId="0" borderId="14" xfId="0" applyNumberFormat="1" applyBorder="1" applyAlignment="1" applyProtection="1">
      <alignment horizontal="center" vertical="center"/>
    </xf>
    <xf numFmtId="0" fontId="4" fillId="4" borderId="24" xfId="1" applyFont="1" applyFill="1" applyBorder="1" applyAlignment="1" applyProtection="1">
      <alignment vertical="center" wrapText="1"/>
      <protection locked="0"/>
    </xf>
    <xf numFmtId="0" fontId="4" fillId="4" borderId="20" xfId="1" applyFont="1" applyFill="1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horizontal="center" vertical="center" wrapText="1"/>
    </xf>
    <xf numFmtId="0" fontId="0" fillId="0" borderId="5" xfId="0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 wrapText="1"/>
    </xf>
    <xf numFmtId="0" fontId="0" fillId="0" borderId="19" xfId="0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POSRA Sprint 1 Burn Up</a:t>
            </a:r>
          </a:p>
        </c:rich>
      </c:tx>
      <c:layout>
        <c:manualLayout>
          <c:xMode val="edge"/>
          <c:yMode val="edge"/>
          <c:x val="0.11786438233682328"/>
          <c:y val="2.2188603126575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87240056531394E-2"/>
          <c:y val="9.3524406272211438E-2"/>
          <c:w val="0.89735175400407963"/>
          <c:h val="0.85614484577893402"/>
        </c:manualLayout>
      </c:layout>
      <c:lineChart>
        <c:grouping val="standard"/>
        <c:varyColors val="0"/>
        <c:ser>
          <c:idx val="0"/>
          <c:order val="0"/>
          <c:tx>
            <c:strRef>
              <c:f>'Tasks List'!$E$15</c:f>
              <c:strCache>
                <c:ptCount val="1"/>
                <c:pt idx="0">
                  <c:v>Burn Up</c:v>
                </c:pt>
              </c:strCache>
            </c:strRef>
          </c:tx>
          <c:spPr>
            <a:ln w="25400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41661</c:v>
                </c:pt>
                <c:pt idx="1">
                  <c:v>41663</c:v>
                </c:pt>
                <c:pt idx="2">
                  <c:v>41666</c:v>
                </c:pt>
                <c:pt idx="3">
                  <c:v>41668</c:v>
                </c:pt>
                <c:pt idx="4">
                  <c:v>41670</c:v>
                </c:pt>
                <c:pt idx="5">
                  <c:v>41673</c:v>
                </c:pt>
                <c:pt idx="6">
                  <c:v>41675</c:v>
                </c:pt>
              </c:numCache>
            </c:numRef>
          </c:cat>
          <c:val>
            <c:numRef>
              <c:f>'Tasks List'!$E$12:$K$12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'Tasks List'!$F$15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41661</c:v>
                </c:pt>
                <c:pt idx="1">
                  <c:v>41663</c:v>
                </c:pt>
                <c:pt idx="2">
                  <c:v>41666</c:v>
                </c:pt>
                <c:pt idx="3">
                  <c:v>41668</c:v>
                </c:pt>
                <c:pt idx="4">
                  <c:v>41670</c:v>
                </c:pt>
                <c:pt idx="5">
                  <c:v>41673</c:v>
                </c:pt>
                <c:pt idx="6">
                  <c:v>41675</c:v>
                </c:pt>
              </c:numCache>
            </c:numRef>
          </c:cat>
          <c:val>
            <c:numRef>
              <c:f>'Tasks List'!$E$13:$K$13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'Tasks List'!$G$15</c:f>
              <c:strCache>
                <c:ptCount val="1"/>
                <c:pt idx="0">
                  <c:v>Ideal</c:v>
                </c:pt>
              </c:strCache>
            </c:strRef>
          </c:tx>
          <c:spPr>
            <a:ln w="22225" cap="rnd" cmpd="sng" algn="ctr">
              <a:solidFill>
                <a:schemeClr val="accent3">
                  <a:alpha val="3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41661</c:v>
                </c:pt>
                <c:pt idx="1">
                  <c:v>41663</c:v>
                </c:pt>
                <c:pt idx="2">
                  <c:v>41666</c:v>
                </c:pt>
                <c:pt idx="3">
                  <c:v>41668</c:v>
                </c:pt>
                <c:pt idx="4">
                  <c:v>41670</c:v>
                </c:pt>
                <c:pt idx="5">
                  <c:v>41673</c:v>
                </c:pt>
                <c:pt idx="6">
                  <c:v>41675</c:v>
                </c:pt>
              </c:numCache>
            </c:numRef>
          </c:cat>
          <c:val>
            <c:numRef>
              <c:f>'Tasks List'!$E$14:$K$14</c:f>
              <c:numCache>
                <c:formatCode>General</c:formatCode>
                <c:ptCount val="7"/>
                <c:pt idx="0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43819928"/>
        <c:axId val="343813264"/>
      </c:lineChart>
      <c:dateAx>
        <c:axId val="3438199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13264"/>
        <c:crosses val="autoZero"/>
        <c:auto val="0"/>
        <c:lblOffset val="100"/>
        <c:baseTimeUnit val="days"/>
      </c:dateAx>
      <c:valAx>
        <c:axId val="34381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19928"/>
        <c:crossesAt val="41548"/>
        <c:crossBetween val="between"/>
        <c:majorUnit val="10"/>
        <c:min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560733754434537"/>
          <c:y val="5.025313590717953E-2"/>
          <c:w val="0.36546750886908369"/>
          <c:h val="4.9226138714506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zoomScaleNormal="100"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R34" sqref="R34"/>
    </sheetView>
  </sheetViews>
  <sheetFormatPr defaultColWidth="9.140625" defaultRowHeight="15" x14ac:dyDescent="0.25"/>
  <cols>
    <col min="1" max="1" width="40.7109375" style="2" customWidth="1"/>
    <col min="2" max="2" width="37.7109375" style="2" customWidth="1"/>
    <col min="3" max="3" width="14.42578125" style="2" bestFit="1" customWidth="1"/>
    <col min="4" max="4" width="15.140625" style="2" bestFit="1" customWidth="1"/>
    <col min="5" max="5" width="11.28515625" style="2" hidden="1" customWidth="1"/>
    <col min="6" max="11" width="11.85546875" style="2" bestFit="1" customWidth="1"/>
    <col min="12" max="16384" width="9.140625" style="2"/>
  </cols>
  <sheetData>
    <row r="1" spans="1:20" ht="39.75" customHeight="1" thickBot="1" x14ac:dyDescent="0.3">
      <c r="A1" s="36" t="s">
        <v>0</v>
      </c>
      <c r="B1" s="35" t="s">
        <v>29</v>
      </c>
      <c r="J1" s="29" t="s">
        <v>28</v>
      </c>
    </row>
    <row r="2" spans="1:20" ht="30.75" thickBot="1" x14ac:dyDescent="0.3">
      <c r="A2" s="33"/>
      <c r="B2" s="34"/>
      <c r="D2" s="32" t="s">
        <v>4</v>
      </c>
      <c r="F2" s="44" t="s">
        <v>10</v>
      </c>
      <c r="G2" s="45"/>
    </row>
    <row r="3" spans="1:20" ht="15.75" thickBot="1" x14ac:dyDescent="0.3">
      <c r="A3" s="30" t="s">
        <v>26</v>
      </c>
      <c r="D3" s="6" t="str">
        <f>'Names-Hours'!B3</f>
        <v>Nicholas</v>
      </c>
      <c r="F3" s="7" t="str">
        <f>'Names-Hours'!D3-('Names-Hours'!H3) - (SUMIF(C9:C10,D3,D9:D10))&amp;+"/"&amp;+'Names-Hours'!D3</f>
        <v>30/30</v>
      </c>
      <c r="G3" s="6" t="str">
        <f>'Names-Hours'!B5</f>
        <v>Igor</v>
      </c>
      <c r="H3" s="7" t="str">
        <f>'Names-Hours'!D5-('Names-Hours'!H5) -(SUMIF(C9:C10,G3,D9:D10)) &amp;+"/"&amp;+'Names-Hours'!D5</f>
        <v>30/30</v>
      </c>
      <c r="I3" s="6" t="str">
        <f>'Names-Hours'!B7</f>
        <v>Nicholas</v>
      </c>
      <c r="J3" s="7" t="str">
        <f>'Names-Hours'!D7-('Names-Hours'!H7) -(SUMIF(C9:C10,I3,D9:D10)) &amp;+"/"&amp;+ 'Names-Hours'!D7</f>
        <v>30/30</v>
      </c>
    </row>
    <row r="4" spans="1:20" ht="15.75" thickBot="1" x14ac:dyDescent="0.3">
      <c r="A4" s="31" t="s">
        <v>27</v>
      </c>
      <c r="B4" s="5"/>
      <c r="D4" s="6" t="str">
        <f>'Names-Hours'!B4</f>
        <v>Konstantin</v>
      </c>
      <c r="F4" s="7" t="str">
        <f>'Names-Hours'!D4-('Names-Hours'!H4) -(SUMIF(C9:C10,D4,D9:D10))&amp;+"/"&amp;+'Names-Hours'!D4</f>
        <v>30/30</v>
      </c>
      <c r="G4" s="6" t="str">
        <f>'Names-Hours'!B6</f>
        <v>Nathan</v>
      </c>
      <c r="H4" s="7" t="str">
        <f>'Names-Hours'!D6-('Names-Hours'!H6) -(SUMIF(C9:C10,G4,D9:D10)) &amp;+"/"&amp;+'Names-Hours'!D6</f>
        <v>30/30</v>
      </c>
      <c r="I4" s="6" t="str">
        <f>'Names-Hours'!B8</f>
        <v>Thomas</v>
      </c>
      <c r="J4" s="7" t="str">
        <f>'Names-Hours'!D8-('Names-Hours'!H8) -(SUMIF(C9:C10,I4,D9:D10)) &amp;+"/"&amp;+ 'Names-Hours'!D8</f>
        <v>30/30</v>
      </c>
    </row>
    <row r="5" spans="1:20" ht="15.75" thickBot="1" x14ac:dyDescent="0.3">
      <c r="B5" s="9"/>
      <c r="D5" s="37" t="s">
        <v>21</v>
      </c>
      <c r="E5" s="8"/>
      <c r="F5" s="38">
        <v>2</v>
      </c>
      <c r="G5" s="8"/>
      <c r="H5" s="8"/>
    </row>
    <row r="6" spans="1:20" ht="15.75" thickBot="1" x14ac:dyDescent="0.3"/>
    <row r="7" spans="1:20" ht="15.75" customHeight="1" thickTop="1" thickBot="1" x14ac:dyDescent="0.3">
      <c r="A7" s="50" t="s">
        <v>16</v>
      </c>
      <c r="B7" s="50" t="s">
        <v>1</v>
      </c>
      <c r="C7" s="46" t="s">
        <v>2</v>
      </c>
      <c r="D7" s="48" t="s">
        <v>9</v>
      </c>
      <c r="E7" s="39"/>
      <c r="F7" s="52" t="s">
        <v>15</v>
      </c>
      <c r="G7" s="53"/>
      <c r="H7" s="53"/>
      <c r="I7" s="53"/>
      <c r="J7" s="53"/>
      <c r="K7" s="54"/>
      <c r="L7" s="28"/>
    </row>
    <row r="8" spans="1:20" ht="15.75" thickBot="1" x14ac:dyDescent="0.3">
      <c r="A8" s="51"/>
      <c r="B8" s="51"/>
      <c r="C8" s="47"/>
      <c r="D8" s="49"/>
      <c r="E8" s="10">
        <v>41661</v>
      </c>
      <c r="F8" s="40">
        <v>41663</v>
      </c>
      <c r="G8" s="41">
        <v>41666</v>
      </c>
      <c r="H8" s="41">
        <v>41668</v>
      </c>
      <c r="I8" s="41">
        <v>41670</v>
      </c>
      <c r="J8" s="41">
        <v>41673</v>
      </c>
      <c r="K8" s="41">
        <v>41675</v>
      </c>
    </row>
    <row r="9" spans="1:20" ht="24.95" customHeight="1" thickTop="1" x14ac:dyDescent="0.25">
      <c r="A9" s="42"/>
      <c r="B9" s="16"/>
      <c r="C9" s="14"/>
      <c r="D9" s="18"/>
      <c r="E9" s="19"/>
      <c r="F9" s="19"/>
      <c r="G9" s="20"/>
      <c r="H9" s="20"/>
      <c r="I9" s="21"/>
      <c r="J9" s="21"/>
      <c r="K9" s="22"/>
    </row>
    <row r="10" spans="1:20" ht="15.75" thickBot="1" x14ac:dyDescent="0.3">
      <c r="A10" s="43"/>
      <c r="B10" s="17"/>
      <c r="C10" s="15"/>
      <c r="D10" s="23"/>
      <c r="E10" s="24"/>
      <c r="F10" s="24"/>
      <c r="G10" s="25"/>
      <c r="H10" s="25"/>
      <c r="I10" s="26"/>
      <c r="J10" s="26"/>
      <c r="K10" s="27"/>
    </row>
    <row r="11" spans="1:20" ht="16.149999999999999" customHeight="1" thickTop="1" thickBot="1" x14ac:dyDescent="0.3">
      <c r="D11" s="11">
        <f>SUM(D9:D10)</f>
        <v>0</v>
      </c>
      <c r="E11" s="12" t="str">
        <f>E12&amp;+ "/" &amp;+ $D$11</f>
        <v>0/0</v>
      </c>
      <c r="F11" s="12" t="str">
        <f>F12&amp;+ "/" &amp;+ $D$11</f>
        <v>0/0</v>
      </c>
      <c r="G11" s="12" t="str">
        <f t="shared" ref="G11:K11" si="0">G12&amp;+ "/" &amp;+ $D$11</f>
        <v>0/0</v>
      </c>
      <c r="H11" s="12" t="str">
        <f t="shared" si="0"/>
        <v>0/0</v>
      </c>
      <c r="I11" s="12" t="str">
        <f t="shared" si="0"/>
        <v>0/0</v>
      </c>
      <c r="J11" s="12" t="str">
        <f t="shared" si="0"/>
        <v>0/0</v>
      </c>
      <c r="K11" s="13" t="str">
        <f t="shared" si="0"/>
        <v>0/0</v>
      </c>
    </row>
    <row r="12" spans="1:20" ht="15" hidden="1" customHeight="1" thickTop="1" x14ac:dyDescent="0.25">
      <c r="D12" s="1">
        <f>SUM(D9:D10)</f>
        <v>0</v>
      </c>
      <c r="E12" s="1">
        <f>SUM(E9:E10)</f>
        <v>0</v>
      </c>
      <c r="F12" s="1">
        <f>SUM(F9:F10)</f>
        <v>0</v>
      </c>
      <c r="G12" s="1">
        <f>SUM(G9:G10)+F12</f>
        <v>0</v>
      </c>
      <c r="H12" s="1">
        <f>SUM(H9:H10)+G12</f>
        <v>0</v>
      </c>
      <c r="I12" s="1">
        <f>SUM(I9:I10)+H12</f>
        <v>0</v>
      </c>
      <c r="J12" s="1">
        <f>SUM(J9:J10)+I12</f>
        <v>0</v>
      </c>
      <c r="K12" s="1">
        <f>SUM(K9:K10)+J12</f>
        <v>0</v>
      </c>
      <c r="L12" s="1"/>
    </row>
    <row r="13" spans="1:20" ht="15" hidden="1" customHeight="1" x14ac:dyDescent="0.25">
      <c r="D13" s="1"/>
      <c r="E13" s="1">
        <f>D11</f>
        <v>0</v>
      </c>
      <c r="F13" s="1">
        <f>E13</f>
        <v>0</v>
      </c>
      <c r="G13" s="1">
        <f>F13</f>
        <v>0</v>
      </c>
      <c r="H13" s="1">
        <f t="shared" ref="H13:K13" si="1">G13</f>
        <v>0</v>
      </c>
      <c r="I13" s="1">
        <f t="shared" si="1"/>
        <v>0</v>
      </c>
      <c r="J13" s="1">
        <f t="shared" si="1"/>
        <v>0</v>
      </c>
      <c r="K13" s="1">
        <f t="shared" si="1"/>
        <v>0</v>
      </c>
      <c r="L13" s="1"/>
    </row>
    <row r="14" spans="1:20" ht="15" hidden="1" customHeight="1" x14ac:dyDescent="0.25">
      <c r="D14" s="1"/>
      <c r="E14" s="1">
        <v>0</v>
      </c>
      <c r="K14" s="2">
        <f>K13</f>
        <v>0</v>
      </c>
    </row>
    <row r="15" spans="1:20" hidden="1" x14ac:dyDescent="0.25">
      <c r="D15" s="1"/>
      <c r="E15" s="5" t="s">
        <v>14</v>
      </c>
      <c r="F15" s="5" t="s">
        <v>5</v>
      </c>
      <c r="G15" s="5" t="s">
        <v>17</v>
      </c>
      <c r="H15" s="5"/>
      <c r="I15" s="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5.75" thickTop="1" x14ac:dyDescent="0.25">
      <c r="D16" s="1"/>
      <c r="E16" s="1"/>
      <c r="F16" s="1"/>
      <c r="G16" s="1"/>
      <c r="H16" s="1"/>
      <c r="I16" s="1"/>
    </row>
    <row r="34" spans="18:18" x14ac:dyDescent="0.25">
      <c r="R34" s="2" t="s">
        <v>30</v>
      </c>
    </row>
  </sheetData>
  <mergeCells count="6">
    <mergeCell ref="F2:G2"/>
    <mergeCell ref="C7:C8"/>
    <mergeCell ref="D7:D8"/>
    <mergeCell ref="A7:A8"/>
    <mergeCell ref="F7:K7"/>
    <mergeCell ref="B7:B8"/>
  </mergeCells>
  <dataValidations count="2">
    <dataValidation type="decimal" allowBlank="1" showInputMessage="1" showErrorMessage="1" errorTitle="Number" error="Please Enter Only Numbers. You may use .5 increments. " sqref="D9:E10">
      <formula1>0</formula1>
      <formula2>100000</formula2>
    </dataValidation>
    <dataValidation type="decimal" allowBlank="1" showInputMessage="1" showErrorMessage="1" errorTitle="Numbers Only" error="Please Enter Only Numbers. You may use .5 increments. " sqref="F9:K10">
      <formula1>0</formula1>
      <formula2>10000</formula2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'Names-Hours'!$B$3:$B$8</xm:f>
          </x14:formula1>
          <xm:sqref>C9:C10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E16" sqref="E16"/>
    </sheetView>
  </sheetViews>
  <sheetFormatPr defaultColWidth="9.140625" defaultRowHeight="15" x14ac:dyDescent="0.25"/>
  <cols>
    <col min="1" max="1" width="9.140625" style="2"/>
    <col min="2" max="2" width="11" style="2" customWidth="1"/>
    <col min="3" max="3" width="12.140625" style="2" bestFit="1" customWidth="1"/>
    <col min="4" max="4" width="14.28515625" style="2" bestFit="1" customWidth="1"/>
    <col min="5" max="5" width="26" style="2" customWidth="1"/>
    <col min="6" max="6" width="20.28515625" style="2" bestFit="1" customWidth="1"/>
    <col min="7" max="7" width="21.7109375" style="2" customWidth="1"/>
    <col min="8" max="8" width="31.85546875" style="2" bestFit="1" customWidth="1"/>
    <col min="9" max="16384" width="9.140625" style="2"/>
  </cols>
  <sheetData>
    <row r="2" spans="2:8" x14ac:dyDescent="0.25">
      <c r="B2" s="1"/>
      <c r="C2" s="1" t="s">
        <v>11</v>
      </c>
      <c r="D2" s="1" t="s">
        <v>12</v>
      </c>
      <c r="E2" s="1" t="s">
        <v>13</v>
      </c>
      <c r="F2" s="1" t="s">
        <v>6</v>
      </c>
      <c r="G2" s="1" t="s">
        <v>7</v>
      </c>
      <c r="H2" s="1" t="s">
        <v>8</v>
      </c>
    </row>
    <row r="3" spans="2:8" x14ac:dyDescent="0.25">
      <c r="B3" s="3" t="s">
        <v>22</v>
      </c>
      <c r="C3" s="2">
        <v>15</v>
      </c>
      <c r="D3" s="2">
        <f>C3*'Tasks List'!$F$5</f>
        <v>30</v>
      </c>
      <c r="E3" s="2">
        <v>4</v>
      </c>
      <c r="F3" s="2">
        <v>0</v>
      </c>
      <c r="G3" s="2">
        <v>0</v>
      </c>
      <c r="H3" s="1">
        <f>SUM(E3:G3)*'Tasks List'!B5</f>
        <v>0</v>
      </c>
    </row>
    <row r="4" spans="2:8" x14ac:dyDescent="0.25">
      <c r="B4" s="3" t="s">
        <v>3</v>
      </c>
      <c r="C4" s="2">
        <v>15</v>
      </c>
      <c r="D4" s="2">
        <f>C4*'Tasks List'!$F$5</f>
        <v>30</v>
      </c>
      <c r="E4" s="2">
        <v>4</v>
      </c>
      <c r="F4" s="2">
        <v>0</v>
      </c>
      <c r="G4" s="2">
        <v>0</v>
      </c>
      <c r="H4" s="1">
        <f>SUM(E4:G4)*'Tasks List'!B5</f>
        <v>0</v>
      </c>
    </row>
    <row r="5" spans="2:8" x14ac:dyDescent="0.25">
      <c r="B5" s="3" t="s">
        <v>23</v>
      </c>
      <c r="C5" s="2">
        <v>15</v>
      </c>
      <c r="D5" s="2">
        <f>C5*'Tasks List'!$F$5</f>
        <v>30</v>
      </c>
      <c r="E5" s="2">
        <v>4</v>
      </c>
      <c r="F5" s="2">
        <v>0</v>
      </c>
      <c r="G5" s="2">
        <v>0</v>
      </c>
      <c r="H5" s="1">
        <f>SUM(E5:G5)*'Tasks List'!B5</f>
        <v>0</v>
      </c>
    </row>
    <row r="6" spans="2:8" x14ac:dyDescent="0.25">
      <c r="B6" s="3" t="s">
        <v>24</v>
      </c>
      <c r="C6" s="2">
        <v>15</v>
      </c>
      <c r="D6" s="2">
        <f>C6*'Tasks List'!$F$5</f>
        <v>30</v>
      </c>
      <c r="E6" s="2">
        <v>4</v>
      </c>
      <c r="F6" s="2">
        <v>0</v>
      </c>
      <c r="G6" s="2">
        <v>0</v>
      </c>
      <c r="H6" s="1">
        <f>SUM(E6:G6)*'Tasks List'!B5</f>
        <v>0</v>
      </c>
    </row>
    <row r="7" spans="2:8" x14ac:dyDescent="0.25">
      <c r="B7" s="3" t="s">
        <v>22</v>
      </c>
      <c r="C7" s="2">
        <v>15</v>
      </c>
      <c r="D7" s="2">
        <f>C7*'Tasks List'!$F$5</f>
        <v>30</v>
      </c>
      <c r="E7" s="2">
        <v>4</v>
      </c>
      <c r="F7" s="2">
        <v>0</v>
      </c>
      <c r="G7" s="2">
        <v>0</v>
      </c>
      <c r="H7" s="1">
        <f>SUM(E7:G7)*'Tasks List'!B5</f>
        <v>0</v>
      </c>
    </row>
    <row r="8" spans="2:8" x14ac:dyDescent="0.25">
      <c r="B8" s="3" t="s">
        <v>25</v>
      </c>
      <c r="C8" s="2">
        <v>15</v>
      </c>
      <c r="D8" s="2">
        <f>C8*'Tasks List'!$F$5</f>
        <v>30</v>
      </c>
      <c r="E8" s="2">
        <v>4</v>
      </c>
      <c r="F8" s="2">
        <v>0</v>
      </c>
      <c r="G8" s="2">
        <v>0</v>
      </c>
      <c r="H8" s="1">
        <f>SUM(E8:G8)*'Tasks List'!B5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8" sqref="B8"/>
    </sheetView>
  </sheetViews>
  <sheetFormatPr defaultRowHeight="15" x14ac:dyDescent="0.25"/>
  <cols>
    <col min="1" max="1" width="10.7109375" bestFit="1" customWidth="1"/>
    <col min="2" max="2" width="26.42578125" bestFit="1" customWidth="1"/>
  </cols>
  <sheetData>
    <row r="1" spans="1:2" x14ac:dyDescent="0.25">
      <c r="A1" t="s">
        <v>18</v>
      </c>
    </row>
    <row r="2" spans="1:2" x14ac:dyDescent="0.25">
      <c r="A2" s="55">
        <v>41557</v>
      </c>
      <c r="B2" t="s">
        <v>19</v>
      </c>
    </row>
    <row r="3" spans="1:2" x14ac:dyDescent="0.25">
      <c r="A3" s="55"/>
      <c r="B3" t="s">
        <v>20</v>
      </c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Tasks List</vt:lpstr>
      <vt:lpstr>Names-Hours</vt:lpstr>
      <vt:lpstr>ToDo</vt:lpstr>
      <vt:lpstr>Chart - Burn 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Litovskiy</dc:creator>
  <cp:lastModifiedBy>Konstantin Litovskiy</cp:lastModifiedBy>
  <cp:lastPrinted>2013-10-19T04:31:09Z</cp:lastPrinted>
  <dcterms:created xsi:type="dcterms:W3CDTF">2013-09-27T23:24:54Z</dcterms:created>
  <dcterms:modified xsi:type="dcterms:W3CDTF">2014-01-16T08:04:55Z</dcterms:modified>
</cp:coreProperties>
</file>