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OMM (Operation and Maintenance Manuals) book\OMM FOR SEMBAWANG DBP\Blk-2\2.1(c) Material Catalogues\Sanitary wares catalogues\"/>
    </mc:Choice>
  </mc:AlternateContent>
  <xr:revisionPtr revIDLastSave="0" documentId="13_ncr:1_{86966B0D-E900-40D8-ACC4-E651BBD9FC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v-0" sheetId="24" r:id="rId1"/>
    <sheet name="Rev-0 (2)" sheetId="26" r:id="rId2"/>
    <sheet name="Sink through" sheetId="27" r:id="rId3"/>
    <sheet name="WC &amp; UR BLK-2" sheetId="28" r:id="rId4"/>
    <sheet name="WC &amp; UR BLK-3" sheetId="29" r:id="rId5"/>
    <sheet name="Sheet1" sheetId="30" r:id="rId6"/>
  </sheets>
  <definedNames>
    <definedName name="_xlnm.Print_Titles" localSheetId="0">'Rev-0'!$1:$4</definedName>
    <definedName name="_xlnm.Print_Titles" localSheetId="1">'Rev-0 (2)'!$1:$6</definedName>
    <definedName name="_xlnm.Print_Titles" localSheetId="2">'Sink through'!$1:$4</definedName>
    <definedName name="_xlnm.Print_Titles" localSheetId="3">'WC &amp; UR BLK-2'!$1:$6</definedName>
    <definedName name="_xlnm.Print_Titles" localSheetId="4">'WC &amp; UR BLK-3'!$1:$6</definedName>
  </definedNames>
  <calcPr calcId="191029"/>
</workbook>
</file>

<file path=xl/calcChain.xml><?xml version="1.0" encoding="utf-8"?>
<calcChain xmlns="http://schemas.openxmlformats.org/spreadsheetml/2006/main">
  <c r="F23" i="24" l="1"/>
  <c r="F22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5" i="24"/>
  <c r="F1" i="30"/>
  <c r="F39" i="29"/>
  <c r="F38" i="29"/>
  <c r="F36" i="29"/>
  <c r="F35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14" i="28"/>
  <c r="J7" i="28"/>
  <c r="F20" i="28"/>
  <c r="F39" i="28"/>
  <c r="F38" i="28"/>
  <c r="F36" i="28"/>
  <c r="F35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11" i="27"/>
  <c r="F10" i="27"/>
  <c r="F8" i="27"/>
  <c r="F7" i="27"/>
  <c r="F6" i="27"/>
  <c r="F5" i="27"/>
  <c r="F7" i="26"/>
  <c r="F8" i="26"/>
</calcChain>
</file>

<file path=xl/sharedStrings.xml><?xml version="1.0" encoding="utf-8"?>
<sst xmlns="http://schemas.openxmlformats.org/spreadsheetml/2006/main" count="465" uniqueCount="112">
  <si>
    <t>Project Title:</t>
  </si>
  <si>
    <t>Description</t>
  </si>
  <si>
    <t>Attention to:</t>
  </si>
  <si>
    <t>No</t>
  </si>
  <si>
    <t>Rev:</t>
  </si>
  <si>
    <t>Date:</t>
  </si>
  <si>
    <t>Wels</t>
  </si>
  <si>
    <t>Image</t>
  </si>
  <si>
    <t>N.A.</t>
  </si>
  <si>
    <t xml:space="preserve">Model </t>
  </si>
  <si>
    <t>√√√</t>
  </si>
  <si>
    <t>KEPLER SA8110 + W3-K-SA219L</t>
  </si>
  <si>
    <t>Hand Bidet Sprayer with Metallic PVC Hose and Angle Stop Valve in Lever Handle</t>
  </si>
  <si>
    <t>Shower Head + Wall Mounted Self-Closing Delay Action Valve</t>
  </si>
  <si>
    <t>QTY</t>
  </si>
  <si>
    <t>RIGEL GB1011-H</t>
  </si>
  <si>
    <t>Grab Bar Set for Handicapped Water Closet
Consist of
1pc – GB700-H Swing-Up Grab Bar 700 x 150 x Ø32mm
1pc – GB830-HL-Shape Grab Bar1205 x 700 x Ø32 mm
1pc – GB610-HStraight Grab Bar 610 x Ø32 mm
1pc – GB620-HStraight Grab Bar 457 x Ø32 mm</t>
  </si>
  <si>
    <t>Corner Soap Holder
Dimension : 313 (L) x 230 (W) x 55 (H) mm</t>
  </si>
  <si>
    <t>RIGEL BA103</t>
  </si>
  <si>
    <t>Robe Hook
Dimension : 65 (L) x 40 (W) x 39 (H) mm</t>
  </si>
  <si>
    <t>1ST</t>
  </si>
  <si>
    <t>2ND</t>
  </si>
  <si>
    <t>RIGEL LH11095</t>
  </si>
  <si>
    <t>Wall Hung Lavatory
Dimension: 470(L) x 410(W) x 200(H)mm</t>
  </si>
  <si>
    <t>PROPOSED ADDITIONS OF 1 BLOCK OF 3-STOREY OFFICE BUILDING (BLK 2), 1 BLOCK OF 6-STOREY ACCOMMODATION BUILDING (BLK 3), 1 BLOCK OF 4-STOREY ACCOMMODATION BUILDING (BLK 4), 1 BLOCK OF 2-STOREY TRAINING MULTIPLEX (BLK 9), 1 BLOCK OF MSVS (BLK 10), AND ANCILLARY FACILITIES (BLK 5, 6 &amp; 8) TO EXISTING DIEPPE BARRACK ON LOT 05019M MK13 AT SEMBAWANG ROAD (MANDAI PLANNING AREA) (D2019-00162)</t>
  </si>
  <si>
    <t>Nanda Kyaw Oo (Mr.)</t>
  </si>
  <si>
    <t>Remark</t>
  </si>
  <si>
    <t xml:space="preserve">RIGEL SH120
</t>
  </si>
  <si>
    <t xml:space="preserve">RIGEL PH128T
</t>
  </si>
  <si>
    <t xml:space="preserve">Surface Mounted Jumbo Roll Paper Holder
Dimension : 275 (L) x 120 (W) x 285 (H) mm
</t>
  </si>
  <si>
    <t>BLK 2</t>
  </si>
  <si>
    <t>BLK 3</t>
  </si>
  <si>
    <t>BLK 4</t>
  </si>
  <si>
    <t>3RD</t>
  </si>
  <si>
    <t>4TH</t>
  </si>
  <si>
    <t>5TH</t>
  </si>
  <si>
    <t>RIGEL UH03BP-G</t>
  </si>
  <si>
    <t>Wall-Hung Urinal
Dimension : 350 (L) x 330 (W) x 540 (H) mm</t>
  </si>
  <si>
    <t>RIGEL W3-R-201MFLT</t>
  </si>
  <si>
    <r>
      <t xml:space="preserve">Urinal Touch Flush Valve – Concealed Box </t>
    </r>
    <r>
      <rPr>
        <b/>
        <sz val="14"/>
        <color rgb="FFFF0000"/>
        <rFont val="Calibri"/>
        <family val="2"/>
        <scheme val="minor"/>
      </rPr>
      <t>(Manual Flush)</t>
    </r>
    <r>
      <rPr>
        <sz val="14"/>
        <color theme="1"/>
        <rFont val="Calibri"/>
        <family val="2"/>
        <scheme val="minor"/>
      </rPr>
      <t xml:space="preserve">
Dimension : 120 (L) x 120 (H) mm</t>
    </r>
  </si>
  <si>
    <t>RIGEL SD101</t>
  </si>
  <si>
    <t xml:space="preserve">Manual Soap Dispenser - 
Dimension : 125 (L) x 120 (W) x 210 (H) mm
Material: Stainless Steel </t>
  </si>
  <si>
    <t>RIGEL GB10146-H</t>
  </si>
  <si>
    <t>Grab Bar Set for Ambulant Disabled Urinal
Consist of: 2pcs - GB600-H Vertical grab bar 600 x Ø32mm</t>
  </si>
  <si>
    <r>
      <t xml:space="preserve">WC Touch Flush Valve – Concealed Box </t>
    </r>
    <r>
      <rPr>
        <b/>
        <sz val="14"/>
        <color rgb="FFFF0000"/>
        <rFont val="Calibri"/>
        <family val="2"/>
        <scheme val="minor"/>
      </rPr>
      <t>(Manual Flush)</t>
    </r>
    <r>
      <rPr>
        <sz val="14"/>
        <color theme="1"/>
        <rFont val="Calibri"/>
        <family val="2"/>
        <scheme val="minor"/>
      </rPr>
      <t xml:space="preserve">
Dimension : 204 (L) x 204 (H) mm</t>
    </r>
  </si>
  <si>
    <t xml:space="preserve">RIGEL WH9030BP  +  L CHAIR BRACKET
</t>
  </si>
  <si>
    <t>Rimless Whirlwash Wall-Hang Water Closet + L Chair Bracket
Dimension : 580(L) x 360(W) x 345(H)mm</t>
  </si>
  <si>
    <t>RIGEL LH10252
(Handicapped Toilet)</t>
  </si>
  <si>
    <r>
      <t>Wall Hung Lavatory -</t>
    </r>
    <r>
      <rPr>
        <b/>
        <sz val="14"/>
        <color rgb="FFFF0000"/>
        <rFont val="Calibri"/>
        <family val="2"/>
        <scheme val="minor"/>
      </rPr>
      <t xml:space="preserve"> BCA Comply Handicapped Toilet</t>
    </r>
    <r>
      <rPr>
        <sz val="14"/>
        <color theme="1"/>
        <rFont val="Calibri"/>
        <family val="2"/>
        <scheme val="minor"/>
      </rPr>
      <t xml:space="preserve">
Dimension: 540(L) x 445(W) x 220(H)mm</t>
    </r>
  </si>
  <si>
    <t>RIGEL W3-K-SA04L
(Handicapped Toilet)</t>
  </si>
  <si>
    <r>
      <t xml:space="preserve">Deck Mounted </t>
    </r>
    <r>
      <rPr>
        <b/>
        <sz val="14"/>
        <color rgb="FFFF0000"/>
        <rFont val="Calibri"/>
        <family val="2"/>
        <scheme val="minor"/>
      </rPr>
      <t>Lever Handle</t>
    </r>
    <r>
      <rPr>
        <sz val="14"/>
        <color theme="1"/>
        <rFont val="Calibri"/>
        <family val="2"/>
        <scheme val="minor"/>
      </rPr>
      <t xml:space="preserve"> Basin Tap for Handicapped User
Dimension : 140 (L) x Ø40 (W) x 125 (H) mm</t>
    </r>
  </si>
  <si>
    <t>RIGEL WP2913BP</t>
  </si>
  <si>
    <t>RIGEL W3-R-AFS101CFLST</t>
  </si>
  <si>
    <r>
      <t xml:space="preserve">Water Closet Sensor Flush Valve 
</t>
    </r>
    <r>
      <rPr>
        <b/>
        <sz val="16"/>
        <color rgb="FFFF0000"/>
        <rFont val="Calibri"/>
        <family val="2"/>
        <scheme val="minor"/>
      </rPr>
      <t>(Sensor cum Manual Flush)</t>
    </r>
    <r>
      <rPr>
        <sz val="16"/>
        <color theme="1"/>
        <rFont val="Calibri"/>
        <family val="2"/>
        <scheme val="minor"/>
      </rPr>
      <t xml:space="preserve">
Dimension (front panel): 204 x 204mm</t>
    </r>
  </si>
  <si>
    <t>RIGEL W3-R-AFS202CFLT</t>
  </si>
  <si>
    <t xml:space="preserve">Urinal Sense Flush Valve - Concealed Box
(Sensor cum Manual Flush)
Dimension : 204 (L) x 204 (H) mm
</t>
  </si>
  <si>
    <t>AWS METRIX P-SS</t>
  </si>
  <si>
    <r>
      <t xml:space="preserve">Deck Mounted </t>
    </r>
    <r>
      <rPr>
        <b/>
        <sz val="14"/>
        <color rgb="FFFF0000"/>
        <rFont val="Calibri"/>
        <family val="2"/>
        <scheme val="minor"/>
      </rPr>
      <t>Self-Closing</t>
    </r>
    <r>
      <rPr>
        <sz val="14"/>
        <color theme="1"/>
        <rFont val="Calibri"/>
        <family val="2"/>
        <scheme val="minor"/>
      </rPr>
      <t xml:space="preserve"> Delay Action Tap 
Dimension : 103 (L) x Ø50 (W) x 110 (H) mm</t>
    </r>
  </si>
  <si>
    <t>RUBINE ALTA U913375 SS</t>
  </si>
  <si>
    <t>Wall Mounted Hose Coupling Bib Tap
Dimension : 119 (L) x 96 (H) mm</t>
  </si>
  <si>
    <t>6th</t>
  </si>
  <si>
    <t>RIGEL WP2913BS</t>
  </si>
  <si>
    <t>Pedestal Water Closet (P-trap)
Dimension : 675 (L) x 370 (W) x 410 (H) mm</t>
  </si>
  <si>
    <t>Pedestal Water Closet (S-trap)
Dimension : 675 (L) x 370 (W) x 410 (H) mm</t>
  </si>
  <si>
    <t xml:space="preserve">NRL-HOS500CT
</t>
  </si>
  <si>
    <t>Insert Type Single Bowl, Single Drainer Sink
Dimension Overall: 800 (L) x 500 (W) x 155 (H) mm
Dimension Bowl : 400 (L) x 400 (W) x 155 (H) mm</t>
  </si>
  <si>
    <t>Stainless steel wash through</t>
  </si>
  <si>
    <t>Dimension : 2400 x 430 x 150+70 H mm</t>
  </si>
  <si>
    <t>BLK 5</t>
  </si>
  <si>
    <t>NORIKA</t>
  </si>
  <si>
    <t>Sensor Basin Faucet Tap
Dimension (faucet):165(L) x 52(W) x 130(H)mm</t>
  </si>
  <si>
    <t>SW JL 60023</t>
  </si>
  <si>
    <t>Undercounter Lavatory
Dimension: 465(L) x 465(W) x 190(H)mm</t>
  </si>
  <si>
    <t>RIGEL</t>
  </si>
  <si>
    <t>FLUSH PIPE 300x300mm Dia 15mm</t>
  </si>
  <si>
    <t>FLUSH PIPE 1000x500mm Dia 32mm</t>
  </si>
  <si>
    <t>FLUSH PIPE 700x300mm Dia 32mm</t>
  </si>
  <si>
    <t xml:space="preserve">Single Handle Sink Mixer
Dimension : 215 (L) x 318.5 (H) mm </t>
  </si>
  <si>
    <t>Approved
DE/A/M/SW-022a</t>
  </si>
  <si>
    <t>Approved
DE/A/M/SW-015</t>
  </si>
  <si>
    <t>Approved
DE/A/M/SW-001r</t>
  </si>
  <si>
    <t>Approved
DE/A/M/SW-002a</t>
  </si>
  <si>
    <t>Approved
DE/A/M/SW-008a</t>
  </si>
  <si>
    <t>Approved
DE/A/M/SW-001</t>
  </si>
  <si>
    <t>Approved
DE/A/M/SW-004R1</t>
  </si>
  <si>
    <t>Approved
DE/A/M/SW-009a</t>
  </si>
  <si>
    <t>Approved
DE/A/M/SW-013a</t>
  </si>
  <si>
    <t>Approved
DE/A/M/SW-008</t>
  </si>
  <si>
    <t>Approved
DE/A/M/SW-012</t>
  </si>
  <si>
    <t>Approved
DE/A/M/SW-002</t>
  </si>
  <si>
    <t>Approved
DE/A/M/SW-007</t>
  </si>
  <si>
    <t>Approved
DE/A/M/SW-003a</t>
  </si>
  <si>
    <t>RIGEL W3-R-101MCOMK</t>
  </si>
  <si>
    <t xml:space="preserve">W3-K-SA007A + 
W3-R-SCT2016
</t>
  </si>
  <si>
    <t>16.11.2023</t>
  </si>
  <si>
    <t>NXTS001</t>
  </si>
  <si>
    <t>Urinal</t>
  </si>
  <si>
    <t>WC</t>
  </si>
  <si>
    <t>Dimension : 1800 x 430 x 150+70 H mm
(1st submission)</t>
  </si>
  <si>
    <t>Dimension : 2000 x 450 x 300+50 H mm
(2nd submission)</t>
  </si>
  <si>
    <t xml:space="preserve">Dimension : 5206 x 596 x 300 H mm
</t>
  </si>
  <si>
    <t xml:space="preserve">Dimension : 1200 x 430 x 150+70 H mm
</t>
  </si>
  <si>
    <t>1st</t>
  </si>
  <si>
    <t>2nd</t>
  </si>
  <si>
    <t>BLK2</t>
  </si>
  <si>
    <t>BLK3</t>
  </si>
  <si>
    <t>NORIKA STN8110AD</t>
  </si>
  <si>
    <t>NA</t>
  </si>
  <si>
    <t>W3-R-TPK0603</t>
  </si>
  <si>
    <t>Deck Mounted Sink Tap
Dimension : 217 (L) x 103(W) x 359(H)mm</t>
  </si>
  <si>
    <t xml:space="preserve">NR-SNK4545AB1ra
</t>
  </si>
  <si>
    <t xml:space="preserve">Single Bowl Kitchen Sink
Dimension : 450 (L) x 450(W) x 200(H)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</si>
</sst>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4"/>
      <color rgb="FF0813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4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emf"/><Relationship Id="rId18" Type="http://schemas.openxmlformats.org/officeDocument/2006/relationships/image" Target="../media/image1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" Type="http://schemas.openxmlformats.org/officeDocument/2006/relationships/image" Target="../media/image2.emf"/><Relationship Id="rId16" Type="http://schemas.openxmlformats.org/officeDocument/2006/relationships/image" Target="../media/image16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19" Type="http://schemas.openxmlformats.org/officeDocument/2006/relationships/image" Target="../media/image19.pn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4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3.emf"/><Relationship Id="rId2" Type="http://schemas.openxmlformats.org/officeDocument/2006/relationships/image" Target="../media/image2.emf"/><Relationship Id="rId16" Type="http://schemas.openxmlformats.org/officeDocument/2006/relationships/image" Target="../media/image17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2.emf"/><Relationship Id="rId5" Type="http://schemas.openxmlformats.org/officeDocument/2006/relationships/image" Target="../media/image5.emf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emf"/><Relationship Id="rId18" Type="http://schemas.openxmlformats.org/officeDocument/2006/relationships/image" Target="../media/image15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22.emf"/><Relationship Id="rId17" Type="http://schemas.openxmlformats.org/officeDocument/2006/relationships/image" Target="../media/image14.png"/><Relationship Id="rId2" Type="http://schemas.openxmlformats.org/officeDocument/2006/relationships/image" Target="../media/image2.emf"/><Relationship Id="rId16" Type="http://schemas.openxmlformats.org/officeDocument/2006/relationships/image" Target="../media/image13.emf"/><Relationship Id="rId20" Type="http://schemas.openxmlformats.org/officeDocument/2006/relationships/image" Target="../media/image17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21.emf"/><Relationship Id="rId5" Type="http://schemas.openxmlformats.org/officeDocument/2006/relationships/image" Target="../media/image5.emf"/><Relationship Id="rId15" Type="http://schemas.openxmlformats.org/officeDocument/2006/relationships/image" Target="../media/image11.png"/><Relationship Id="rId10" Type="http://schemas.openxmlformats.org/officeDocument/2006/relationships/image" Target="../media/image20.png"/><Relationship Id="rId19" Type="http://schemas.openxmlformats.org/officeDocument/2006/relationships/image" Target="../media/image16.pn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917344</xdr:colOff>
      <xdr:row>16</xdr:row>
      <xdr:rowOff>449104</xdr:rowOff>
    </xdr:from>
    <xdr:to>
      <xdr:col>2</xdr:col>
      <xdr:colOff>0</xdr:colOff>
      <xdr:row>16</xdr:row>
      <xdr:rowOff>1215180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773" y="22465461"/>
          <a:ext cx="810763" cy="766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154214</xdr:colOff>
      <xdr:row>14</xdr:row>
      <xdr:rowOff>254000</xdr:rowOff>
    </xdr:from>
    <xdr:to>
      <xdr:col>1</xdr:col>
      <xdr:colOff>1578407</xdr:colOff>
      <xdr:row>14</xdr:row>
      <xdr:rowOff>1116012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764" y="29794200"/>
          <a:ext cx="1424193" cy="862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217713</xdr:colOff>
      <xdr:row>13</xdr:row>
      <xdr:rowOff>136071</xdr:rowOff>
    </xdr:from>
    <xdr:to>
      <xdr:col>1</xdr:col>
      <xdr:colOff>1446846</xdr:colOff>
      <xdr:row>13</xdr:row>
      <xdr:rowOff>1179285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6" y="31015214"/>
          <a:ext cx="1229133" cy="1043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244928</xdr:colOff>
      <xdr:row>10</xdr:row>
      <xdr:rowOff>235858</xdr:rowOff>
    </xdr:from>
    <xdr:to>
      <xdr:col>1</xdr:col>
      <xdr:colOff>1604479</xdr:colOff>
      <xdr:row>10</xdr:row>
      <xdr:rowOff>1188358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078" y="17447533"/>
          <a:ext cx="1359551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17</xdr:row>
      <xdr:rowOff>122464</xdr:rowOff>
    </xdr:from>
    <xdr:to>
      <xdr:col>1</xdr:col>
      <xdr:colOff>1455964</xdr:colOff>
      <xdr:row>17</xdr:row>
      <xdr:rowOff>1074964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29" y="24574500"/>
          <a:ext cx="1265464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285749</xdr:colOff>
      <xdr:row>12</xdr:row>
      <xdr:rowOff>81643</xdr:rowOff>
    </xdr:from>
    <xdr:to>
      <xdr:col>1</xdr:col>
      <xdr:colOff>1365749</xdr:colOff>
      <xdr:row>12</xdr:row>
      <xdr:rowOff>1161643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14586857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346364</xdr:colOff>
      <xdr:row>6</xdr:row>
      <xdr:rowOff>138545</xdr:rowOff>
    </xdr:from>
    <xdr:to>
      <xdr:col>1</xdr:col>
      <xdr:colOff>1219468</xdr:colOff>
      <xdr:row>6</xdr:row>
      <xdr:rowOff>1188676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19" y="5507181"/>
          <a:ext cx="873104" cy="105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463514</xdr:colOff>
      <xdr:row>11</xdr:row>
      <xdr:rowOff>130397</xdr:rowOff>
    </xdr:from>
    <xdr:to>
      <xdr:col>1</xdr:col>
      <xdr:colOff>1143001</xdr:colOff>
      <xdr:row>11</xdr:row>
      <xdr:rowOff>1158757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43" y="11515573"/>
          <a:ext cx="679487" cy="1028360"/>
        </a:xfrm>
        <a:prstGeom prst="rect">
          <a:avLst/>
        </a:prstGeom>
      </xdr:spPr>
    </xdr:pic>
    <xdr:clientData/>
  </xdr:twoCellAnchor>
  <xdr:twoCellAnchor editAs="oneCell">
    <xdr:from>
      <xdr:col>1</xdr:col>
      <xdr:colOff>450273</xdr:colOff>
      <xdr:row>18</xdr:row>
      <xdr:rowOff>225137</xdr:rowOff>
    </xdr:from>
    <xdr:to>
      <xdr:col>1</xdr:col>
      <xdr:colOff>1248559</xdr:colOff>
      <xdr:row>19</xdr:row>
      <xdr:rowOff>1700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228" y="23067819"/>
          <a:ext cx="798286" cy="1028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326571</xdr:colOff>
      <xdr:row>5</xdr:row>
      <xdr:rowOff>97971</xdr:rowOff>
    </xdr:from>
    <xdr:to>
      <xdr:col>1</xdr:col>
      <xdr:colOff>1329871</xdr:colOff>
      <xdr:row>5</xdr:row>
      <xdr:rowOff>1101271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885" y="9372600"/>
          <a:ext cx="10033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359228</xdr:colOff>
      <xdr:row>7</xdr:row>
      <xdr:rowOff>152400</xdr:rowOff>
    </xdr:from>
    <xdr:to>
      <xdr:col>1</xdr:col>
      <xdr:colOff>1251856</xdr:colOff>
      <xdr:row>7</xdr:row>
      <xdr:rowOff>1045028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542" y="13160829"/>
          <a:ext cx="892628" cy="892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281941</xdr:colOff>
      <xdr:row>15</xdr:row>
      <xdr:rowOff>106680</xdr:rowOff>
    </xdr:from>
    <xdr:to>
      <xdr:col>1</xdr:col>
      <xdr:colOff>1310641</xdr:colOff>
      <xdr:row>15</xdr:row>
      <xdr:rowOff>1106285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1521" y="26852880"/>
          <a:ext cx="1028700" cy="99960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4</xdr:row>
      <xdr:rowOff>96982</xdr:rowOff>
    </xdr:from>
    <xdr:to>
      <xdr:col>1</xdr:col>
      <xdr:colOff>1518337</xdr:colOff>
      <xdr:row>4</xdr:row>
      <xdr:rowOff>1161618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146" y="3990109"/>
          <a:ext cx="1213536" cy="1064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138545</xdr:colOff>
      <xdr:row>19</xdr:row>
      <xdr:rowOff>304800</xdr:rowOff>
    </xdr:from>
    <xdr:to>
      <xdr:col>1</xdr:col>
      <xdr:colOff>1614920</xdr:colOff>
      <xdr:row>19</xdr:row>
      <xdr:rowOff>1095375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CC8534E-9355-492C-A64F-F2A09774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890" y="33832800"/>
          <a:ext cx="14763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290946</xdr:colOff>
      <xdr:row>9</xdr:row>
      <xdr:rowOff>55418</xdr:rowOff>
    </xdr:from>
    <xdr:to>
      <xdr:col>1</xdr:col>
      <xdr:colOff>1454728</xdr:colOff>
      <xdr:row>9</xdr:row>
      <xdr:rowOff>1251415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F8D8F47-35C0-818B-6FB2-A5EF6F418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4291" y="18038618"/>
          <a:ext cx="1163782" cy="1195997"/>
        </a:xfrm>
        <a:prstGeom prst="rect">
          <a:avLst/>
        </a:prstGeom>
      </xdr:spPr>
    </xdr:pic>
    <xdr:clientData/>
  </xdr:twoCellAnchor>
  <xdr:twoCellAnchor editAs="oneCell">
    <xdr:from>
      <xdr:col>1</xdr:col>
      <xdr:colOff>206830</xdr:colOff>
      <xdr:row>8</xdr:row>
      <xdr:rowOff>152400</xdr:rowOff>
    </xdr:from>
    <xdr:to>
      <xdr:col>1</xdr:col>
      <xdr:colOff>1426030</xdr:colOff>
      <xdr:row>8</xdr:row>
      <xdr:rowOff>1161759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A754C8-EA83-3D03-869B-93CF5BEE8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3144" y="13106400"/>
          <a:ext cx="1219200" cy="1009359"/>
        </a:xfrm>
        <a:prstGeom prst="rect">
          <a:avLst/>
        </a:prstGeom>
      </xdr:spPr>
    </xdr:pic>
    <xdr:clientData/>
  </xdr:twoCellAnchor>
  <xdr:twoCellAnchor editAs="oneCell">
    <xdr:from>
      <xdr:col>1</xdr:col>
      <xdr:colOff>166254</xdr:colOff>
      <xdr:row>20</xdr:row>
      <xdr:rowOff>96982</xdr:rowOff>
    </xdr:from>
    <xdr:to>
      <xdr:col>1</xdr:col>
      <xdr:colOff>1357745</xdr:colOff>
      <xdr:row>20</xdr:row>
      <xdr:rowOff>1258396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4EB765-2ED7-055C-55B9-7717C4DD6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599" y="38169273"/>
          <a:ext cx="1191491" cy="1161414"/>
        </a:xfrm>
        <a:prstGeom prst="rect">
          <a:avLst/>
        </a:prstGeom>
      </xdr:spPr>
    </xdr:pic>
    <xdr:clientData/>
  </xdr:twoCellAnchor>
  <xdr:twoCellAnchor editAs="oneCell">
    <xdr:from>
      <xdr:col>1</xdr:col>
      <xdr:colOff>69274</xdr:colOff>
      <xdr:row>16</xdr:row>
      <xdr:rowOff>207819</xdr:rowOff>
    </xdr:from>
    <xdr:to>
      <xdr:col>1</xdr:col>
      <xdr:colOff>848592</xdr:colOff>
      <xdr:row>16</xdr:row>
      <xdr:rowOff>1189182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CD2AFF-DEBA-B066-C9D1-BCD6206B8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2229" y="28817455"/>
          <a:ext cx="779318" cy="981363"/>
        </a:xfrm>
        <a:prstGeom prst="rect">
          <a:avLst/>
        </a:prstGeom>
      </xdr:spPr>
    </xdr:pic>
    <xdr:clientData/>
  </xdr:twoCellAnchor>
  <xdr:twoCellAnchor editAs="oneCell">
    <xdr:from>
      <xdr:col>1</xdr:col>
      <xdr:colOff>437029</xdr:colOff>
      <xdr:row>22</xdr:row>
      <xdr:rowOff>122677</xdr:rowOff>
    </xdr:from>
    <xdr:to>
      <xdr:col>1</xdr:col>
      <xdr:colOff>1176618</xdr:colOff>
      <xdr:row>22</xdr:row>
      <xdr:rowOff>1226752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8613F39-DC66-D33D-EBC1-39E177996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74058" y="25089383"/>
          <a:ext cx="739589" cy="110407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168087</xdr:colOff>
      <xdr:row>21</xdr:row>
      <xdr:rowOff>56031</xdr:rowOff>
    </xdr:from>
    <xdr:to>
      <xdr:col>1</xdr:col>
      <xdr:colOff>1568423</xdr:colOff>
      <xdr:row>21</xdr:row>
      <xdr:rowOff>1266265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4080787-3EAC-BD76-DCAA-7956E1A98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5116" y="23644413"/>
          <a:ext cx="1400336" cy="1210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359228</xdr:colOff>
      <xdr:row>7</xdr:row>
      <xdr:rowOff>152400</xdr:rowOff>
    </xdr:from>
    <xdr:to>
      <xdr:col>1</xdr:col>
      <xdr:colOff>1251856</xdr:colOff>
      <xdr:row>7</xdr:row>
      <xdr:rowOff>1045028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EA1BDA3-8007-407F-831B-DCEB0F8FA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378" y="13039725"/>
          <a:ext cx="892628" cy="892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381000</xdr:colOff>
      <xdr:row>6</xdr:row>
      <xdr:rowOff>57150</xdr:rowOff>
    </xdr:from>
    <xdr:to>
      <xdr:col>1</xdr:col>
      <xdr:colOff>1292678</xdr:colOff>
      <xdr:row>6</xdr:row>
      <xdr:rowOff>966107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A8F14E9-5D2B-44EC-9C84-F6E236849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9" y="2724150"/>
          <a:ext cx="911678" cy="908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917344</xdr:colOff>
      <xdr:row>28</xdr:row>
      <xdr:rowOff>449104</xdr:rowOff>
    </xdr:from>
    <xdr:to>
      <xdr:col>2</xdr:col>
      <xdr:colOff>0</xdr:colOff>
      <xdr:row>28</xdr:row>
      <xdr:rowOff>1215180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182947-B680-49C5-8D65-F786150A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94" y="28928854"/>
          <a:ext cx="806681" cy="766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154214</xdr:colOff>
      <xdr:row>26</xdr:row>
      <xdr:rowOff>254000</xdr:rowOff>
    </xdr:from>
    <xdr:to>
      <xdr:col>1</xdr:col>
      <xdr:colOff>1578407</xdr:colOff>
      <xdr:row>26</xdr:row>
      <xdr:rowOff>1116012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B99C34-BAF6-4EC9-A002-6E1C2A744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64" y="26219150"/>
          <a:ext cx="1424193" cy="862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217713</xdr:colOff>
      <xdr:row>25</xdr:row>
      <xdr:rowOff>136071</xdr:rowOff>
    </xdr:from>
    <xdr:to>
      <xdr:col>1</xdr:col>
      <xdr:colOff>1446846</xdr:colOff>
      <xdr:row>25</xdr:row>
      <xdr:rowOff>1179285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C77EBC-91A2-42D7-BBBE-75354C481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863" y="24843921"/>
          <a:ext cx="1229133" cy="1043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244928</xdr:colOff>
      <xdr:row>20</xdr:row>
      <xdr:rowOff>235858</xdr:rowOff>
    </xdr:from>
    <xdr:to>
      <xdr:col>1</xdr:col>
      <xdr:colOff>1604479</xdr:colOff>
      <xdr:row>20</xdr:row>
      <xdr:rowOff>1188358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66F59C-8536-4FB0-898A-5063605C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078" y="18657208"/>
          <a:ext cx="1359551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29</xdr:row>
      <xdr:rowOff>122464</xdr:rowOff>
    </xdr:from>
    <xdr:to>
      <xdr:col>1</xdr:col>
      <xdr:colOff>1455964</xdr:colOff>
      <xdr:row>29</xdr:row>
      <xdr:rowOff>1074964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28E8D9-8A38-4F1A-8B0B-0ED2C6714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9859514"/>
          <a:ext cx="1265464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285749</xdr:colOff>
      <xdr:row>24</xdr:row>
      <xdr:rowOff>81643</xdr:rowOff>
    </xdr:from>
    <xdr:to>
      <xdr:col>1</xdr:col>
      <xdr:colOff>1365749</xdr:colOff>
      <xdr:row>24</xdr:row>
      <xdr:rowOff>1161643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ED4216-B4A4-44BB-BF5F-7976F3045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" y="2353219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346364</xdr:colOff>
      <xdr:row>13</xdr:row>
      <xdr:rowOff>138545</xdr:rowOff>
    </xdr:from>
    <xdr:to>
      <xdr:col>1</xdr:col>
      <xdr:colOff>1219468</xdr:colOff>
      <xdr:row>13</xdr:row>
      <xdr:rowOff>1188676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102683-C286-4156-B720-C936DDCDC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514" y="10558895"/>
          <a:ext cx="873104" cy="105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463514</xdr:colOff>
      <xdr:row>23</xdr:row>
      <xdr:rowOff>130397</xdr:rowOff>
    </xdr:from>
    <xdr:to>
      <xdr:col>1</xdr:col>
      <xdr:colOff>1143001</xdr:colOff>
      <xdr:row>23</xdr:row>
      <xdr:rowOff>1158757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72478CE-4C99-4911-B872-BE2F2C18F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664" y="22323647"/>
          <a:ext cx="679487" cy="1028360"/>
        </a:xfrm>
        <a:prstGeom prst="rect">
          <a:avLst/>
        </a:prstGeom>
      </xdr:spPr>
    </xdr:pic>
    <xdr:clientData/>
  </xdr:twoCellAnchor>
  <xdr:twoCellAnchor editAs="oneCell">
    <xdr:from>
      <xdr:col>1</xdr:col>
      <xdr:colOff>450273</xdr:colOff>
      <xdr:row>30</xdr:row>
      <xdr:rowOff>225137</xdr:rowOff>
    </xdr:from>
    <xdr:to>
      <xdr:col>1</xdr:col>
      <xdr:colOff>1248559</xdr:colOff>
      <xdr:row>31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7E0C7E1-905B-46A1-B781-438ADD62F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23" y="31219487"/>
          <a:ext cx="798286" cy="1033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281941</xdr:colOff>
      <xdr:row>27</xdr:row>
      <xdr:rowOff>106680</xdr:rowOff>
    </xdr:from>
    <xdr:to>
      <xdr:col>1</xdr:col>
      <xdr:colOff>1310641</xdr:colOff>
      <xdr:row>27</xdr:row>
      <xdr:rowOff>1106285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CD7341A-B05B-42F5-BC05-509BE2E6C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0091" y="27329130"/>
          <a:ext cx="1028700" cy="99960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6</xdr:row>
      <xdr:rowOff>96982</xdr:rowOff>
    </xdr:from>
    <xdr:to>
      <xdr:col>1</xdr:col>
      <xdr:colOff>1518337</xdr:colOff>
      <xdr:row>6</xdr:row>
      <xdr:rowOff>1161618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BCD87B2-C0EF-4357-981A-C9E1AF9D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2744932"/>
          <a:ext cx="1213536" cy="1064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138545</xdr:colOff>
      <xdr:row>32</xdr:row>
      <xdr:rowOff>304800</xdr:rowOff>
    </xdr:from>
    <xdr:to>
      <xdr:col>1</xdr:col>
      <xdr:colOff>1614920</xdr:colOff>
      <xdr:row>32</xdr:row>
      <xdr:rowOff>1095375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6EAEB7C-0E1C-4E84-A151-33273BD17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695" y="33813750"/>
          <a:ext cx="14763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290946</xdr:colOff>
      <xdr:row>19</xdr:row>
      <xdr:rowOff>55418</xdr:rowOff>
    </xdr:from>
    <xdr:to>
      <xdr:col>1</xdr:col>
      <xdr:colOff>1454728</xdr:colOff>
      <xdr:row>19</xdr:row>
      <xdr:rowOff>1251415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CAA144F-FAE8-4623-ACA7-E48DFBD15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9096" y="17219468"/>
          <a:ext cx="1163782" cy="1195997"/>
        </a:xfrm>
        <a:prstGeom prst="rect">
          <a:avLst/>
        </a:prstGeom>
      </xdr:spPr>
    </xdr:pic>
    <xdr:clientData/>
  </xdr:twoCellAnchor>
  <xdr:twoCellAnchor editAs="oneCell">
    <xdr:from>
      <xdr:col>1</xdr:col>
      <xdr:colOff>206830</xdr:colOff>
      <xdr:row>17</xdr:row>
      <xdr:rowOff>152400</xdr:rowOff>
    </xdr:from>
    <xdr:to>
      <xdr:col>1</xdr:col>
      <xdr:colOff>1426030</xdr:colOff>
      <xdr:row>17</xdr:row>
      <xdr:rowOff>1161759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AFE105E-4737-484F-A312-8CAE3BFDD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980" y="14801850"/>
          <a:ext cx="1219200" cy="1009359"/>
        </a:xfrm>
        <a:prstGeom prst="rect">
          <a:avLst/>
        </a:prstGeom>
      </xdr:spPr>
    </xdr:pic>
    <xdr:clientData/>
  </xdr:twoCellAnchor>
  <xdr:twoCellAnchor editAs="oneCell">
    <xdr:from>
      <xdr:col>1</xdr:col>
      <xdr:colOff>166254</xdr:colOff>
      <xdr:row>33</xdr:row>
      <xdr:rowOff>96982</xdr:rowOff>
    </xdr:from>
    <xdr:to>
      <xdr:col>1</xdr:col>
      <xdr:colOff>1357745</xdr:colOff>
      <xdr:row>33</xdr:row>
      <xdr:rowOff>1258396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1894F13-73E6-4D8B-BEBA-7EA55F3C2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4404" y="34863232"/>
          <a:ext cx="1191491" cy="1161414"/>
        </a:xfrm>
        <a:prstGeom prst="rect">
          <a:avLst/>
        </a:prstGeom>
      </xdr:spPr>
    </xdr:pic>
    <xdr:clientData/>
  </xdr:twoCellAnchor>
  <xdr:twoCellAnchor editAs="oneCell">
    <xdr:from>
      <xdr:col>1</xdr:col>
      <xdr:colOff>69274</xdr:colOff>
      <xdr:row>28</xdr:row>
      <xdr:rowOff>207819</xdr:rowOff>
    </xdr:from>
    <xdr:to>
      <xdr:col>1</xdr:col>
      <xdr:colOff>848592</xdr:colOff>
      <xdr:row>28</xdr:row>
      <xdr:rowOff>1189182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8B00CF9-E2C7-43A0-9B8F-F37A72BC5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07424" y="28687569"/>
          <a:ext cx="779318" cy="981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917344</xdr:colOff>
      <xdr:row>28</xdr:row>
      <xdr:rowOff>449104</xdr:rowOff>
    </xdr:from>
    <xdr:to>
      <xdr:col>2</xdr:col>
      <xdr:colOff>0</xdr:colOff>
      <xdr:row>28</xdr:row>
      <xdr:rowOff>1215180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5A364-DE09-4E14-A8E7-C46C1ECF2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94" y="22318504"/>
          <a:ext cx="806681" cy="766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154214</xdr:colOff>
      <xdr:row>26</xdr:row>
      <xdr:rowOff>254000</xdr:rowOff>
    </xdr:from>
    <xdr:to>
      <xdr:col>1</xdr:col>
      <xdr:colOff>1578407</xdr:colOff>
      <xdr:row>26</xdr:row>
      <xdr:rowOff>1116012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A533A-D8B8-4DA0-9C6A-BB28BD8DA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64" y="19608800"/>
          <a:ext cx="1424193" cy="862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217713</xdr:colOff>
      <xdr:row>25</xdr:row>
      <xdr:rowOff>136071</xdr:rowOff>
    </xdr:from>
    <xdr:to>
      <xdr:col>1</xdr:col>
      <xdr:colOff>1446846</xdr:colOff>
      <xdr:row>25</xdr:row>
      <xdr:rowOff>1179285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8A97E6-950B-49BA-8C3D-23A9922B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863" y="18233571"/>
          <a:ext cx="1229133" cy="1043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244928</xdr:colOff>
      <xdr:row>20</xdr:row>
      <xdr:rowOff>235858</xdr:rowOff>
    </xdr:from>
    <xdr:to>
      <xdr:col>1</xdr:col>
      <xdr:colOff>1604479</xdr:colOff>
      <xdr:row>20</xdr:row>
      <xdr:rowOff>1188358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9222CD-606E-4C0C-9ED8-E78998F32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078" y="12046858"/>
          <a:ext cx="1359551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29</xdr:row>
      <xdr:rowOff>122464</xdr:rowOff>
    </xdr:from>
    <xdr:to>
      <xdr:col>1</xdr:col>
      <xdr:colOff>1455964</xdr:colOff>
      <xdr:row>29</xdr:row>
      <xdr:rowOff>1074964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2CD8C0-68A4-485D-B484-C135F5DC6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3249164"/>
          <a:ext cx="1265464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285749</xdr:colOff>
      <xdr:row>24</xdr:row>
      <xdr:rowOff>81643</xdr:rowOff>
    </xdr:from>
    <xdr:to>
      <xdr:col>1</xdr:col>
      <xdr:colOff>1365749</xdr:colOff>
      <xdr:row>24</xdr:row>
      <xdr:rowOff>1161643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B2D04D-F5E2-43A9-85C2-68DFED00B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" y="1692184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346364</xdr:colOff>
      <xdr:row>13</xdr:row>
      <xdr:rowOff>138545</xdr:rowOff>
    </xdr:from>
    <xdr:to>
      <xdr:col>1</xdr:col>
      <xdr:colOff>1219468</xdr:colOff>
      <xdr:row>13</xdr:row>
      <xdr:rowOff>1188676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76510E-BDD4-44A3-97DC-70A9FE1C7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514" y="6920345"/>
          <a:ext cx="873104" cy="105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463514</xdr:colOff>
      <xdr:row>23</xdr:row>
      <xdr:rowOff>130397</xdr:rowOff>
    </xdr:from>
    <xdr:to>
      <xdr:col>1</xdr:col>
      <xdr:colOff>1143001</xdr:colOff>
      <xdr:row>23</xdr:row>
      <xdr:rowOff>1158757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029F52-CF16-4F24-91E6-A995DD021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664" y="15713297"/>
          <a:ext cx="679487" cy="1028360"/>
        </a:xfrm>
        <a:prstGeom prst="rect">
          <a:avLst/>
        </a:prstGeom>
      </xdr:spPr>
    </xdr:pic>
    <xdr:clientData/>
  </xdr:twoCellAnchor>
  <xdr:twoCellAnchor editAs="oneCell">
    <xdr:from>
      <xdr:col>1</xdr:col>
      <xdr:colOff>450273</xdr:colOff>
      <xdr:row>30</xdr:row>
      <xdr:rowOff>225137</xdr:rowOff>
    </xdr:from>
    <xdr:to>
      <xdr:col>1</xdr:col>
      <xdr:colOff>1248559</xdr:colOff>
      <xdr:row>31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B230E7-77E9-451E-B12A-8A84B50D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23" y="24609137"/>
          <a:ext cx="798286" cy="1032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301832</xdr:colOff>
      <xdr:row>8</xdr:row>
      <xdr:rowOff>105146</xdr:rowOff>
    </xdr:from>
    <xdr:to>
      <xdr:col>1</xdr:col>
      <xdr:colOff>1454727</xdr:colOff>
      <xdr:row>8</xdr:row>
      <xdr:rowOff>1299186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87D91-A588-4A9C-8E09-50120D08E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982" y="5448671"/>
          <a:ext cx="1152895" cy="119404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253999</xdr:colOff>
      <xdr:row>22</xdr:row>
      <xdr:rowOff>154214</xdr:rowOff>
    </xdr:from>
    <xdr:to>
      <xdr:col>1</xdr:col>
      <xdr:colOff>1381578</xdr:colOff>
      <xdr:row>22</xdr:row>
      <xdr:rowOff>1179286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55B355-F801-424F-A611-7C6C01BD3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49" y="14479814"/>
          <a:ext cx="1127579" cy="1025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208642</xdr:colOff>
      <xdr:row>21</xdr:row>
      <xdr:rowOff>181429</xdr:rowOff>
    </xdr:from>
    <xdr:to>
      <xdr:col>1</xdr:col>
      <xdr:colOff>1591531</xdr:colOff>
      <xdr:row>21</xdr:row>
      <xdr:rowOff>1197429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FA924B-A383-410C-80A9-7AA2E9E75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92" y="13249729"/>
          <a:ext cx="1382889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336469</xdr:colOff>
      <xdr:row>7</xdr:row>
      <xdr:rowOff>225962</xdr:rowOff>
    </xdr:from>
    <xdr:to>
      <xdr:col>1</xdr:col>
      <xdr:colOff>1510147</xdr:colOff>
      <xdr:row>7</xdr:row>
      <xdr:rowOff>1255631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14585C-F68C-4892-A54F-046CA5C33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619" y="4131212"/>
          <a:ext cx="1173678" cy="102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284920</xdr:colOff>
      <xdr:row>18</xdr:row>
      <xdr:rowOff>119271</xdr:rowOff>
    </xdr:from>
    <xdr:to>
      <xdr:col>1</xdr:col>
      <xdr:colOff>1437861</xdr:colOff>
      <xdr:row>18</xdr:row>
      <xdr:rowOff>1138222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B3547D9-2700-469A-A5DE-D58DFECF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3070" y="9415671"/>
          <a:ext cx="1152941" cy="1018951"/>
        </a:xfrm>
        <a:prstGeom prst="rect">
          <a:avLst/>
        </a:prstGeom>
      </xdr:spPr>
    </xdr:pic>
    <xdr:clientData/>
  </xdr:twoCellAnchor>
  <xdr:twoCellAnchor editAs="oneCell">
    <xdr:from>
      <xdr:col>1</xdr:col>
      <xdr:colOff>281941</xdr:colOff>
      <xdr:row>27</xdr:row>
      <xdr:rowOff>106680</xdr:rowOff>
    </xdr:from>
    <xdr:to>
      <xdr:col>1</xdr:col>
      <xdr:colOff>1310641</xdr:colOff>
      <xdr:row>27</xdr:row>
      <xdr:rowOff>1106285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A77A9D-C090-4384-B73B-37759A8A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1" y="20718780"/>
          <a:ext cx="1028700" cy="99960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6</xdr:row>
      <xdr:rowOff>96982</xdr:rowOff>
    </xdr:from>
    <xdr:to>
      <xdr:col>1</xdr:col>
      <xdr:colOff>1518337</xdr:colOff>
      <xdr:row>6</xdr:row>
      <xdr:rowOff>1161618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43DBE98-2E9D-4A24-AF2B-C6CF0192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2744932"/>
          <a:ext cx="1213536" cy="1064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138545</xdr:colOff>
      <xdr:row>32</xdr:row>
      <xdr:rowOff>304800</xdr:rowOff>
    </xdr:from>
    <xdr:to>
      <xdr:col>1</xdr:col>
      <xdr:colOff>1614920</xdr:colOff>
      <xdr:row>32</xdr:row>
      <xdr:rowOff>1095375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2B7C6D-F69F-4371-A379-14893DC8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695" y="25946100"/>
          <a:ext cx="14763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290946</xdr:colOff>
      <xdr:row>19</xdr:row>
      <xdr:rowOff>55418</xdr:rowOff>
    </xdr:from>
    <xdr:to>
      <xdr:col>1</xdr:col>
      <xdr:colOff>1454728</xdr:colOff>
      <xdr:row>19</xdr:row>
      <xdr:rowOff>1251415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82E621-1D6E-4349-98DF-840966660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9096" y="10609118"/>
          <a:ext cx="1163782" cy="1195997"/>
        </a:xfrm>
        <a:prstGeom prst="rect">
          <a:avLst/>
        </a:prstGeom>
      </xdr:spPr>
    </xdr:pic>
    <xdr:clientData/>
  </xdr:twoCellAnchor>
  <xdr:twoCellAnchor editAs="oneCell">
    <xdr:from>
      <xdr:col>1</xdr:col>
      <xdr:colOff>206830</xdr:colOff>
      <xdr:row>17</xdr:row>
      <xdr:rowOff>152400</xdr:rowOff>
    </xdr:from>
    <xdr:to>
      <xdr:col>1</xdr:col>
      <xdr:colOff>1426030</xdr:colOff>
      <xdr:row>17</xdr:row>
      <xdr:rowOff>1161759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FAFB72E-11B3-4162-8252-02FBE8A35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4980" y="8191500"/>
          <a:ext cx="1219200" cy="1009359"/>
        </a:xfrm>
        <a:prstGeom prst="rect">
          <a:avLst/>
        </a:prstGeom>
      </xdr:spPr>
    </xdr:pic>
    <xdr:clientData/>
  </xdr:twoCellAnchor>
  <xdr:twoCellAnchor editAs="oneCell">
    <xdr:from>
      <xdr:col>1</xdr:col>
      <xdr:colOff>166254</xdr:colOff>
      <xdr:row>33</xdr:row>
      <xdr:rowOff>96982</xdr:rowOff>
    </xdr:from>
    <xdr:to>
      <xdr:col>1</xdr:col>
      <xdr:colOff>1357745</xdr:colOff>
      <xdr:row>33</xdr:row>
      <xdr:rowOff>1258396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50DA2FD-00C1-42F0-961F-14D4E52EF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4404" y="26995582"/>
          <a:ext cx="1191491" cy="1161414"/>
        </a:xfrm>
        <a:prstGeom prst="rect">
          <a:avLst/>
        </a:prstGeom>
      </xdr:spPr>
    </xdr:pic>
    <xdr:clientData/>
  </xdr:twoCellAnchor>
  <xdr:twoCellAnchor editAs="oneCell">
    <xdr:from>
      <xdr:col>1</xdr:col>
      <xdr:colOff>69274</xdr:colOff>
      <xdr:row>28</xdr:row>
      <xdr:rowOff>207819</xdr:rowOff>
    </xdr:from>
    <xdr:to>
      <xdr:col>1</xdr:col>
      <xdr:colOff>848592</xdr:colOff>
      <xdr:row>28</xdr:row>
      <xdr:rowOff>1189182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EA32566-BB0F-4EAD-9AEC-5D3ED28CB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07424" y="22077219"/>
          <a:ext cx="779318" cy="981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132521</xdr:colOff>
      <xdr:row>0</xdr:row>
      <xdr:rowOff>309772</xdr:rowOff>
    </xdr:from>
    <xdr:to>
      <xdr:col>1</xdr:col>
      <xdr:colOff>847725</xdr:colOff>
      <xdr:row>0</xdr:row>
      <xdr:rowOff>931604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EC6BBC-2820-423C-9D27-E1ED21F58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21" y="309772"/>
          <a:ext cx="715204" cy="621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3"/>
  <sheetViews>
    <sheetView tabSelected="1" zoomScale="85" zoomScaleNormal="85" zoomScaleSheetLayoutView="70" zoomScalePageLayoutView="40" workbookViewId="0">
      <selection activeCell="N30" sqref="N30"/>
    </sheetView>
  </sheetViews>
  <sheetFormatPr defaultColWidth="9.140625" defaultRowHeight="15" x14ac:dyDescent="0.25"/>
  <cols>
    <col min="1" max="1" width="6.5703125" customWidth="1"/>
    <col min="2" max="2" width="25.85546875" style="2" customWidth="1"/>
    <col min="3" max="3" width="38.140625" customWidth="1"/>
    <col min="4" max="4" width="71" customWidth="1"/>
    <col min="5" max="5" width="10.28515625" customWidth="1"/>
    <col min="6" max="6" width="14.28515625" customWidth="1"/>
    <col min="7" max="9" width="10.7109375" customWidth="1"/>
    <col min="10" max="10" width="11.5703125" bestFit="1" customWidth="1"/>
  </cols>
  <sheetData>
    <row r="1" spans="1:11" s="6" customFormat="1" ht="90" customHeight="1" x14ac:dyDescent="0.35">
      <c r="A1" s="9" t="s">
        <v>0</v>
      </c>
      <c r="B1" s="10"/>
      <c r="C1" s="70" t="s">
        <v>24</v>
      </c>
      <c r="D1" s="70"/>
      <c r="E1" s="70"/>
      <c r="F1" s="70"/>
      <c r="G1" s="70"/>
      <c r="H1" s="70"/>
      <c r="I1" s="70"/>
    </row>
    <row r="2" spans="1:11" s="4" customFormat="1" ht="18.75" x14ac:dyDescent="0.3">
      <c r="B2" s="5"/>
    </row>
    <row r="3" spans="1:11" s="4" customFormat="1" ht="39.75" customHeight="1" x14ac:dyDescent="0.3">
      <c r="A3" s="67" t="s">
        <v>3</v>
      </c>
      <c r="B3" s="67" t="s">
        <v>7</v>
      </c>
      <c r="C3" s="67" t="s">
        <v>9</v>
      </c>
      <c r="D3" s="67" t="s">
        <v>1</v>
      </c>
      <c r="E3" s="67" t="s">
        <v>6</v>
      </c>
      <c r="F3" s="67" t="s">
        <v>14</v>
      </c>
      <c r="G3" s="65" t="s">
        <v>30</v>
      </c>
      <c r="H3" s="65"/>
      <c r="I3" s="65"/>
    </row>
    <row r="4" spans="1:11" ht="22.5" customHeight="1" x14ac:dyDescent="0.25">
      <c r="A4" s="67"/>
      <c r="B4" s="67"/>
      <c r="C4" s="67"/>
      <c r="D4" s="67"/>
      <c r="E4" s="67"/>
      <c r="F4" s="67"/>
      <c r="G4" s="22" t="s">
        <v>20</v>
      </c>
      <c r="H4" s="22" t="s">
        <v>21</v>
      </c>
      <c r="I4" s="22" t="s">
        <v>33</v>
      </c>
    </row>
    <row r="5" spans="1:11" s="6" customFormat="1" ht="99" customHeight="1" x14ac:dyDescent="0.35">
      <c r="A5" s="11">
        <v>1</v>
      </c>
      <c r="B5" s="12"/>
      <c r="C5" s="13" t="s">
        <v>51</v>
      </c>
      <c r="D5" s="17" t="s">
        <v>62</v>
      </c>
      <c r="E5" s="14" t="s">
        <v>8</v>
      </c>
      <c r="F5" s="24">
        <f>G5+H5+I5</f>
        <v>23</v>
      </c>
      <c r="G5" s="37">
        <v>11</v>
      </c>
      <c r="H5" s="37">
        <v>5</v>
      </c>
      <c r="I5" s="37">
        <v>7</v>
      </c>
      <c r="J5" s="4"/>
      <c r="K5" s="4"/>
    </row>
    <row r="6" spans="1:11" s="6" customFormat="1" ht="99" customHeight="1" x14ac:dyDescent="0.35">
      <c r="A6" s="11">
        <v>2</v>
      </c>
      <c r="B6" s="27"/>
      <c r="C6" s="13" t="s">
        <v>52</v>
      </c>
      <c r="D6" s="13" t="s">
        <v>53</v>
      </c>
      <c r="E6" s="14" t="s">
        <v>10</v>
      </c>
      <c r="F6" s="24">
        <f t="shared" ref="F6:F21" si="0">G6+H6+I6</f>
        <v>23</v>
      </c>
      <c r="G6" s="37">
        <v>11</v>
      </c>
      <c r="H6" s="37">
        <v>5</v>
      </c>
      <c r="I6" s="37">
        <v>7</v>
      </c>
      <c r="J6" s="47"/>
    </row>
    <row r="7" spans="1:11" s="6" customFormat="1" ht="99" customHeight="1" x14ac:dyDescent="0.35">
      <c r="A7" s="11">
        <v>3</v>
      </c>
      <c r="B7" s="19"/>
      <c r="C7" s="31" t="s">
        <v>36</v>
      </c>
      <c r="D7" s="32" t="s">
        <v>37</v>
      </c>
      <c r="E7" s="33" t="s">
        <v>8</v>
      </c>
      <c r="F7" s="24">
        <f t="shared" si="0"/>
        <v>17</v>
      </c>
      <c r="G7" s="38">
        <v>6</v>
      </c>
      <c r="H7" s="38">
        <v>7</v>
      </c>
      <c r="I7" s="38">
        <v>4</v>
      </c>
      <c r="J7" s="48"/>
    </row>
    <row r="8" spans="1:11" s="6" customFormat="1" ht="95.25" customHeight="1" x14ac:dyDescent="0.35">
      <c r="A8" s="11">
        <v>4</v>
      </c>
      <c r="B8" s="12"/>
      <c r="C8" s="13" t="s">
        <v>54</v>
      </c>
      <c r="D8" s="17" t="s">
        <v>55</v>
      </c>
      <c r="E8" s="14" t="s">
        <v>10</v>
      </c>
      <c r="F8" s="24">
        <f t="shared" si="0"/>
        <v>17</v>
      </c>
      <c r="G8" s="37">
        <v>6</v>
      </c>
      <c r="H8" s="37">
        <v>7</v>
      </c>
      <c r="I8" s="37">
        <v>4</v>
      </c>
      <c r="J8" s="47"/>
    </row>
    <row r="9" spans="1:11" s="6" customFormat="1" ht="99" customHeight="1" x14ac:dyDescent="0.35">
      <c r="A9" s="11">
        <v>5</v>
      </c>
      <c r="B9" s="11"/>
      <c r="C9" s="35" t="s">
        <v>71</v>
      </c>
      <c r="D9" s="17" t="s">
        <v>72</v>
      </c>
      <c r="E9" s="14" t="s">
        <v>8</v>
      </c>
      <c r="F9" s="24">
        <f t="shared" si="0"/>
        <v>24</v>
      </c>
      <c r="G9" s="37">
        <v>12</v>
      </c>
      <c r="H9" s="37">
        <v>6</v>
      </c>
      <c r="I9" s="37">
        <v>6</v>
      </c>
    </row>
    <row r="10" spans="1:11" s="6" customFormat="1" ht="99" customHeight="1" x14ac:dyDescent="0.35">
      <c r="A10" s="11">
        <v>6</v>
      </c>
      <c r="B10" s="34"/>
      <c r="C10" s="36" t="s">
        <v>106</v>
      </c>
      <c r="D10" s="31" t="s">
        <v>70</v>
      </c>
      <c r="E10" s="14" t="s">
        <v>10</v>
      </c>
      <c r="F10" s="24">
        <f t="shared" si="0"/>
        <v>26</v>
      </c>
      <c r="G10" s="43">
        <v>12</v>
      </c>
      <c r="H10" s="43">
        <v>8</v>
      </c>
      <c r="I10" s="43">
        <v>6</v>
      </c>
    </row>
    <row r="11" spans="1:11" s="6" customFormat="1" ht="99" customHeight="1" x14ac:dyDescent="0.35">
      <c r="A11" s="11">
        <v>7</v>
      </c>
      <c r="B11" s="11"/>
      <c r="C11" s="36" t="s">
        <v>22</v>
      </c>
      <c r="D11" s="32" t="s">
        <v>23</v>
      </c>
      <c r="E11" s="33" t="s">
        <v>8</v>
      </c>
      <c r="F11" s="24">
        <f t="shared" si="0"/>
        <v>2</v>
      </c>
      <c r="G11" s="11"/>
      <c r="H11" s="11">
        <v>1</v>
      </c>
      <c r="I11" s="11">
        <v>1</v>
      </c>
    </row>
    <row r="12" spans="1:11" s="6" customFormat="1" ht="99" customHeight="1" x14ac:dyDescent="0.35">
      <c r="A12" s="11">
        <v>8</v>
      </c>
      <c r="B12" s="11"/>
      <c r="C12" s="15" t="s">
        <v>40</v>
      </c>
      <c r="D12" s="17" t="s">
        <v>41</v>
      </c>
      <c r="E12" s="14" t="s">
        <v>8</v>
      </c>
      <c r="F12" s="24">
        <f t="shared" si="0"/>
        <v>10</v>
      </c>
      <c r="G12" s="40">
        <v>4</v>
      </c>
      <c r="H12" s="40">
        <v>3</v>
      </c>
      <c r="I12" s="40">
        <v>3</v>
      </c>
      <c r="J12" s="64"/>
    </row>
    <row r="13" spans="1:11" s="6" customFormat="1" ht="99" customHeight="1" x14ac:dyDescent="0.35">
      <c r="A13" s="11">
        <v>9</v>
      </c>
      <c r="B13" s="11"/>
      <c r="C13" s="15" t="s">
        <v>28</v>
      </c>
      <c r="D13" s="17" t="s">
        <v>29</v>
      </c>
      <c r="E13" s="14" t="s">
        <v>8</v>
      </c>
      <c r="F13" s="24">
        <f t="shared" si="0"/>
        <v>23</v>
      </c>
      <c r="G13" s="40">
        <v>11</v>
      </c>
      <c r="H13" s="40">
        <v>5</v>
      </c>
      <c r="I13" s="40">
        <v>7</v>
      </c>
    </row>
    <row r="14" spans="1:11" s="6" customFormat="1" ht="99" customHeight="1" x14ac:dyDescent="0.35">
      <c r="A14" s="11">
        <v>10</v>
      </c>
      <c r="B14" s="12"/>
      <c r="C14" s="13" t="s">
        <v>18</v>
      </c>
      <c r="D14" s="17" t="s">
        <v>19</v>
      </c>
      <c r="E14" s="14" t="s">
        <v>8</v>
      </c>
      <c r="F14" s="24">
        <f t="shared" si="0"/>
        <v>23</v>
      </c>
      <c r="G14" s="40">
        <v>11</v>
      </c>
      <c r="H14" s="40">
        <v>5</v>
      </c>
      <c r="I14" s="40">
        <v>7</v>
      </c>
    </row>
    <row r="15" spans="1:11" s="6" customFormat="1" ht="99" customHeight="1" x14ac:dyDescent="0.35">
      <c r="A15" s="11">
        <v>11</v>
      </c>
      <c r="B15" s="12"/>
      <c r="C15" s="13" t="s">
        <v>11</v>
      </c>
      <c r="D15" s="17" t="s">
        <v>12</v>
      </c>
      <c r="E15" s="14" t="s">
        <v>10</v>
      </c>
      <c r="F15" s="24">
        <f t="shared" si="0"/>
        <v>23</v>
      </c>
      <c r="G15" s="40">
        <v>11</v>
      </c>
      <c r="H15" s="40">
        <v>5</v>
      </c>
      <c r="I15" s="40">
        <v>7</v>
      </c>
    </row>
    <row r="16" spans="1:11" s="6" customFormat="1" ht="99" customHeight="1" x14ac:dyDescent="0.35">
      <c r="A16" s="11">
        <v>12</v>
      </c>
      <c r="B16" s="12"/>
      <c r="C16" s="13" t="s">
        <v>58</v>
      </c>
      <c r="D16" s="17" t="s">
        <v>59</v>
      </c>
      <c r="E16" s="14" t="s">
        <v>10</v>
      </c>
      <c r="F16" s="24">
        <f t="shared" si="0"/>
        <v>10</v>
      </c>
      <c r="G16" s="40">
        <v>4</v>
      </c>
      <c r="H16" s="40">
        <v>3</v>
      </c>
      <c r="I16" s="40">
        <v>3</v>
      </c>
    </row>
    <row r="17" spans="1:9" s="6" customFormat="1" ht="99" customHeight="1" x14ac:dyDescent="0.35">
      <c r="A17" s="11">
        <v>13</v>
      </c>
      <c r="B17" s="12"/>
      <c r="C17" s="13" t="s">
        <v>93</v>
      </c>
      <c r="D17" s="17" t="s">
        <v>13</v>
      </c>
      <c r="E17" s="14" t="s">
        <v>10</v>
      </c>
      <c r="F17" s="24">
        <f t="shared" si="0"/>
        <v>14</v>
      </c>
      <c r="G17" s="40">
        <v>14</v>
      </c>
      <c r="H17" s="40"/>
      <c r="I17" s="40"/>
    </row>
    <row r="18" spans="1:9" s="6" customFormat="1" ht="99" customHeight="1" x14ac:dyDescent="0.35">
      <c r="A18" s="11">
        <v>14</v>
      </c>
      <c r="B18" s="12"/>
      <c r="C18" s="13" t="s">
        <v>27</v>
      </c>
      <c r="D18" s="17" t="s">
        <v>17</v>
      </c>
      <c r="E18" s="14" t="s">
        <v>8</v>
      </c>
      <c r="F18" s="24">
        <f t="shared" si="0"/>
        <v>14</v>
      </c>
      <c r="G18" s="40">
        <v>14</v>
      </c>
      <c r="H18" s="40"/>
      <c r="I18" s="40"/>
    </row>
    <row r="19" spans="1:9" s="6" customFormat="1" ht="99" customHeight="1" x14ac:dyDescent="0.35">
      <c r="A19" s="11">
        <v>15</v>
      </c>
      <c r="B19" s="12"/>
      <c r="C19" s="13" t="s">
        <v>42</v>
      </c>
      <c r="D19" s="17" t="s">
        <v>43</v>
      </c>
      <c r="E19" s="14" t="s">
        <v>8</v>
      </c>
      <c r="F19" s="24">
        <f t="shared" si="0"/>
        <v>6</v>
      </c>
      <c r="G19" s="37">
        <v>2</v>
      </c>
      <c r="H19" s="37">
        <v>2</v>
      </c>
      <c r="I19" s="37">
        <v>2</v>
      </c>
    </row>
    <row r="20" spans="1:9" s="6" customFormat="1" ht="99" customHeight="1" x14ac:dyDescent="0.35">
      <c r="A20" s="11">
        <v>16</v>
      </c>
      <c r="B20" s="12"/>
      <c r="C20" s="13" t="s">
        <v>64</v>
      </c>
      <c r="D20" s="17" t="s">
        <v>65</v>
      </c>
      <c r="E20" s="63" t="s">
        <v>8</v>
      </c>
      <c r="F20" s="24">
        <f t="shared" si="0"/>
        <v>2</v>
      </c>
      <c r="G20" s="41"/>
      <c r="H20" s="11"/>
      <c r="I20" s="11">
        <v>2</v>
      </c>
    </row>
    <row r="21" spans="1:9" s="6" customFormat="1" ht="108.75" customHeight="1" x14ac:dyDescent="0.35">
      <c r="A21" s="11">
        <v>17</v>
      </c>
      <c r="B21" s="12"/>
      <c r="C21" s="13" t="s">
        <v>95</v>
      </c>
      <c r="D21" s="17" t="s">
        <v>77</v>
      </c>
      <c r="E21" s="63" t="s">
        <v>10</v>
      </c>
      <c r="F21" s="24">
        <f t="shared" si="0"/>
        <v>2</v>
      </c>
      <c r="G21" s="79"/>
      <c r="H21" s="20"/>
      <c r="I21" s="20">
        <v>2</v>
      </c>
    </row>
    <row r="22" spans="1:9" s="6" customFormat="1" ht="108.75" customHeight="1" x14ac:dyDescent="0.35">
      <c r="A22" s="11">
        <v>18</v>
      </c>
      <c r="B22" s="12"/>
      <c r="C22" s="13" t="s">
        <v>110</v>
      </c>
      <c r="D22" s="17" t="s">
        <v>111</v>
      </c>
      <c r="E22" s="63" t="s">
        <v>107</v>
      </c>
      <c r="F22" s="24">
        <f t="shared" ref="F22" si="1">G22+H22+I22</f>
        <v>1</v>
      </c>
      <c r="G22" s="79"/>
      <c r="H22" s="20">
        <v>1</v>
      </c>
      <c r="I22" s="20"/>
    </row>
    <row r="23" spans="1:9" s="6" customFormat="1" ht="108.75" customHeight="1" x14ac:dyDescent="0.35">
      <c r="A23" s="11">
        <v>19</v>
      </c>
      <c r="B23" s="12"/>
      <c r="C23" s="13" t="s">
        <v>108</v>
      </c>
      <c r="D23" s="17" t="s">
        <v>109</v>
      </c>
      <c r="E23" s="63" t="s">
        <v>10</v>
      </c>
      <c r="F23" s="24">
        <f t="shared" ref="F23" si="2">G23+H23+I23</f>
        <v>1</v>
      </c>
      <c r="G23" s="79"/>
      <c r="H23" s="20">
        <v>1</v>
      </c>
      <c r="I23" s="20"/>
    </row>
    <row r="24" spans="1:9" x14ac:dyDescent="0.25">
      <c r="A24" s="1"/>
      <c r="B24" s="3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3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3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3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3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3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3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3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3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3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3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3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3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3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3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3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3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3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3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3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3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3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3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3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3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3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3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3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3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3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3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3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3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3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3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3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3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3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3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3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3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3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3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3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3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3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3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3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3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3"/>
      <c r="C73" s="1"/>
      <c r="D73" s="1"/>
      <c r="E73" s="1"/>
      <c r="F73" s="1"/>
      <c r="G73" s="1"/>
      <c r="H73" s="1"/>
      <c r="I73" s="1"/>
    </row>
  </sheetData>
  <mergeCells count="8">
    <mergeCell ref="F3:F4"/>
    <mergeCell ref="C1:I1"/>
    <mergeCell ref="G3:I3"/>
    <mergeCell ref="A3:A4"/>
    <mergeCell ref="B3:B4"/>
    <mergeCell ref="C3:C4"/>
    <mergeCell ref="D3:D4"/>
    <mergeCell ref="E3:E4"/>
  </mergeCells>
  <phoneticPr fontId="8" type="noConversion"/>
  <pageMargins left="0.7" right="0.7" top="0.75" bottom="0.75" header="0.3" footer="0.3"/>
  <pageSetup paperSize="8" scale="49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3A19-3F68-45C3-99FA-3FD289C75AD8}">
  <sheetPr>
    <pageSetUpPr fitToPage="1"/>
  </sheetPr>
  <dimension ref="A1:W62"/>
  <sheetViews>
    <sheetView zoomScale="70" zoomScaleNormal="70" zoomScaleSheetLayoutView="70" zoomScalePageLayoutView="40" workbookViewId="0">
      <selection activeCell="U22" sqref="U22"/>
    </sheetView>
  </sheetViews>
  <sheetFormatPr defaultColWidth="9.140625" defaultRowHeight="15" x14ac:dyDescent="0.25"/>
  <cols>
    <col min="1" max="1" width="6.5703125" customWidth="1"/>
    <col min="2" max="2" width="25.85546875" style="2" customWidth="1"/>
    <col min="3" max="3" width="38.140625" customWidth="1"/>
    <col min="4" max="4" width="71" hidden="1" customWidth="1"/>
    <col min="5" max="5" width="10.28515625" customWidth="1"/>
    <col min="6" max="6" width="14.28515625" customWidth="1"/>
    <col min="7" max="20" width="10.7109375" customWidth="1"/>
    <col min="21" max="21" width="26.28515625" customWidth="1"/>
    <col min="23" max="23" width="9.140625" customWidth="1"/>
  </cols>
  <sheetData>
    <row r="1" spans="1:23" s="6" customFormat="1" ht="90" customHeight="1" x14ac:dyDescent="0.35">
      <c r="A1" s="9" t="s">
        <v>0</v>
      </c>
      <c r="B1" s="10"/>
      <c r="C1" s="70" t="s">
        <v>24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23"/>
      <c r="P1" s="23"/>
      <c r="Q1" s="23"/>
      <c r="R1" s="23"/>
      <c r="S1" s="23"/>
      <c r="T1" s="23"/>
    </row>
    <row r="2" spans="1:23" s="4" customFormat="1" ht="18.75" x14ac:dyDescent="0.3">
      <c r="B2" s="5"/>
    </row>
    <row r="3" spans="1:23" s="4" customFormat="1" ht="18.75" x14ac:dyDescent="0.3">
      <c r="A3" s="4" t="s">
        <v>2</v>
      </c>
      <c r="B3" s="5"/>
      <c r="C3" s="7" t="s">
        <v>25</v>
      </c>
      <c r="E3" s="4" t="s">
        <v>5</v>
      </c>
      <c r="F3" s="8" t="s">
        <v>94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3" s="4" customFormat="1" ht="18.75" x14ac:dyDescent="0.3">
      <c r="E4" s="4" t="s">
        <v>4</v>
      </c>
      <c r="F4" s="8">
        <v>0</v>
      </c>
      <c r="G4" s="8"/>
      <c r="H4" s="8"/>
      <c r="I4" s="8"/>
      <c r="J4" s="8"/>
      <c r="K4" s="8"/>
      <c r="L4" s="8"/>
    </row>
    <row r="5" spans="1:23" s="4" customFormat="1" ht="39.75" customHeight="1" x14ac:dyDescent="0.3">
      <c r="A5" s="67" t="s">
        <v>3</v>
      </c>
      <c r="B5" s="67" t="s">
        <v>7</v>
      </c>
      <c r="C5" s="67" t="s">
        <v>9</v>
      </c>
      <c r="D5" s="67" t="s">
        <v>1</v>
      </c>
      <c r="E5" s="67" t="s">
        <v>6</v>
      </c>
      <c r="F5" s="67" t="s">
        <v>14</v>
      </c>
      <c r="G5" s="65" t="s">
        <v>30</v>
      </c>
      <c r="H5" s="65"/>
      <c r="I5" s="65"/>
      <c r="J5" s="71" t="s">
        <v>31</v>
      </c>
      <c r="K5" s="66"/>
      <c r="L5" s="66"/>
      <c r="M5" s="66"/>
      <c r="N5" s="66"/>
      <c r="O5" s="72"/>
      <c r="P5" s="65" t="s">
        <v>32</v>
      </c>
      <c r="Q5" s="65"/>
      <c r="R5" s="65"/>
      <c r="S5" s="65"/>
      <c r="T5" s="22" t="s">
        <v>68</v>
      </c>
      <c r="U5" s="68" t="s">
        <v>26</v>
      </c>
    </row>
    <row r="6" spans="1:23" ht="22.5" customHeight="1" x14ac:dyDescent="0.25">
      <c r="A6" s="67"/>
      <c r="B6" s="67"/>
      <c r="C6" s="67"/>
      <c r="D6" s="67"/>
      <c r="E6" s="67"/>
      <c r="F6" s="67"/>
      <c r="G6" s="22" t="s">
        <v>20</v>
      </c>
      <c r="H6" s="22" t="s">
        <v>21</v>
      </c>
      <c r="I6" s="22" t="s">
        <v>33</v>
      </c>
      <c r="J6" s="22" t="s">
        <v>20</v>
      </c>
      <c r="K6" s="22" t="s">
        <v>21</v>
      </c>
      <c r="L6" s="22" t="s">
        <v>33</v>
      </c>
      <c r="M6" s="22" t="s">
        <v>34</v>
      </c>
      <c r="N6" s="22" t="s">
        <v>35</v>
      </c>
      <c r="O6" s="22" t="s">
        <v>60</v>
      </c>
      <c r="P6" s="22" t="s">
        <v>20</v>
      </c>
      <c r="Q6" s="22" t="s">
        <v>21</v>
      </c>
      <c r="R6" s="22" t="s">
        <v>33</v>
      </c>
      <c r="S6" s="22" t="s">
        <v>34</v>
      </c>
      <c r="T6" s="22" t="s">
        <v>20</v>
      </c>
      <c r="U6" s="69"/>
    </row>
    <row r="7" spans="1:23" s="6" customFormat="1" ht="99" customHeight="1" x14ac:dyDescent="0.35">
      <c r="A7" s="11">
        <v>5</v>
      </c>
      <c r="B7" s="27" t="s">
        <v>97</v>
      </c>
      <c r="C7" s="13" t="s">
        <v>52</v>
      </c>
      <c r="D7" s="13" t="s">
        <v>53</v>
      </c>
      <c r="E7" s="14" t="s">
        <v>10</v>
      </c>
      <c r="F7" s="24">
        <f>G7+H7+I7+J7+K7+L7+M7+N7+P7+Q7+R7+S7+T7+O7</f>
        <v>104</v>
      </c>
      <c r="G7" s="37">
        <v>11</v>
      </c>
      <c r="H7" s="37">
        <v>5</v>
      </c>
      <c r="I7" s="37">
        <v>7</v>
      </c>
      <c r="J7" s="37">
        <v>18</v>
      </c>
      <c r="K7" s="37">
        <v>35</v>
      </c>
      <c r="L7" s="38"/>
      <c r="M7" s="38"/>
      <c r="N7" s="38"/>
      <c r="O7" s="38"/>
      <c r="P7" s="39">
        <v>3</v>
      </c>
      <c r="Q7" s="39">
        <v>12</v>
      </c>
      <c r="R7" s="20"/>
      <c r="S7" s="20"/>
      <c r="T7" s="20">
        <v>13</v>
      </c>
      <c r="U7" s="11" t="s">
        <v>80</v>
      </c>
      <c r="V7" s="50">
        <v>29</v>
      </c>
      <c r="W7" s="47"/>
    </row>
    <row r="8" spans="1:23" s="6" customFormat="1" ht="95.25" customHeight="1" x14ac:dyDescent="0.35">
      <c r="A8" s="11">
        <v>10</v>
      </c>
      <c r="B8" s="12" t="s">
        <v>96</v>
      </c>
      <c r="C8" s="13" t="s">
        <v>54</v>
      </c>
      <c r="D8" s="17" t="s">
        <v>55</v>
      </c>
      <c r="E8" s="14" t="s">
        <v>10</v>
      </c>
      <c r="F8" s="24">
        <f>G8+H8+I8+J8+K8+L8+M8+N8+P8+Q8+R8+S8+T8+O8</f>
        <v>61</v>
      </c>
      <c r="G8" s="37">
        <v>6</v>
      </c>
      <c r="H8" s="37">
        <v>7</v>
      </c>
      <c r="I8" s="37">
        <v>4</v>
      </c>
      <c r="J8" s="38">
        <v>8</v>
      </c>
      <c r="K8" s="38">
        <v>16</v>
      </c>
      <c r="L8" s="38"/>
      <c r="M8" s="38"/>
      <c r="N8" s="38"/>
      <c r="O8" s="38"/>
      <c r="P8" s="40">
        <v>6</v>
      </c>
      <c r="Q8" s="40">
        <v>7</v>
      </c>
      <c r="R8" s="40"/>
      <c r="S8" s="16"/>
      <c r="T8" s="16">
        <v>7</v>
      </c>
      <c r="U8" s="11" t="s">
        <v>79</v>
      </c>
      <c r="V8" s="50">
        <v>22</v>
      </c>
      <c r="W8" s="47"/>
    </row>
    <row r="9" spans="1:23" x14ac:dyDescent="0.25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23" x14ac:dyDescent="0.25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3" x14ac:dyDescent="0.25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23" x14ac:dyDescent="0.25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23" x14ac:dyDescent="0.25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3" x14ac:dyDescent="0.25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3" x14ac:dyDescent="0.25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23" x14ac:dyDescent="0.25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</row>
  </sheetData>
  <mergeCells count="11">
    <mergeCell ref="P5:S5"/>
    <mergeCell ref="U5:U6"/>
    <mergeCell ref="C1:N1"/>
    <mergeCell ref="A5:A6"/>
    <mergeCell ref="B5:B6"/>
    <mergeCell ref="C5:C6"/>
    <mergeCell ref="D5:D6"/>
    <mergeCell ref="E5:E6"/>
    <mergeCell ref="F5:F6"/>
    <mergeCell ref="G5:I5"/>
    <mergeCell ref="J5:O5"/>
  </mergeCells>
  <pageMargins left="0.7" right="0.7" top="0.75" bottom="0.75" header="0.3" footer="0.3"/>
  <pageSetup paperSize="8" scale="68" orientation="landscape" r:id="rId1"/>
  <headerFooter>
    <oddHeader>&amp;RPage &amp;P of 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7DFD-B619-4322-A455-EC7C12475B54}">
  <sheetPr>
    <pageSetUpPr fitToPage="1"/>
  </sheetPr>
  <dimension ref="A1:Q65"/>
  <sheetViews>
    <sheetView zoomScale="70" zoomScaleNormal="70" zoomScaleSheetLayoutView="70" zoomScalePageLayoutView="40" workbookViewId="0">
      <selection activeCell="Z11" sqref="Z11"/>
    </sheetView>
  </sheetViews>
  <sheetFormatPr defaultColWidth="9.140625" defaultRowHeight="15" x14ac:dyDescent="0.25"/>
  <cols>
    <col min="1" max="2" width="6.5703125" customWidth="1"/>
    <col min="3" max="3" width="38.140625" customWidth="1"/>
    <col min="4" max="4" width="45.85546875" customWidth="1"/>
    <col min="5" max="5" width="12.42578125" hidden="1" customWidth="1"/>
    <col min="6" max="6" width="14.28515625" customWidth="1"/>
    <col min="7" max="7" width="10.7109375" customWidth="1"/>
    <col min="8" max="8" width="10.7109375" hidden="1" customWidth="1"/>
    <col min="9" max="12" width="10.7109375" customWidth="1"/>
    <col min="13" max="13" width="10.7109375" hidden="1" customWidth="1"/>
    <col min="14" max="17" width="10.7109375" customWidth="1"/>
    <col min="19" max="19" width="9.140625" customWidth="1"/>
  </cols>
  <sheetData>
    <row r="1" spans="1:17" s="6" customFormat="1" ht="90" customHeight="1" x14ac:dyDescent="0.35">
      <c r="A1" s="9" t="s">
        <v>0</v>
      </c>
      <c r="B1" s="9"/>
      <c r="C1" s="70" t="s">
        <v>24</v>
      </c>
      <c r="D1" s="70"/>
      <c r="E1" s="70"/>
      <c r="F1" s="70"/>
      <c r="G1" s="70"/>
      <c r="H1" s="70"/>
      <c r="I1" s="70"/>
      <c r="J1" s="70"/>
      <c r="K1" s="70"/>
      <c r="L1" s="23"/>
      <c r="M1" s="23"/>
      <c r="N1" s="23"/>
      <c r="O1" s="23"/>
      <c r="P1" s="23"/>
      <c r="Q1" s="23"/>
    </row>
    <row r="2" spans="1:17" s="4" customFormat="1" ht="18.75" x14ac:dyDescent="0.3"/>
    <row r="3" spans="1:17" s="4" customFormat="1" ht="39.75" customHeight="1" x14ac:dyDescent="0.3">
      <c r="A3" s="67" t="s">
        <v>3</v>
      </c>
      <c r="B3" s="24"/>
      <c r="C3" s="67" t="s">
        <v>9</v>
      </c>
      <c r="D3" s="67" t="s">
        <v>1</v>
      </c>
      <c r="E3" s="24"/>
      <c r="F3" s="67" t="s">
        <v>14</v>
      </c>
      <c r="G3" s="71" t="s">
        <v>31</v>
      </c>
      <c r="H3" s="66"/>
      <c r="I3" s="66"/>
      <c r="J3" s="66"/>
      <c r="K3" s="66"/>
      <c r="L3" s="72"/>
      <c r="M3" s="71" t="s">
        <v>32</v>
      </c>
      <c r="N3" s="66"/>
      <c r="O3" s="66"/>
      <c r="P3" s="72"/>
      <c r="Q3" s="22" t="s">
        <v>68</v>
      </c>
    </row>
    <row r="4" spans="1:17" ht="22.5" customHeight="1" x14ac:dyDescent="0.25">
      <c r="A4" s="67"/>
      <c r="B4" s="24"/>
      <c r="C4" s="67"/>
      <c r="D4" s="67"/>
      <c r="E4" s="24"/>
      <c r="F4" s="67"/>
      <c r="G4" s="22" t="s">
        <v>20</v>
      </c>
      <c r="H4" s="22" t="s">
        <v>103</v>
      </c>
      <c r="I4" s="22" t="s">
        <v>33</v>
      </c>
      <c r="J4" s="22" t="s">
        <v>34</v>
      </c>
      <c r="K4" s="22" t="s">
        <v>35</v>
      </c>
      <c r="L4" s="22" t="s">
        <v>60</v>
      </c>
      <c r="M4" s="22" t="s">
        <v>102</v>
      </c>
      <c r="N4" s="22" t="s">
        <v>21</v>
      </c>
      <c r="O4" s="22" t="s">
        <v>33</v>
      </c>
      <c r="P4" s="22" t="s">
        <v>34</v>
      </c>
      <c r="Q4" s="22" t="s">
        <v>20</v>
      </c>
    </row>
    <row r="5" spans="1:17" s="6" customFormat="1" ht="99" hidden="1" customHeight="1" x14ac:dyDescent="0.35">
      <c r="A5" s="11">
        <v>13</v>
      </c>
      <c r="B5" s="53"/>
      <c r="C5" s="35" t="s">
        <v>56</v>
      </c>
      <c r="D5" s="29" t="s">
        <v>57</v>
      </c>
      <c r="E5" s="29"/>
      <c r="F5" s="24" t="e">
        <f>#REF!+#REF!+#REF!+G5+#REF!+I5+J5+K5+#REF!+N5+O5+P5+L5+Q5</f>
        <v>#REF!</v>
      </c>
      <c r="G5" s="11"/>
      <c r="H5" s="11"/>
      <c r="I5" s="11">
        <v>28</v>
      </c>
      <c r="J5" s="11">
        <v>28</v>
      </c>
      <c r="K5" s="11">
        <v>28</v>
      </c>
      <c r="L5" s="11">
        <v>14</v>
      </c>
      <c r="M5" s="11"/>
      <c r="N5" s="16"/>
      <c r="O5" s="16">
        <v>10</v>
      </c>
      <c r="P5" s="16">
        <v>10</v>
      </c>
      <c r="Q5" s="16"/>
    </row>
    <row r="6" spans="1:17" s="6" customFormat="1" ht="99" hidden="1" customHeight="1" x14ac:dyDescent="0.35">
      <c r="A6" s="11">
        <v>14</v>
      </c>
      <c r="B6" s="54"/>
      <c r="C6" s="36" t="s">
        <v>69</v>
      </c>
      <c r="D6" s="31" t="s">
        <v>70</v>
      </c>
      <c r="E6" s="55"/>
      <c r="F6" s="42" t="e">
        <f>#REF!+#REF!+#REF!+G6+#REF!+I6+J6+K6+#REF!+N6+O6+P6+Q6+L6</f>
        <v>#REF!</v>
      </c>
      <c r="G6" s="43">
        <v>12</v>
      </c>
      <c r="H6" s="43"/>
      <c r="I6" s="43"/>
      <c r="J6" s="43"/>
      <c r="K6" s="43"/>
      <c r="L6" s="43"/>
      <c r="M6" s="43"/>
      <c r="N6" s="44">
        <v>10</v>
      </c>
      <c r="O6" s="44"/>
      <c r="P6" s="44"/>
      <c r="Q6" s="44">
        <v>10</v>
      </c>
    </row>
    <row r="7" spans="1:17" s="6" customFormat="1" ht="51.75" customHeight="1" x14ac:dyDescent="0.35">
      <c r="A7" s="41">
        <v>1</v>
      </c>
      <c r="B7" s="41"/>
      <c r="C7" s="13" t="s">
        <v>66</v>
      </c>
      <c r="D7" s="17" t="s">
        <v>67</v>
      </c>
      <c r="E7" s="17"/>
      <c r="F7" s="24">
        <f>Q7</f>
        <v>4</v>
      </c>
      <c r="G7" s="13"/>
      <c r="H7" s="13"/>
      <c r="I7" s="11"/>
      <c r="J7" s="16"/>
      <c r="K7" s="16"/>
      <c r="L7" s="16"/>
      <c r="M7" s="16"/>
      <c r="N7" s="16"/>
      <c r="O7" s="16"/>
      <c r="P7" s="16"/>
      <c r="Q7" s="16">
        <v>4</v>
      </c>
    </row>
    <row r="8" spans="1:17" s="6" customFormat="1" ht="51.75" customHeight="1" x14ac:dyDescent="0.35">
      <c r="A8" s="41">
        <v>2</v>
      </c>
      <c r="B8" s="41"/>
      <c r="C8" s="13" t="s">
        <v>66</v>
      </c>
      <c r="D8" s="17" t="s">
        <v>99</v>
      </c>
      <c r="E8" s="29"/>
      <c r="F8" s="68">
        <f>G8+I8+J8+K8+L8+N8+O8+P8</f>
        <v>25</v>
      </c>
      <c r="G8" s="73">
        <v>4</v>
      </c>
      <c r="H8" s="53"/>
      <c r="I8" s="73">
        <v>4</v>
      </c>
      <c r="J8" s="75">
        <v>4</v>
      </c>
      <c r="K8" s="75">
        <v>4</v>
      </c>
      <c r="L8" s="75">
        <v>2</v>
      </c>
      <c r="M8" s="51"/>
      <c r="N8" s="75">
        <v>1</v>
      </c>
      <c r="O8" s="75">
        <v>2</v>
      </c>
      <c r="P8" s="75">
        <v>4</v>
      </c>
      <c r="Q8" s="16"/>
    </row>
    <row r="9" spans="1:17" s="6" customFormat="1" ht="51.75" customHeight="1" x14ac:dyDescent="0.35">
      <c r="A9" s="41">
        <v>3</v>
      </c>
      <c r="B9" s="41"/>
      <c r="C9" s="56" t="s">
        <v>66</v>
      </c>
      <c r="D9" s="57" t="s">
        <v>98</v>
      </c>
      <c r="E9" s="32"/>
      <c r="F9" s="69"/>
      <c r="G9" s="74"/>
      <c r="H9" s="54"/>
      <c r="I9" s="74"/>
      <c r="J9" s="76"/>
      <c r="K9" s="76"/>
      <c r="L9" s="76"/>
      <c r="M9" s="20"/>
      <c r="N9" s="76"/>
      <c r="O9" s="76"/>
      <c r="P9" s="76"/>
      <c r="Q9" s="16"/>
    </row>
    <row r="10" spans="1:17" s="6" customFormat="1" ht="51.75" customHeight="1" x14ac:dyDescent="0.35">
      <c r="A10" s="41">
        <v>4</v>
      </c>
      <c r="B10" s="41"/>
      <c r="C10" s="13" t="s">
        <v>66</v>
      </c>
      <c r="D10" s="52" t="s">
        <v>101</v>
      </c>
      <c r="E10" s="52"/>
      <c r="F10" s="24">
        <f>N10+Q10</f>
        <v>2</v>
      </c>
      <c r="G10" s="11"/>
      <c r="H10" s="11"/>
      <c r="I10" s="11"/>
      <c r="J10" s="16"/>
      <c r="K10" s="16"/>
      <c r="L10" s="16"/>
      <c r="M10" s="16"/>
      <c r="N10" s="16"/>
      <c r="O10" s="16"/>
      <c r="P10" s="16"/>
      <c r="Q10" s="16">
        <v>2</v>
      </c>
    </row>
    <row r="11" spans="1:17" s="6" customFormat="1" ht="51.75" customHeight="1" x14ac:dyDescent="0.35">
      <c r="A11" s="41">
        <v>5</v>
      </c>
      <c r="B11" s="41"/>
      <c r="C11" s="13" t="s">
        <v>66</v>
      </c>
      <c r="D11" s="52" t="s">
        <v>100</v>
      </c>
      <c r="E11" s="52"/>
      <c r="F11" s="24">
        <f>N11+Q11</f>
        <v>2</v>
      </c>
      <c r="G11" s="11"/>
      <c r="H11" s="11"/>
      <c r="I11" s="11"/>
      <c r="J11" s="16"/>
      <c r="K11" s="16"/>
      <c r="L11" s="16"/>
      <c r="M11" s="16"/>
      <c r="N11" s="16"/>
      <c r="O11" s="16"/>
      <c r="P11" s="16"/>
      <c r="Q11" s="16">
        <v>2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</sheetData>
  <mergeCells count="16">
    <mergeCell ref="G8:G9"/>
    <mergeCell ref="F8:F9"/>
    <mergeCell ref="M3:P3"/>
    <mergeCell ref="O8:O9"/>
    <mergeCell ref="P8:P9"/>
    <mergeCell ref="N8:N9"/>
    <mergeCell ref="I8:I9"/>
    <mergeCell ref="J8:J9"/>
    <mergeCell ref="K8:K9"/>
    <mergeCell ref="L8:L9"/>
    <mergeCell ref="C1:K1"/>
    <mergeCell ref="A3:A4"/>
    <mergeCell ref="C3:C4"/>
    <mergeCell ref="D3:D4"/>
    <mergeCell ref="F3:F4"/>
    <mergeCell ref="G3:L3"/>
  </mergeCells>
  <phoneticPr fontId="8" type="noConversion"/>
  <pageMargins left="0.7" right="0.7" top="0.75" bottom="0.75" header="0.3" footer="0.3"/>
  <pageSetup paperSize="9" scale="63" orientation="landscape" r:id="rId1"/>
  <headerFooter>
    <oddHeader>&amp;RPage 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A393-5FF2-4B76-A459-C7EB340C703E}">
  <sheetPr>
    <pageSetUpPr fitToPage="1"/>
  </sheetPr>
  <dimension ref="A1:Z92"/>
  <sheetViews>
    <sheetView zoomScale="70" zoomScaleNormal="70" zoomScaleSheetLayoutView="70" zoomScalePageLayoutView="40" workbookViewId="0">
      <selection activeCell="AA24" sqref="AA24"/>
    </sheetView>
  </sheetViews>
  <sheetFormatPr defaultColWidth="9.140625" defaultRowHeight="15" x14ac:dyDescent="0.25"/>
  <cols>
    <col min="1" max="1" width="6.5703125" customWidth="1"/>
    <col min="2" max="2" width="25.85546875" style="2" customWidth="1"/>
    <col min="3" max="3" width="38.140625" customWidth="1"/>
    <col min="4" max="4" width="71" customWidth="1"/>
    <col min="5" max="5" width="10.28515625" hidden="1" customWidth="1"/>
    <col min="6" max="6" width="14.28515625" hidden="1" customWidth="1"/>
    <col min="7" max="10" width="10.7109375" customWidth="1"/>
    <col min="11" max="22" width="10.7109375" hidden="1" customWidth="1"/>
    <col min="23" max="23" width="26.28515625" hidden="1" customWidth="1"/>
    <col min="25" max="25" width="9.140625" customWidth="1"/>
  </cols>
  <sheetData>
    <row r="1" spans="1:26" s="6" customFormat="1" ht="90" customHeight="1" x14ac:dyDescent="0.35">
      <c r="A1" s="9" t="s">
        <v>0</v>
      </c>
      <c r="B1" s="10"/>
      <c r="C1" s="70" t="s">
        <v>24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23"/>
      <c r="Q1" s="23"/>
      <c r="R1" s="23"/>
      <c r="S1" s="23"/>
      <c r="T1" s="23"/>
      <c r="U1" s="23"/>
      <c r="V1" s="23"/>
    </row>
    <row r="2" spans="1:26" s="4" customFormat="1" ht="18.75" x14ac:dyDescent="0.3">
      <c r="B2" s="5"/>
    </row>
    <row r="3" spans="1:26" s="4" customFormat="1" ht="18.75" x14ac:dyDescent="0.3">
      <c r="A3" s="4" t="s">
        <v>2</v>
      </c>
      <c r="B3" s="5"/>
      <c r="C3" s="7"/>
      <c r="E3" s="4" t="s">
        <v>5</v>
      </c>
      <c r="F3" s="8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6" s="4" customFormat="1" ht="18.75" x14ac:dyDescent="0.3">
      <c r="E4" s="4" t="s">
        <v>4</v>
      </c>
      <c r="F4" s="8">
        <v>0</v>
      </c>
      <c r="G4" s="8"/>
      <c r="H4" s="8"/>
      <c r="I4" s="8"/>
      <c r="J4" s="8"/>
      <c r="K4" s="8"/>
      <c r="L4" s="8"/>
      <c r="M4" s="8"/>
    </row>
    <row r="5" spans="1:26" s="4" customFormat="1" ht="39.75" customHeight="1" x14ac:dyDescent="0.3">
      <c r="A5" s="67" t="s">
        <v>3</v>
      </c>
      <c r="B5" s="67" t="s">
        <v>7</v>
      </c>
      <c r="C5" s="67" t="s">
        <v>9</v>
      </c>
      <c r="D5" s="67" t="s">
        <v>1</v>
      </c>
      <c r="E5" s="67" t="s">
        <v>6</v>
      </c>
      <c r="F5" s="67" t="s">
        <v>14</v>
      </c>
      <c r="G5" s="65" t="s">
        <v>30</v>
      </c>
      <c r="H5" s="65"/>
      <c r="I5" s="65"/>
      <c r="J5" s="58" t="s">
        <v>104</v>
      </c>
      <c r="K5" s="71" t="s">
        <v>31</v>
      </c>
      <c r="L5" s="66"/>
      <c r="M5" s="66"/>
      <c r="N5" s="66"/>
      <c r="O5" s="66"/>
      <c r="P5" s="72"/>
      <c r="Q5" s="65" t="s">
        <v>32</v>
      </c>
      <c r="R5" s="65"/>
      <c r="S5" s="65"/>
      <c r="T5" s="65"/>
      <c r="U5" s="22" t="s">
        <v>68</v>
      </c>
      <c r="V5" s="59" t="s">
        <v>105</v>
      </c>
      <c r="W5" s="68" t="s">
        <v>26</v>
      </c>
    </row>
    <row r="6" spans="1:26" ht="22.5" customHeight="1" x14ac:dyDescent="0.25">
      <c r="A6" s="67"/>
      <c r="B6" s="67"/>
      <c r="C6" s="67"/>
      <c r="D6" s="67"/>
      <c r="E6" s="67"/>
      <c r="F6" s="67"/>
      <c r="G6" s="22" t="s">
        <v>20</v>
      </c>
      <c r="H6" s="22" t="s">
        <v>21</v>
      </c>
      <c r="I6" s="22" t="s">
        <v>33</v>
      </c>
      <c r="J6" s="22" t="s">
        <v>14</v>
      </c>
      <c r="K6" s="22" t="s">
        <v>20</v>
      </c>
      <c r="L6" s="22" t="s">
        <v>21</v>
      </c>
      <c r="M6" s="22" t="s">
        <v>33</v>
      </c>
      <c r="N6" s="22" t="s">
        <v>34</v>
      </c>
      <c r="O6" s="22" t="s">
        <v>35</v>
      </c>
      <c r="P6" s="22" t="s">
        <v>60</v>
      </c>
      <c r="Q6" s="22" t="s">
        <v>20</v>
      </c>
      <c r="R6" s="22" t="s">
        <v>21</v>
      </c>
      <c r="S6" s="22" t="s">
        <v>33</v>
      </c>
      <c r="T6" s="22" t="s">
        <v>34</v>
      </c>
      <c r="U6" s="22" t="s">
        <v>20</v>
      </c>
      <c r="V6" s="22" t="s">
        <v>14</v>
      </c>
      <c r="W6" s="69"/>
    </row>
    <row r="7" spans="1:26" s="6" customFormat="1" ht="99" customHeight="1" x14ac:dyDescent="0.35">
      <c r="A7" s="11">
        <v>1</v>
      </c>
      <c r="B7" s="12"/>
      <c r="C7" s="13" t="s">
        <v>51</v>
      </c>
      <c r="D7" s="17" t="s">
        <v>62</v>
      </c>
      <c r="E7" s="14" t="s">
        <v>8</v>
      </c>
      <c r="F7" s="24">
        <f>G7+H7+I7+K7+L7+M7+N7+O7+Q7+R7+S7+T7+U7+P7</f>
        <v>36</v>
      </c>
      <c r="G7" s="37">
        <v>11</v>
      </c>
      <c r="H7" s="37">
        <v>5</v>
      </c>
      <c r="I7" s="37">
        <v>7</v>
      </c>
      <c r="J7" s="61">
        <f>G7+H7+I7</f>
        <v>23</v>
      </c>
      <c r="K7" s="11"/>
      <c r="L7" s="11"/>
      <c r="M7" s="11"/>
      <c r="N7" s="11"/>
      <c r="O7" s="11"/>
      <c r="P7" s="11"/>
      <c r="Q7" s="37"/>
      <c r="R7" s="37"/>
      <c r="S7" s="16"/>
      <c r="T7" s="16"/>
      <c r="U7" s="16">
        <v>13</v>
      </c>
      <c r="V7" s="16"/>
      <c r="W7" s="11" t="s">
        <v>83</v>
      </c>
    </row>
    <row r="8" spans="1:26" s="6" customFormat="1" ht="113.25" hidden="1" customHeight="1" x14ac:dyDescent="0.35">
      <c r="A8" s="11">
        <v>2</v>
      </c>
      <c r="B8" s="12"/>
      <c r="C8" s="13" t="s">
        <v>61</v>
      </c>
      <c r="D8" s="17" t="s">
        <v>63</v>
      </c>
      <c r="E8" s="14" t="s">
        <v>8</v>
      </c>
      <c r="F8" s="24">
        <f>G8+H8+I8+K8+L8+M8+N8+O8+Q8+R8+S8+T8+P8</f>
        <v>181</v>
      </c>
      <c r="G8" s="37"/>
      <c r="H8" s="37"/>
      <c r="I8" s="37"/>
      <c r="J8" s="37"/>
      <c r="K8" s="11">
        <v>16</v>
      </c>
      <c r="L8" s="11">
        <v>32</v>
      </c>
      <c r="M8" s="11">
        <v>24</v>
      </c>
      <c r="N8" s="11">
        <v>24</v>
      </c>
      <c r="O8" s="11">
        <v>24</v>
      </c>
      <c r="P8" s="11">
        <v>12</v>
      </c>
      <c r="Q8" s="37">
        <v>5</v>
      </c>
      <c r="R8" s="37">
        <v>12</v>
      </c>
      <c r="S8" s="16">
        <v>16</v>
      </c>
      <c r="T8" s="16">
        <v>16</v>
      </c>
      <c r="U8" s="16"/>
      <c r="V8" s="16"/>
      <c r="W8" s="11" t="s">
        <v>80</v>
      </c>
      <c r="Z8" s="47"/>
    </row>
    <row r="9" spans="1:26" s="6" customFormat="1" ht="113.25" hidden="1" customHeight="1" x14ac:dyDescent="0.35">
      <c r="A9" s="11">
        <v>3</v>
      </c>
      <c r="B9" s="12"/>
      <c r="C9" s="13" t="s">
        <v>45</v>
      </c>
      <c r="D9" s="13" t="s">
        <v>46</v>
      </c>
      <c r="E9" s="14" t="s">
        <v>8</v>
      </c>
      <c r="F9" s="24">
        <f>G9+H9+I9+K9+L9+M9+N9+O9+Q9+R9+S9+T9+P9</f>
        <v>5</v>
      </c>
      <c r="G9" s="11"/>
      <c r="H9" s="11"/>
      <c r="I9" s="11"/>
      <c r="J9" s="11"/>
      <c r="K9" s="11">
        <v>2</v>
      </c>
      <c r="L9" s="11">
        <v>3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 t="s">
        <v>80</v>
      </c>
    </row>
    <row r="10" spans="1:26" s="6" customFormat="1" ht="99" hidden="1" customHeight="1" x14ac:dyDescent="0.35">
      <c r="A10" s="11">
        <v>4</v>
      </c>
      <c r="B10" s="12"/>
      <c r="C10" s="28" t="s">
        <v>92</v>
      </c>
      <c r="D10" s="29" t="s">
        <v>44</v>
      </c>
      <c r="E10" s="14" t="s">
        <v>10</v>
      </c>
      <c r="F10" s="24">
        <f>G10+H10+I10+K10+L10+M10+N10+O10+Q10+R10+S10+T10+P10</f>
        <v>110</v>
      </c>
      <c r="G10" s="11"/>
      <c r="H10" s="11"/>
      <c r="I10" s="11"/>
      <c r="J10" s="11"/>
      <c r="K10" s="11"/>
      <c r="L10" s="11"/>
      <c r="M10" s="11">
        <v>24</v>
      </c>
      <c r="N10" s="11">
        <v>24</v>
      </c>
      <c r="O10" s="11">
        <v>24</v>
      </c>
      <c r="P10" s="11">
        <v>6</v>
      </c>
      <c r="Q10" s="16"/>
      <c r="R10" s="16"/>
      <c r="S10" s="16">
        <v>16</v>
      </c>
      <c r="T10" s="16">
        <v>16</v>
      </c>
      <c r="U10" s="16"/>
      <c r="V10" s="16"/>
      <c r="W10" s="11" t="s">
        <v>80</v>
      </c>
      <c r="X10" s="49"/>
      <c r="Y10" s="47"/>
    </row>
    <row r="11" spans="1:26" s="6" customFormat="1" ht="99" hidden="1" customHeight="1" x14ac:dyDescent="0.35">
      <c r="A11" s="11">
        <v>5</v>
      </c>
      <c r="B11" s="27"/>
      <c r="C11" s="13" t="s">
        <v>52</v>
      </c>
      <c r="D11" s="13" t="s">
        <v>53</v>
      </c>
      <c r="E11" s="14" t="s">
        <v>10</v>
      </c>
      <c r="F11" s="24">
        <f>G11+H11+I11+K11+L11+M11+N11+O11+Q11+R11+S11+T11+U11+P11</f>
        <v>106</v>
      </c>
      <c r="G11" s="37">
        <v>11</v>
      </c>
      <c r="H11" s="37">
        <v>5</v>
      </c>
      <c r="I11" s="37">
        <v>7</v>
      </c>
      <c r="J11" s="37"/>
      <c r="K11" s="37">
        <v>18</v>
      </c>
      <c r="L11" s="37">
        <v>35</v>
      </c>
      <c r="M11" s="38"/>
      <c r="N11" s="38"/>
      <c r="O11" s="38"/>
      <c r="P11" s="38"/>
      <c r="Q11" s="39">
        <v>5</v>
      </c>
      <c r="R11" s="39">
        <v>12</v>
      </c>
      <c r="S11" s="20"/>
      <c r="T11" s="20"/>
      <c r="U11" s="20">
        <v>13</v>
      </c>
      <c r="V11" s="20"/>
      <c r="W11" s="11" t="s">
        <v>80</v>
      </c>
      <c r="X11" s="49"/>
      <c r="Y11" s="47"/>
    </row>
    <row r="12" spans="1:26" s="6" customFormat="1" ht="43.9" hidden="1" customHeight="1" x14ac:dyDescent="0.35">
      <c r="A12" s="11">
        <v>6</v>
      </c>
      <c r="B12" s="27"/>
      <c r="C12" s="31" t="s">
        <v>73</v>
      </c>
      <c r="D12" s="31" t="s">
        <v>76</v>
      </c>
      <c r="E12" s="33"/>
      <c r="F12" s="24">
        <f>G12+H12+I12+K12+L12+M12+N12+O12+Q12+R12+S12+T12+P12+U12</f>
        <v>181</v>
      </c>
      <c r="G12" s="11">
        <v>11</v>
      </c>
      <c r="H12" s="11">
        <v>5</v>
      </c>
      <c r="I12" s="11">
        <v>7</v>
      </c>
      <c r="J12" s="11"/>
      <c r="K12" s="11">
        <v>16</v>
      </c>
      <c r="L12" s="11">
        <v>32</v>
      </c>
      <c r="M12" s="11">
        <v>24</v>
      </c>
      <c r="N12" s="11">
        <v>24</v>
      </c>
      <c r="O12" s="11">
        <v>24</v>
      </c>
      <c r="P12" s="11">
        <v>6</v>
      </c>
      <c r="Q12" s="40"/>
      <c r="R12" s="40"/>
      <c r="S12" s="40">
        <v>16</v>
      </c>
      <c r="T12" s="40">
        <v>16</v>
      </c>
      <c r="U12" s="16"/>
      <c r="V12" s="16"/>
      <c r="W12" s="16"/>
      <c r="Y12" s="48"/>
    </row>
    <row r="13" spans="1:26" s="6" customFormat="1" ht="45" hidden="1" customHeight="1" x14ac:dyDescent="0.35">
      <c r="A13" s="11">
        <v>7</v>
      </c>
      <c r="B13" s="27"/>
      <c r="C13" s="31" t="s">
        <v>73</v>
      </c>
      <c r="D13" s="31" t="s">
        <v>75</v>
      </c>
      <c r="E13" s="33"/>
      <c r="F13" s="24">
        <f>G13+H13+I13+K13+L13+M13+N13+O13+Q13+R13+S13+T13+U13+P13</f>
        <v>33</v>
      </c>
      <c r="G13" s="37"/>
      <c r="H13" s="37"/>
      <c r="I13" s="37"/>
      <c r="J13" s="37"/>
      <c r="K13" s="37">
        <v>2</v>
      </c>
      <c r="L13" s="37">
        <v>3</v>
      </c>
      <c r="M13" s="38"/>
      <c r="N13" s="38"/>
      <c r="O13" s="38"/>
      <c r="P13" s="38"/>
      <c r="Q13" s="39">
        <v>3</v>
      </c>
      <c r="R13" s="39">
        <v>12</v>
      </c>
      <c r="S13" s="39"/>
      <c r="T13" s="39"/>
      <c r="U13" s="20">
        <v>13</v>
      </c>
      <c r="V13" s="20"/>
      <c r="W13" s="16"/>
      <c r="Y13" s="48"/>
    </row>
    <row r="14" spans="1:26" s="6" customFormat="1" ht="99" customHeight="1" x14ac:dyDescent="0.35">
      <c r="A14" s="11">
        <v>8</v>
      </c>
      <c r="B14" s="19"/>
      <c r="C14" s="31" t="s">
        <v>36</v>
      </c>
      <c r="D14" s="32" t="s">
        <v>37</v>
      </c>
      <c r="E14" s="33" t="s">
        <v>8</v>
      </c>
      <c r="F14" s="24">
        <f>G14+H14+I14+K14+L14+M14+N14+O14+Q14+R14+S14+T14+P14+U14</f>
        <v>161</v>
      </c>
      <c r="G14" s="38">
        <v>6</v>
      </c>
      <c r="H14" s="38">
        <v>7</v>
      </c>
      <c r="I14" s="38">
        <v>4</v>
      </c>
      <c r="J14" s="62">
        <f>G14+H14+I14</f>
        <v>17</v>
      </c>
      <c r="K14" s="38">
        <v>8</v>
      </c>
      <c r="L14" s="38">
        <v>16</v>
      </c>
      <c r="M14" s="38">
        <v>24</v>
      </c>
      <c r="N14" s="38">
        <v>24</v>
      </c>
      <c r="O14" s="38">
        <v>24</v>
      </c>
      <c r="P14" s="38">
        <v>12</v>
      </c>
      <c r="Q14" s="39">
        <v>6</v>
      </c>
      <c r="R14" s="39">
        <v>7</v>
      </c>
      <c r="S14" s="39">
        <v>8</v>
      </c>
      <c r="T14" s="39">
        <v>8</v>
      </c>
      <c r="U14" s="39">
        <v>7</v>
      </c>
      <c r="V14" s="39"/>
      <c r="W14" s="11" t="s">
        <v>79</v>
      </c>
      <c r="Y14" s="48"/>
    </row>
    <row r="15" spans="1:26" s="6" customFormat="1" ht="95.25" hidden="1" customHeight="1" x14ac:dyDescent="0.35">
      <c r="A15" s="11">
        <v>9</v>
      </c>
      <c r="B15" s="12"/>
      <c r="C15" s="13" t="s">
        <v>38</v>
      </c>
      <c r="D15" s="17" t="s">
        <v>39</v>
      </c>
      <c r="E15" s="14" t="s">
        <v>10</v>
      </c>
      <c r="F15" s="24">
        <f>G15+H15+I15+K15+L15+M15+N15+O15+Q15+R15+S15+T15+P15+U15</f>
        <v>100</v>
      </c>
      <c r="G15" s="37"/>
      <c r="H15" s="37"/>
      <c r="I15" s="37"/>
      <c r="J15" s="62">
        <f t="shared" ref="J15:J34" si="0">G15+H15+I15</f>
        <v>0</v>
      </c>
      <c r="K15" s="38"/>
      <c r="L15" s="38"/>
      <c r="M15" s="38">
        <v>24</v>
      </c>
      <c r="N15" s="38">
        <v>24</v>
      </c>
      <c r="O15" s="38">
        <v>24</v>
      </c>
      <c r="P15" s="38">
        <v>12</v>
      </c>
      <c r="Q15" s="40"/>
      <c r="R15" s="40"/>
      <c r="S15" s="40">
        <v>8</v>
      </c>
      <c r="T15" s="40">
        <v>8</v>
      </c>
      <c r="U15" s="40"/>
      <c r="V15" s="40"/>
      <c r="W15" s="11" t="s">
        <v>79</v>
      </c>
      <c r="Y15" s="47"/>
    </row>
    <row r="16" spans="1:26" s="6" customFormat="1" ht="95.25" hidden="1" customHeight="1" x14ac:dyDescent="0.35">
      <c r="A16" s="11">
        <v>10</v>
      </c>
      <c r="B16" s="12"/>
      <c r="C16" s="13" t="s">
        <v>54</v>
      </c>
      <c r="D16" s="17" t="s">
        <v>55</v>
      </c>
      <c r="E16" s="14" t="s">
        <v>10</v>
      </c>
      <c r="F16" s="24">
        <f>G16+H16+I16+K16+L16+M16+N16+O16+Q16+R16+S16+T16+U16+P16</f>
        <v>61</v>
      </c>
      <c r="G16" s="37">
        <v>6</v>
      </c>
      <c r="H16" s="37">
        <v>7</v>
      </c>
      <c r="I16" s="37">
        <v>4</v>
      </c>
      <c r="J16" s="62">
        <f t="shared" si="0"/>
        <v>17</v>
      </c>
      <c r="K16" s="38">
        <v>8</v>
      </c>
      <c r="L16" s="38">
        <v>16</v>
      </c>
      <c r="M16" s="38"/>
      <c r="N16" s="38"/>
      <c r="O16" s="38"/>
      <c r="P16" s="38"/>
      <c r="Q16" s="40">
        <v>6</v>
      </c>
      <c r="R16" s="40">
        <v>7</v>
      </c>
      <c r="S16" s="40"/>
      <c r="T16" s="16"/>
      <c r="U16" s="16">
        <v>7</v>
      </c>
      <c r="V16" s="16"/>
      <c r="W16" s="11" t="s">
        <v>79</v>
      </c>
      <c r="Y16" s="47"/>
    </row>
    <row r="17" spans="1:23" s="6" customFormat="1" ht="43.9" hidden="1" customHeight="1" x14ac:dyDescent="0.35">
      <c r="A17" s="11">
        <v>11</v>
      </c>
      <c r="B17" s="12"/>
      <c r="C17" s="28" t="s">
        <v>73</v>
      </c>
      <c r="D17" s="17" t="s">
        <v>74</v>
      </c>
      <c r="E17" s="14"/>
      <c r="F17" s="24">
        <f>G17+H17+I17+K17+L17+M17+N17+O17+Q17+R17+S17+T17+U17+P17</f>
        <v>157</v>
      </c>
      <c r="G17" s="37">
        <v>6</v>
      </c>
      <c r="H17" s="37">
        <v>7</v>
      </c>
      <c r="I17" s="37">
        <v>4</v>
      </c>
      <c r="J17" s="62">
        <f t="shared" si="0"/>
        <v>17</v>
      </c>
      <c r="K17" s="38">
        <v>8</v>
      </c>
      <c r="L17" s="38">
        <v>16</v>
      </c>
      <c r="M17" s="38">
        <v>24</v>
      </c>
      <c r="N17" s="38">
        <v>24</v>
      </c>
      <c r="O17" s="38">
        <v>24</v>
      </c>
      <c r="P17" s="38">
        <v>12</v>
      </c>
      <c r="Q17" s="40">
        <v>2</v>
      </c>
      <c r="R17" s="40">
        <v>7</v>
      </c>
      <c r="S17" s="40">
        <v>8</v>
      </c>
      <c r="T17" s="40">
        <v>8</v>
      </c>
      <c r="U17" s="16">
        <v>7</v>
      </c>
      <c r="V17" s="16"/>
      <c r="W17" s="16"/>
    </row>
    <row r="18" spans="1:23" s="6" customFormat="1" ht="99" customHeight="1" x14ac:dyDescent="0.35">
      <c r="A18" s="11">
        <v>12</v>
      </c>
      <c r="B18" s="11"/>
      <c r="C18" s="35" t="s">
        <v>71</v>
      </c>
      <c r="D18" s="17" t="s">
        <v>72</v>
      </c>
      <c r="E18" s="14" t="s">
        <v>8</v>
      </c>
      <c r="F18" s="24">
        <f>G18+H18+I18+K18+L18+M18+N18+O18+Q18+R18+S18+T18+P18+U18</f>
        <v>201</v>
      </c>
      <c r="G18" s="37">
        <v>12</v>
      </c>
      <c r="H18" s="37">
        <v>6</v>
      </c>
      <c r="I18" s="37">
        <v>6</v>
      </c>
      <c r="J18" s="62">
        <f t="shared" si="0"/>
        <v>24</v>
      </c>
      <c r="K18" s="37">
        <v>12</v>
      </c>
      <c r="L18" s="37">
        <v>24</v>
      </c>
      <c r="M18" s="37">
        <v>28</v>
      </c>
      <c r="N18" s="37">
        <v>28</v>
      </c>
      <c r="O18" s="37">
        <v>28</v>
      </c>
      <c r="P18" s="37">
        <v>14</v>
      </c>
      <c r="Q18" s="40">
        <v>3</v>
      </c>
      <c r="R18" s="40">
        <v>10</v>
      </c>
      <c r="S18" s="40">
        <v>10</v>
      </c>
      <c r="T18" s="40">
        <v>10</v>
      </c>
      <c r="U18" s="40">
        <v>10</v>
      </c>
      <c r="V18" s="40"/>
      <c r="W18" s="11" t="s">
        <v>78</v>
      </c>
    </row>
    <row r="19" spans="1:23" s="6" customFormat="1" ht="99" hidden="1" customHeight="1" x14ac:dyDescent="0.35">
      <c r="A19" s="11">
        <v>13</v>
      </c>
      <c r="B19" s="11"/>
      <c r="C19" s="35" t="s">
        <v>56</v>
      </c>
      <c r="D19" s="29" t="s">
        <v>57</v>
      </c>
      <c r="E19" s="30" t="s">
        <v>10</v>
      </c>
      <c r="F19" s="24">
        <f>G19+H19+I19+K19+L19+M19+N19+O19+Q19+R19+S19+T19+P19+U19</f>
        <v>118</v>
      </c>
      <c r="G19" s="11"/>
      <c r="H19" s="11"/>
      <c r="I19" s="11"/>
      <c r="J19" s="62">
        <f t="shared" si="0"/>
        <v>0</v>
      </c>
      <c r="K19" s="11"/>
      <c r="L19" s="11"/>
      <c r="M19" s="11">
        <v>28</v>
      </c>
      <c r="N19" s="11">
        <v>28</v>
      </c>
      <c r="O19" s="11">
        <v>28</v>
      </c>
      <c r="P19" s="11">
        <v>14</v>
      </c>
      <c r="Q19" s="16"/>
      <c r="R19" s="16"/>
      <c r="S19" s="16">
        <v>10</v>
      </c>
      <c r="T19" s="16">
        <v>10</v>
      </c>
      <c r="U19" s="16"/>
      <c r="V19" s="16"/>
      <c r="W19" s="11" t="s">
        <v>81</v>
      </c>
    </row>
    <row r="20" spans="1:23" s="6" customFormat="1" ht="99" customHeight="1" x14ac:dyDescent="0.35">
      <c r="A20" s="11">
        <v>14</v>
      </c>
      <c r="B20" s="34"/>
      <c r="C20" s="36" t="s">
        <v>69</v>
      </c>
      <c r="D20" s="31" t="s">
        <v>70</v>
      </c>
      <c r="E20" s="14" t="s">
        <v>10</v>
      </c>
      <c r="F20" s="42">
        <f>G20+H20+I20+K20+L20+M20+N20+O20+Q20+R20+S20+T20+U20+P20</f>
        <v>117</v>
      </c>
      <c r="G20" s="43">
        <v>12</v>
      </c>
      <c r="H20" s="43">
        <v>8</v>
      </c>
      <c r="I20" s="43">
        <v>6</v>
      </c>
      <c r="J20" s="62">
        <f t="shared" si="0"/>
        <v>26</v>
      </c>
      <c r="K20" s="43">
        <v>12</v>
      </c>
      <c r="L20" s="43">
        <v>25</v>
      </c>
      <c r="M20" s="43"/>
      <c r="N20" s="43"/>
      <c r="O20" s="43"/>
      <c r="P20" s="43"/>
      <c r="Q20" s="44">
        <v>4</v>
      </c>
      <c r="R20" s="44">
        <v>10</v>
      </c>
      <c r="S20" s="44"/>
      <c r="T20" s="44"/>
      <c r="U20" s="44">
        <v>40</v>
      </c>
      <c r="V20" s="44"/>
      <c r="W20" s="11" t="s">
        <v>78</v>
      </c>
    </row>
    <row r="21" spans="1:23" s="6" customFormat="1" ht="99" customHeight="1" x14ac:dyDescent="0.35">
      <c r="A21" s="11">
        <v>15</v>
      </c>
      <c r="B21" s="11"/>
      <c r="C21" s="36" t="s">
        <v>22</v>
      </c>
      <c r="D21" s="32" t="s">
        <v>23</v>
      </c>
      <c r="E21" s="33" t="s">
        <v>8</v>
      </c>
      <c r="F21" s="24">
        <f>G21+H21+I21+K21+L21+M21+N21+O21+Q21+R21+S21+T21+P21+U21</f>
        <v>5</v>
      </c>
      <c r="G21" s="11"/>
      <c r="H21" s="11">
        <v>2</v>
      </c>
      <c r="I21" s="11">
        <v>1</v>
      </c>
      <c r="J21" s="62">
        <f t="shared" si="0"/>
        <v>3</v>
      </c>
      <c r="K21" s="11"/>
      <c r="L21" s="11">
        <v>1</v>
      </c>
      <c r="M21" s="11"/>
      <c r="N21" s="11"/>
      <c r="O21" s="11"/>
      <c r="P21" s="11"/>
      <c r="Q21" s="16">
        <v>1</v>
      </c>
      <c r="R21" s="16"/>
      <c r="S21" s="16"/>
      <c r="T21" s="16"/>
      <c r="U21" s="16"/>
      <c r="V21" s="16"/>
      <c r="W21" s="11" t="s">
        <v>89</v>
      </c>
    </row>
    <row r="22" spans="1:23" s="6" customFormat="1" ht="99" customHeight="1" x14ac:dyDescent="0.35">
      <c r="A22" s="11">
        <v>16</v>
      </c>
      <c r="B22" s="11"/>
      <c r="C22" s="15" t="s">
        <v>47</v>
      </c>
      <c r="D22" s="17" t="s">
        <v>48</v>
      </c>
      <c r="E22" s="14" t="s">
        <v>8</v>
      </c>
      <c r="F22" s="24">
        <f>G22+H22+I22+K22+L22+M22+N22+O22+Q22+R22+S22+T22+P22+U22</f>
        <v>5</v>
      </c>
      <c r="G22" s="16"/>
      <c r="H22" s="16"/>
      <c r="I22" s="16"/>
      <c r="J22" s="62">
        <f t="shared" si="0"/>
        <v>0</v>
      </c>
      <c r="K22" s="16">
        <v>2</v>
      </c>
      <c r="L22" s="16">
        <v>3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1" t="s">
        <v>89</v>
      </c>
    </row>
    <row r="23" spans="1:23" s="6" customFormat="1" ht="99" customHeight="1" x14ac:dyDescent="0.35">
      <c r="A23" s="11">
        <v>17</v>
      </c>
      <c r="B23" s="11"/>
      <c r="C23" s="15" t="s">
        <v>49</v>
      </c>
      <c r="D23" s="17" t="s">
        <v>50</v>
      </c>
      <c r="E23" s="14" t="s">
        <v>10</v>
      </c>
      <c r="F23" s="24">
        <f>G23+H23+I23+K23+L23+M23+N23+O23+Q23+R23+S23+T23+P23+U23</f>
        <v>5</v>
      </c>
      <c r="G23" s="16"/>
      <c r="H23" s="16"/>
      <c r="I23" s="16"/>
      <c r="J23" s="62">
        <f t="shared" si="0"/>
        <v>0</v>
      </c>
      <c r="K23" s="16">
        <v>2</v>
      </c>
      <c r="L23" s="16">
        <v>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1" t="s">
        <v>89</v>
      </c>
    </row>
    <row r="24" spans="1:23" s="6" customFormat="1" ht="99" customHeight="1" x14ac:dyDescent="0.35">
      <c r="A24" s="11">
        <v>18</v>
      </c>
      <c r="B24" s="11"/>
      <c r="C24" s="15" t="s">
        <v>40</v>
      </c>
      <c r="D24" s="17" t="s">
        <v>41</v>
      </c>
      <c r="E24" s="14" t="s">
        <v>8</v>
      </c>
      <c r="F24" s="24">
        <f t="shared" ref="F24:F31" si="1">G24+H24+I24+K24+L24+M24+N24+O24+Q24+R24+S24+T24+P24+U24</f>
        <v>127</v>
      </c>
      <c r="G24" s="40">
        <v>4</v>
      </c>
      <c r="H24" s="40">
        <v>3</v>
      </c>
      <c r="I24" s="40">
        <v>3</v>
      </c>
      <c r="J24" s="62">
        <f t="shared" si="0"/>
        <v>10</v>
      </c>
      <c r="K24" s="40">
        <v>10</v>
      </c>
      <c r="L24" s="40">
        <v>18</v>
      </c>
      <c r="M24" s="40">
        <v>12</v>
      </c>
      <c r="N24" s="40">
        <v>12</v>
      </c>
      <c r="O24" s="40">
        <v>12</v>
      </c>
      <c r="P24" s="40">
        <v>6</v>
      </c>
      <c r="Q24" s="40">
        <v>3</v>
      </c>
      <c r="R24" s="40">
        <v>6</v>
      </c>
      <c r="S24" s="40">
        <v>6</v>
      </c>
      <c r="T24" s="40">
        <v>6</v>
      </c>
      <c r="U24" s="40">
        <v>26</v>
      </c>
      <c r="V24" s="40"/>
      <c r="W24" s="11" t="s">
        <v>91</v>
      </c>
    </row>
    <row r="25" spans="1:23" s="6" customFormat="1" ht="99" customHeight="1" x14ac:dyDescent="0.35">
      <c r="A25" s="11">
        <v>19</v>
      </c>
      <c r="B25" s="11"/>
      <c r="C25" s="15" t="s">
        <v>28</v>
      </c>
      <c r="D25" s="17" t="s">
        <v>29</v>
      </c>
      <c r="E25" s="14" t="s">
        <v>8</v>
      </c>
      <c r="F25" s="24">
        <f t="shared" si="1"/>
        <v>214</v>
      </c>
      <c r="G25" s="40">
        <v>11</v>
      </c>
      <c r="H25" s="40">
        <v>5</v>
      </c>
      <c r="I25" s="40">
        <v>7</v>
      </c>
      <c r="J25" s="62">
        <f t="shared" si="0"/>
        <v>23</v>
      </c>
      <c r="K25" s="40">
        <v>18</v>
      </c>
      <c r="L25" s="40">
        <v>35</v>
      </c>
      <c r="M25" s="40">
        <v>24</v>
      </c>
      <c r="N25" s="40">
        <v>24</v>
      </c>
      <c r="O25" s="40">
        <v>24</v>
      </c>
      <c r="P25" s="40">
        <v>6</v>
      </c>
      <c r="Q25" s="40">
        <v>3</v>
      </c>
      <c r="R25" s="40">
        <v>12</v>
      </c>
      <c r="S25" s="40">
        <v>16</v>
      </c>
      <c r="T25" s="40">
        <v>16</v>
      </c>
      <c r="U25" s="40">
        <v>13</v>
      </c>
      <c r="V25" s="40"/>
      <c r="W25" s="11" t="s">
        <v>84</v>
      </c>
    </row>
    <row r="26" spans="1:23" s="6" customFormat="1" ht="99" customHeight="1" x14ac:dyDescent="0.35">
      <c r="A26" s="11">
        <v>20</v>
      </c>
      <c r="B26" s="12"/>
      <c r="C26" s="13" t="s">
        <v>18</v>
      </c>
      <c r="D26" s="17" t="s">
        <v>19</v>
      </c>
      <c r="E26" s="14" t="s">
        <v>8</v>
      </c>
      <c r="F26" s="24">
        <f t="shared" si="1"/>
        <v>214</v>
      </c>
      <c r="G26" s="40">
        <v>11</v>
      </c>
      <c r="H26" s="40">
        <v>5</v>
      </c>
      <c r="I26" s="40">
        <v>7</v>
      </c>
      <c r="J26" s="62">
        <f t="shared" si="0"/>
        <v>23</v>
      </c>
      <c r="K26" s="40">
        <v>18</v>
      </c>
      <c r="L26" s="40">
        <v>35</v>
      </c>
      <c r="M26" s="40">
        <v>24</v>
      </c>
      <c r="N26" s="40">
        <v>24</v>
      </c>
      <c r="O26" s="40">
        <v>24</v>
      </c>
      <c r="P26" s="40">
        <v>6</v>
      </c>
      <c r="Q26" s="40">
        <v>3</v>
      </c>
      <c r="R26" s="40">
        <v>12</v>
      </c>
      <c r="S26" s="40">
        <v>16</v>
      </c>
      <c r="T26" s="40">
        <v>16</v>
      </c>
      <c r="U26" s="40">
        <v>13</v>
      </c>
      <c r="V26" s="40"/>
      <c r="W26" s="11" t="s">
        <v>90</v>
      </c>
    </row>
    <row r="27" spans="1:23" s="6" customFormat="1" ht="99" customHeight="1" x14ac:dyDescent="0.35">
      <c r="A27" s="11">
        <v>21</v>
      </c>
      <c r="B27" s="12"/>
      <c r="C27" s="13" t="s">
        <v>11</v>
      </c>
      <c r="D27" s="17" t="s">
        <v>12</v>
      </c>
      <c r="E27" s="14" t="s">
        <v>10</v>
      </c>
      <c r="F27" s="24">
        <f t="shared" si="1"/>
        <v>203</v>
      </c>
      <c r="G27" s="40">
        <v>11</v>
      </c>
      <c r="H27" s="40">
        <v>5</v>
      </c>
      <c r="I27" s="40">
        <v>7</v>
      </c>
      <c r="J27" s="62">
        <f t="shared" si="0"/>
        <v>23</v>
      </c>
      <c r="K27" s="40">
        <v>18</v>
      </c>
      <c r="L27" s="40">
        <v>35</v>
      </c>
      <c r="M27" s="40">
        <v>24</v>
      </c>
      <c r="N27" s="40">
        <v>24</v>
      </c>
      <c r="O27" s="40">
        <v>24</v>
      </c>
      <c r="P27" s="40">
        <v>6</v>
      </c>
      <c r="Q27" s="40">
        <v>3</v>
      </c>
      <c r="R27" s="40">
        <v>12</v>
      </c>
      <c r="S27" s="40">
        <v>16</v>
      </c>
      <c r="T27" s="40">
        <v>5</v>
      </c>
      <c r="U27" s="40">
        <v>13</v>
      </c>
      <c r="V27" s="40"/>
      <c r="W27" s="11" t="s">
        <v>87</v>
      </c>
    </row>
    <row r="28" spans="1:23" s="6" customFormat="1" ht="99" customHeight="1" x14ac:dyDescent="0.35">
      <c r="A28" s="11">
        <v>22</v>
      </c>
      <c r="B28" s="12"/>
      <c r="C28" s="13" t="s">
        <v>58</v>
      </c>
      <c r="D28" s="17" t="s">
        <v>59</v>
      </c>
      <c r="E28" s="14" t="s">
        <v>10</v>
      </c>
      <c r="F28" s="24">
        <f t="shared" si="1"/>
        <v>53</v>
      </c>
      <c r="G28" s="40">
        <v>4</v>
      </c>
      <c r="H28" s="40">
        <v>3</v>
      </c>
      <c r="I28" s="40">
        <v>3</v>
      </c>
      <c r="J28" s="62">
        <f t="shared" si="0"/>
        <v>10</v>
      </c>
      <c r="K28" s="40">
        <v>6</v>
      </c>
      <c r="L28" s="40">
        <v>10</v>
      </c>
      <c r="M28" s="40">
        <v>4</v>
      </c>
      <c r="N28" s="40">
        <v>4</v>
      </c>
      <c r="O28" s="40">
        <v>4</v>
      </c>
      <c r="P28" s="40">
        <v>2</v>
      </c>
      <c r="Q28" s="40">
        <v>2</v>
      </c>
      <c r="R28" s="40">
        <v>3</v>
      </c>
      <c r="S28" s="40">
        <v>2</v>
      </c>
      <c r="T28" s="40">
        <v>2</v>
      </c>
      <c r="U28" s="40">
        <v>4</v>
      </c>
      <c r="V28" s="40"/>
      <c r="W28" s="11" t="s">
        <v>82</v>
      </c>
    </row>
    <row r="29" spans="1:23" s="6" customFormat="1" ht="99" customHeight="1" x14ac:dyDescent="0.35">
      <c r="A29" s="11">
        <v>23</v>
      </c>
      <c r="B29" s="12"/>
      <c r="C29" s="13" t="s">
        <v>93</v>
      </c>
      <c r="D29" s="17" t="s">
        <v>13</v>
      </c>
      <c r="E29" s="14" t="s">
        <v>10</v>
      </c>
      <c r="F29" s="24">
        <f t="shared" si="1"/>
        <v>163</v>
      </c>
      <c r="G29" s="40">
        <v>14</v>
      </c>
      <c r="H29" s="40"/>
      <c r="I29" s="40"/>
      <c r="J29" s="62">
        <f t="shared" si="0"/>
        <v>14</v>
      </c>
      <c r="K29" s="40"/>
      <c r="L29" s="40"/>
      <c r="M29" s="40">
        <v>32</v>
      </c>
      <c r="N29" s="40">
        <v>32</v>
      </c>
      <c r="O29" s="40">
        <v>32</v>
      </c>
      <c r="P29" s="40">
        <v>16</v>
      </c>
      <c r="Q29" s="40"/>
      <c r="R29" s="40">
        <v>11</v>
      </c>
      <c r="S29" s="40">
        <v>12</v>
      </c>
      <c r="T29" s="40">
        <v>12</v>
      </c>
      <c r="U29" s="40">
        <v>2</v>
      </c>
      <c r="V29" s="40"/>
      <c r="W29" s="11" t="s">
        <v>85</v>
      </c>
    </row>
    <row r="30" spans="1:23" s="6" customFormat="1" ht="99" customHeight="1" x14ac:dyDescent="0.35">
      <c r="A30" s="11">
        <v>24</v>
      </c>
      <c r="B30" s="12"/>
      <c r="C30" s="13" t="s">
        <v>27</v>
      </c>
      <c r="D30" s="17" t="s">
        <v>17</v>
      </c>
      <c r="E30" s="14" t="s">
        <v>8</v>
      </c>
      <c r="F30" s="24">
        <f t="shared" si="1"/>
        <v>158</v>
      </c>
      <c r="G30" s="40">
        <v>14</v>
      </c>
      <c r="H30" s="40"/>
      <c r="I30" s="40"/>
      <c r="J30" s="62">
        <f t="shared" si="0"/>
        <v>14</v>
      </c>
      <c r="K30" s="40"/>
      <c r="L30" s="40"/>
      <c r="M30" s="40">
        <v>32</v>
      </c>
      <c r="N30" s="40">
        <v>32</v>
      </c>
      <c r="O30" s="40">
        <v>32</v>
      </c>
      <c r="P30" s="40">
        <v>16</v>
      </c>
      <c r="Q30" s="40"/>
      <c r="R30" s="40">
        <v>10</v>
      </c>
      <c r="S30" s="40">
        <v>10</v>
      </c>
      <c r="T30" s="40">
        <v>10</v>
      </c>
      <c r="U30" s="40">
        <v>2</v>
      </c>
      <c r="V30" s="40"/>
      <c r="W30" s="21"/>
    </row>
    <row r="31" spans="1:23" s="6" customFormat="1" ht="99" customHeight="1" x14ac:dyDescent="0.35">
      <c r="A31" s="11">
        <v>25</v>
      </c>
      <c r="B31" s="12"/>
      <c r="C31" s="13" t="s">
        <v>42</v>
      </c>
      <c r="D31" s="17" t="s">
        <v>43</v>
      </c>
      <c r="E31" s="14" t="s">
        <v>8</v>
      </c>
      <c r="F31" s="24">
        <f t="shared" si="1"/>
        <v>34</v>
      </c>
      <c r="G31" s="37">
        <v>2</v>
      </c>
      <c r="H31" s="37">
        <v>2</v>
      </c>
      <c r="I31" s="37">
        <v>2</v>
      </c>
      <c r="J31" s="62">
        <f t="shared" si="0"/>
        <v>6</v>
      </c>
      <c r="K31" s="37">
        <v>2</v>
      </c>
      <c r="L31" s="37">
        <v>4</v>
      </c>
      <c r="M31" s="37">
        <v>4</v>
      </c>
      <c r="N31" s="37">
        <v>4</v>
      </c>
      <c r="O31" s="37">
        <v>4</v>
      </c>
      <c r="P31" s="37">
        <v>2</v>
      </c>
      <c r="Q31" s="40">
        <v>1</v>
      </c>
      <c r="R31" s="40">
        <v>2</v>
      </c>
      <c r="S31" s="40">
        <v>2</v>
      </c>
      <c r="T31" s="40">
        <v>2</v>
      </c>
      <c r="U31" s="40">
        <v>1</v>
      </c>
      <c r="V31" s="40"/>
      <c r="W31" s="21"/>
    </row>
    <row r="32" spans="1:23" s="6" customFormat="1" ht="99" hidden="1" customHeight="1" x14ac:dyDescent="0.35">
      <c r="A32" s="11">
        <v>26</v>
      </c>
      <c r="B32" s="12"/>
      <c r="C32" s="13" t="s">
        <v>15</v>
      </c>
      <c r="D32" s="18" t="s">
        <v>16</v>
      </c>
      <c r="E32" s="14" t="s">
        <v>8</v>
      </c>
      <c r="F32" s="24">
        <f>G32+H32+I32+K32+L32+M32+N32+O32+Q32+R32+S32+T32+P32+U32</f>
        <v>5</v>
      </c>
      <c r="G32" s="16"/>
      <c r="H32" s="16"/>
      <c r="I32" s="16"/>
      <c r="J32" s="62">
        <f t="shared" si="0"/>
        <v>0</v>
      </c>
      <c r="K32" s="11">
        <v>2</v>
      </c>
      <c r="L32" s="11">
        <v>3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1" t="s">
        <v>88</v>
      </c>
    </row>
    <row r="33" spans="1:23" s="6" customFormat="1" ht="99" customHeight="1" x14ac:dyDescent="0.35">
      <c r="A33" s="11">
        <v>27</v>
      </c>
      <c r="B33" s="12"/>
      <c r="C33" s="13" t="s">
        <v>64</v>
      </c>
      <c r="D33" s="17" t="s">
        <v>65</v>
      </c>
      <c r="E33" s="14" t="s">
        <v>8</v>
      </c>
      <c r="F33" s="24">
        <f>G33+H33+I33+K33+L33+M33+N33+O33+Q33+R33+S33+T33</f>
        <v>2</v>
      </c>
      <c r="G33" s="11"/>
      <c r="H33" s="11"/>
      <c r="I33" s="11">
        <v>2</v>
      </c>
      <c r="J33" s="62">
        <f t="shared" si="0"/>
        <v>2</v>
      </c>
      <c r="K33" s="11"/>
      <c r="L33" s="11"/>
      <c r="M33" s="11"/>
      <c r="N33" s="16"/>
      <c r="O33" s="16"/>
      <c r="P33" s="16"/>
      <c r="Q33" s="16"/>
      <c r="R33" s="16"/>
      <c r="S33" s="16"/>
      <c r="T33" s="16"/>
      <c r="U33" s="16"/>
      <c r="V33" s="16"/>
      <c r="W33" s="11" t="s">
        <v>86</v>
      </c>
    </row>
    <row r="34" spans="1:23" s="6" customFormat="1" ht="108.75" customHeight="1" x14ac:dyDescent="0.35">
      <c r="A34" s="45">
        <v>28</v>
      </c>
      <c r="B34" s="12"/>
      <c r="C34" s="13" t="s">
        <v>95</v>
      </c>
      <c r="D34" s="17" t="s">
        <v>77</v>
      </c>
      <c r="E34" s="14" t="s">
        <v>10</v>
      </c>
      <c r="F34" s="46">
        <v>2</v>
      </c>
      <c r="G34" s="20"/>
      <c r="H34" s="20"/>
      <c r="I34" s="20">
        <v>2</v>
      </c>
      <c r="J34" s="62">
        <f t="shared" si="0"/>
        <v>2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11" t="s">
        <v>86</v>
      </c>
    </row>
    <row r="35" spans="1:23" s="6" customFormat="1" ht="113.45" hidden="1" customHeight="1" x14ac:dyDescent="0.35">
      <c r="A35" s="41">
        <v>29</v>
      </c>
      <c r="B35" s="12"/>
      <c r="C35" s="13" t="s">
        <v>66</v>
      </c>
      <c r="D35" s="17" t="s">
        <v>67</v>
      </c>
      <c r="E35" s="17"/>
      <c r="F35" s="24">
        <f>U35</f>
        <v>4</v>
      </c>
      <c r="G35" s="13"/>
      <c r="H35" s="13"/>
      <c r="I35" s="13"/>
      <c r="J35" s="13"/>
      <c r="K35" s="13"/>
      <c r="L35" s="13"/>
      <c r="M35" s="11"/>
      <c r="N35" s="16"/>
      <c r="O35" s="16"/>
      <c r="P35" s="16"/>
      <c r="Q35" s="16"/>
      <c r="R35" s="16"/>
      <c r="S35" s="16"/>
      <c r="T35" s="16"/>
      <c r="U35" s="16">
        <v>4</v>
      </c>
      <c r="V35" s="16"/>
      <c r="W35" s="26"/>
    </row>
    <row r="36" spans="1:23" ht="37.5" hidden="1" x14ac:dyDescent="0.35">
      <c r="A36" s="41">
        <v>30</v>
      </c>
      <c r="B36" s="12"/>
      <c r="C36" s="13" t="s">
        <v>66</v>
      </c>
      <c r="D36" s="17" t="s">
        <v>99</v>
      </c>
      <c r="E36" s="77"/>
      <c r="F36" s="68">
        <f>K36+M36+N36+O36+P36+R36+S36+T36</f>
        <v>25</v>
      </c>
      <c r="G36" s="13"/>
      <c r="H36" s="13"/>
      <c r="I36" s="13"/>
      <c r="J36" s="28"/>
      <c r="K36" s="73">
        <v>4</v>
      </c>
      <c r="L36" s="53"/>
      <c r="M36" s="73">
        <v>4</v>
      </c>
      <c r="N36" s="75">
        <v>4</v>
      </c>
      <c r="O36" s="75">
        <v>4</v>
      </c>
      <c r="P36" s="75">
        <v>2</v>
      </c>
      <c r="Q36" s="51"/>
      <c r="R36" s="75">
        <v>1</v>
      </c>
      <c r="S36" s="75">
        <v>2</v>
      </c>
      <c r="T36" s="75">
        <v>4</v>
      </c>
      <c r="U36" s="16"/>
      <c r="V36" s="16"/>
      <c r="W36" s="26"/>
    </row>
    <row r="37" spans="1:23" ht="37.5" hidden="1" x14ac:dyDescent="0.35">
      <c r="A37" s="41">
        <v>31</v>
      </c>
      <c r="B37" s="12"/>
      <c r="C37" s="13" t="s">
        <v>66</v>
      </c>
      <c r="D37" s="17" t="s">
        <v>98</v>
      </c>
      <c r="E37" s="78"/>
      <c r="F37" s="69"/>
      <c r="G37" s="13"/>
      <c r="H37" s="13"/>
      <c r="I37" s="13"/>
      <c r="J37" s="31"/>
      <c r="K37" s="74"/>
      <c r="L37" s="54"/>
      <c r="M37" s="74"/>
      <c r="N37" s="76"/>
      <c r="O37" s="76"/>
      <c r="P37" s="76"/>
      <c r="Q37" s="20"/>
      <c r="R37" s="76"/>
      <c r="S37" s="76"/>
      <c r="T37" s="76"/>
      <c r="U37" s="16"/>
      <c r="V37" s="16"/>
      <c r="W37" s="26"/>
    </row>
    <row r="38" spans="1:23" ht="38.25" hidden="1" x14ac:dyDescent="0.35">
      <c r="A38" s="41">
        <v>32</v>
      </c>
      <c r="B38" s="12"/>
      <c r="C38" s="13" t="s">
        <v>66</v>
      </c>
      <c r="D38" s="52" t="s">
        <v>101</v>
      </c>
      <c r="E38" s="52"/>
      <c r="F38" s="24">
        <f>R38+U38</f>
        <v>2</v>
      </c>
      <c r="G38" s="13"/>
      <c r="H38" s="13"/>
      <c r="I38" s="13"/>
      <c r="J38" s="13"/>
      <c r="K38" s="11"/>
      <c r="L38" s="11"/>
      <c r="M38" s="11"/>
      <c r="N38" s="16"/>
      <c r="O38" s="16"/>
      <c r="P38" s="16"/>
      <c r="Q38" s="16"/>
      <c r="R38" s="16"/>
      <c r="S38" s="16"/>
      <c r="T38" s="16"/>
      <c r="U38" s="16">
        <v>2</v>
      </c>
      <c r="V38" s="16"/>
      <c r="W38" s="26"/>
    </row>
    <row r="39" spans="1:23" ht="38.25" hidden="1" x14ac:dyDescent="0.35">
      <c r="A39" s="41">
        <v>33</v>
      </c>
      <c r="B39" s="12"/>
      <c r="C39" s="13" t="s">
        <v>66</v>
      </c>
      <c r="D39" s="52" t="s">
        <v>100</v>
      </c>
      <c r="E39" s="52"/>
      <c r="F39" s="24">
        <f>R39+U39</f>
        <v>2</v>
      </c>
      <c r="G39" s="13"/>
      <c r="H39" s="13"/>
      <c r="I39" s="13"/>
      <c r="J39" s="13"/>
      <c r="K39" s="11"/>
      <c r="L39" s="11"/>
      <c r="M39" s="11"/>
      <c r="N39" s="16"/>
      <c r="O39" s="16"/>
      <c r="P39" s="16"/>
      <c r="Q39" s="16"/>
      <c r="R39" s="16"/>
      <c r="S39" s="16"/>
      <c r="T39" s="16"/>
      <c r="U39" s="16">
        <v>2</v>
      </c>
      <c r="V39" s="16"/>
      <c r="W39" s="26"/>
    </row>
    <row r="40" spans="1:23" s="6" customFormat="1" ht="99" hidden="1" customHeight="1" x14ac:dyDescent="0.35">
      <c r="A40" s="11"/>
      <c r="B40" s="34"/>
      <c r="C40" s="36" t="s">
        <v>69</v>
      </c>
      <c r="D40" s="31" t="s">
        <v>70</v>
      </c>
      <c r="E40" s="14" t="s">
        <v>10</v>
      </c>
      <c r="F40" s="2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40"/>
      <c r="R40" s="40"/>
      <c r="S40" s="40"/>
      <c r="T40" s="40"/>
      <c r="U40" s="40"/>
      <c r="V40" s="40"/>
      <c r="W40" s="11" t="s">
        <v>78</v>
      </c>
    </row>
    <row r="41" spans="1:23" s="6" customFormat="1" ht="108.75" hidden="1" customHeight="1" x14ac:dyDescent="0.35">
      <c r="A41" s="45"/>
      <c r="B41" s="12"/>
      <c r="C41" s="13" t="s">
        <v>95</v>
      </c>
      <c r="D41" s="17" t="s">
        <v>77</v>
      </c>
      <c r="E41" s="14" t="s">
        <v>10</v>
      </c>
      <c r="F41" s="46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11" t="s">
        <v>86</v>
      </c>
    </row>
    <row r="42" spans="1:23" s="6" customFormat="1" ht="99" hidden="1" customHeight="1" x14ac:dyDescent="0.35">
      <c r="A42" s="11"/>
      <c r="B42" s="11"/>
      <c r="C42" s="15" t="s">
        <v>56</v>
      </c>
      <c r="D42" s="17" t="s">
        <v>57</v>
      </c>
      <c r="E42" s="14" t="s">
        <v>10</v>
      </c>
      <c r="F42" s="2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6"/>
      <c r="R42" s="16"/>
      <c r="S42" s="16"/>
      <c r="T42" s="16"/>
      <c r="U42" s="16"/>
      <c r="V42" s="16"/>
      <c r="W42" s="11" t="s">
        <v>81</v>
      </c>
    </row>
    <row r="43" spans="1:23" x14ac:dyDescent="0.25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23" x14ac:dyDescent="0.25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23" x14ac:dyDescent="0.25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23" x14ac:dyDescent="0.25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23" x14ac:dyDescent="0.25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23" x14ac:dyDescent="0.25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</sheetData>
  <mergeCells count="21">
    <mergeCell ref="C1:O1"/>
    <mergeCell ref="A5:A6"/>
    <mergeCell ref="B5:B6"/>
    <mergeCell ref="C5:C6"/>
    <mergeCell ref="D5:D6"/>
    <mergeCell ref="E5:E6"/>
    <mergeCell ref="F5:F6"/>
    <mergeCell ref="G5:I5"/>
    <mergeCell ref="K5:P5"/>
    <mergeCell ref="S36:S37"/>
    <mergeCell ref="T36:T37"/>
    <mergeCell ref="Q5:T5"/>
    <mergeCell ref="W5:W6"/>
    <mergeCell ref="E36:E37"/>
    <mergeCell ref="F36:F37"/>
    <mergeCell ref="K36:K37"/>
    <mergeCell ref="M36:M37"/>
    <mergeCell ref="N36:N37"/>
    <mergeCell ref="O36:O37"/>
    <mergeCell ref="P36:P37"/>
    <mergeCell ref="R36:R37"/>
  </mergeCells>
  <phoneticPr fontId="8" type="noConversion"/>
  <pageMargins left="0.7" right="0.7" top="0.75" bottom="0.75" header="0.3" footer="0.3"/>
  <pageSetup paperSize="8" scale="52" orientation="portrait" r:id="rId1"/>
  <headerFooter>
    <oddHeader>&amp;RPage &amp;P of 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D19D-18B6-49E3-A18D-B47FAC06C9DC}">
  <sheetPr>
    <pageSetUpPr fitToPage="1"/>
  </sheetPr>
  <dimension ref="A1:X92"/>
  <sheetViews>
    <sheetView topLeftCell="A9" zoomScale="85" zoomScaleNormal="85" zoomScaleSheetLayoutView="70" zoomScalePageLayoutView="40" workbookViewId="0">
      <selection activeCell="A19" sqref="A19:XFD19"/>
    </sheetView>
  </sheetViews>
  <sheetFormatPr defaultColWidth="9.140625" defaultRowHeight="15" x14ac:dyDescent="0.25"/>
  <cols>
    <col min="1" max="1" width="6.5703125" customWidth="1"/>
    <col min="2" max="2" width="25.85546875" style="2" customWidth="1"/>
    <col min="3" max="3" width="38.140625" customWidth="1"/>
    <col min="4" max="4" width="71" customWidth="1"/>
    <col min="5" max="5" width="10.28515625" customWidth="1"/>
    <col min="6" max="6" width="14.28515625" customWidth="1"/>
    <col min="7" max="20" width="10.7109375" customWidth="1"/>
    <col min="21" max="21" width="26.28515625" customWidth="1"/>
    <col min="23" max="23" width="9.140625" customWidth="1"/>
  </cols>
  <sheetData>
    <row r="1" spans="1:24" s="6" customFormat="1" ht="90" customHeight="1" x14ac:dyDescent="0.35">
      <c r="A1" s="9" t="s">
        <v>0</v>
      </c>
      <c r="B1" s="10"/>
      <c r="C1" s="70" t="s">
        <v>24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23"/>
      <c r="P1" s="23"/>
      <c r="Q1" s="23"/>
      <c r="R1" s="23"/>
      <c r="S1" s="23"/>
      <c r="T1" s="23"/>
    </row>
    <row r="2" spans="1:24" s="4" customFormat="1" ht="18.75" x14ac:dyDescent="0.3">
      <c r="B2" s="5"/>
    </row>
    <row r="3" spans="1:24" s="4" customFormat="1" ht="18.75" x14ac:dyDescent="0.3">
      <c r="A3" s="4" t="s">
        <v>2</v>
      </c>
      <c r="B3" s="5"/>
      <c r="C3" s="7"/>
      <c r="E3" s="4" t="s">
        <v>5</v>
      </c>
      <c r="F3" s="8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4" s="4" customFormat="1" ht="18.75" x14ac:dyDescent="0.3">
      <c r="E4" s="4" t="s">
        <v>4</v>
      </c>
      <c r="F4" s="8">
        <v>0</v>
      </c>
      <c r="G4" s="8"/>
      <c r="H4" s="8"/>
      <c r="I4" s="8"/>
      <c r="J4" s="8"/>
      <c r="K4" s="8"/>
      <c r="L4" s="8"/>
    </row>
    <row r="5" spans="1:24" s="4" customFormat="1" ht="39.75" customHeight="1" x14ac:dyDescent="0.3">
      <c r="A5" s="67" t="s">
        <v>3</v>
      </c>
      <c r="B5" s="67" t="s">
        <v>7</v>
      </c>
      <c r="C5" s="67" t="s">
        <v>9</v>
      </c>
      <c r="D5" s="67" t="s">
        <v>1</v>
      </c>
      <c r="E5" s="67" t="s">
        <v>6</v>
      </c>
      <c r="F5" s="67" t="s">
        <v>14</v>
      </c>
      <c r="G5" s="65" t="s">
        <v>30</v>
      </c>
      <c r="H5" s="65"/>
      <c r="I5" s="65"/>
      <c r="J5" s="71" t="s">
        <v>31</v>
      </c>
      <c r="K5" s="66"/>
      <c r="L5" s="66"/>
      <c r="M5" s="66"/>
      <c r="N5" s="66"/>
      <c r="O5" s="72"/>
      <c r="P5" s="65" t="s">
        <v>32</v>
      </c>
      <c r="Q5" s="65"/>
      <c r="R5" s="65"/>
      <c r="S5" s="65"/>
      <c r="T5" s="22" t="s">
        <v>68</v>
      </c>
      <c r="U5" s="68" t="s">
        <v>26</v>
      </c>
    </row>
    <row r="6" spans="1:24" ht="22.5" customHeight="1" x14ac:dyDescent="0.25">
      <c r="A6" s="67"/>
      <c r="B6" s="67"/>
      <c r="C6" s="67"/>
      <c r="D6" s="67"/>
      <c r="E6" s="67"/>
      <c r="F6" s="67"/>
      <c r="G6" s="22" t="s">
        <v>20</v>
      </c>
      <c r="H6" s="22" t="s">
        <v>21</v>
      </c>
      <c r="I6" s="22" t="s">
        <v>33</v>
      </c>
      <c r="J6" s="22" t="s">
        <v>20</v>
      </c>
      <c r="K6" s="22" t="s">
        <v>21</v>
      </c>
      <c r="L6" s="22" t="s">
        <v>33</v>
      </c>
      <c r="M6" s="22" t="s">
        <v>34</v>
      </c>
      <c r="N6" s="22" t="s">
        <v>35</v>
      </c>
      <c r="O6" s="22" t="s">
        <v>60</v>
      </c>
      <c r="P6" s="22" t="s">
        <v>20</v>
      </c>
      <c r="Q6" s="22" t="s">
        <v>21</v>
      </c>
      <c r="R6" s="22" t="s">
        <v>33</v>
      </c>
      <c r="S6" s="22" t="s">
        <v>34</v>
      </c>
      <c r="T6" s="22" t="s">
        <v>14</v>
      </c>
      <c r="U6" s="69"/>
    </row>
    <row r="7" spans="1:24" s="6" customFormat="1" ht="99" customHeight="1" x14ac:dyDescent="0.35">
      <c r="A7" s="11">
        <v>1</v>
      </c>
      <c r="B7" s="12"/>
      <c r="C7" s="13" t="s">
        <v>51</v>
      </c>
      <c r="D7" s="17" t="s">
        <v>62</v>
      </c>
      <c r="E7" s="14" t="s">
        <v>8</v>
      </c>
      <c r="F7" s="24">
        <f>G7+H7+I7+J7+K7+L7+M7+N7+P7+Q7+R7+S7+T7+O7</f>
        <v>36</v>
      </c>
      <c r="G7" s="37">
        <v>11</v>
      </c>
      <c r="H7" s="37">
        <v>5</v>
      </c>
      <c r="I7" s="37">
        <v>7</v>
      </c>
      <c r="J7" s="24"/>
      <c r="K7" s="24"/>
      <c r="L7" s="24"/>
      <c r="M7" s="24"/>
      <c r="N7" s="24"/>
      <c r="O7" s="24"/>
      <c r="P7" s="24"/>
      <c r="Q7" s="24"/>
      <c r="R7" s="22"/>
      <c r="S7" s="22"/>
      <c r="T7" s="22">
        <v>13</v>
      </c>
      <c r="U7" s="11" t="s">
        <v>83</v>
      </c>
    </row>
    <row r="8" spans="1:24" s="6" customFormat="1" ht="113.25" customHeight="1" x14ac:dyDescent="0.35">
      <c r="A8" s="11">
        <v>2</v>
      </c>
      <c r="B8" s="12"/>
      <c r="C8" s="13" t="s">
        <v>61</v>
      </c>
      <c r="D8" s="17" t="s">
        <v>63</v>
      </c>
      <c r="E8" s="14" t="s">
        <v>8</v>
      </c>
      <c r="F8" s="24">
        <f>G8+H8+I8+J8+K8+L8+M8+N8+P8+Q8+R8+S8+O8</f>
        <v>181</v>
      </c>
      <c r="G8" s="37"/>
      <c r="H8" s="37"/>
      <c r="I8" s="37"/>
      <c r="J8" s="24">
        <v>16</v>
      </c>
      <c r="K8" s="24">
        <v>32</v>
      </c>
      <c r="L8" s="24">
        <v>24</v>
      </c>
      <c r="M8" s="24">
        <v>24</v>
      </c>
      <c r="N8" s="24">
        <v>24</v>
      </c>
      <c r="O8" s="24">
        <v>12</v>
      </c>
      <c r="P8" s="24">
        <v>5</v>
      </c>
      <c r="Q8" s="24">
        <v>12</v>
      </c>
      <c r="R8" s="22">
        <v>16</v>
      </c>
      <c r="S8" s="22">
        <v>16</v>
      </c>
      <c r="T8" s="22"/>
      <c r="U8" s="11" t="s">
        <v>80</v>
      </c>
      <c r="X8" s="47"/>
    </row>
    <row r="9" spans="1:24" s="6" customFormat="1" ht="113.25" customHeight="1" x14ac:dyDescent="0.35">
      <c r="A9" s="11">
        <v>3</v>
      </c>
      <c r="B9" s="12"/>
      <c r="C9" s="13" t="s">
        <v>45</v>
      </c>
      <c r="D9" s="13" t="s">
        <v>46</v>
      </c>
      <c r="E9" s="14" t="s">
        <v>8</v>
      </c>
      <c r="F9" s="24">
        <f>G9+H9+I9+J9+K9+L9+M9+N9+P9+Q9+R9+S9+O9</f>
        <v>5</v>
      </c>
      <c r="G9" s="11"/>
      <c r="H9" s="11"/>
      <c r="I9" s="11"/>
      <c r="J9" s="24">
        <v>2</v>
      </c>
      <c r="K9" s="24">
        <v>3</v>
      </c>
      <c r="L9" s="24"/>
      <c r="M9" s="24"/>
      <c r="N9" s="24"/>
      <c r="O9" s="24"/>
      <c r="P9" s="24"/>
      <c r="Q9" s="24"/>
      <c r="R9" s="24"/>
      <c r="S9" s="24"/>
      <c r="T9" s="24"/>
      <c r="U9" s="11" t="s">
        <v>80</v>
      </c>
    </row>
    <row r="10" spans="1:24" s="6" customFormat="1" ht="99" hidden="1" customHeight="1" x14ac:dyDescent="0.35">
      <c r="A10" s="11">
        <v>4</v>
      </c>
      <c r="B10" s="12"/>
      <c r="C10" s="28" t="s">
        <v>92</v>
      </c>
      <c r="D10" s="29" t="s">
        <v>44</v>
      </c>
      <c r="E10" s="14" t="s">
        <v>10</v>
      </c>
      <c r="F10" s="24">
        <f>G10+H10+I10+J10+K10+L10+M10+N10+P10+Q10+R10+S10+O10</f>
        <v>110</v>
      </c>
      <c r="G10" s="11"/>
      <c r="H10" s="11"/>
      <c r="I10" s="11"/>
      <c r="J10" s="24"/>
      <c r="K10" s="24"/>
      <c r="L10" s="24">
        <v>24</v>
      </c>
      <c r="M10" s="24">
        <v>24</v>
      </c>
      <c r="N10" s="24">
        <v>24</v>
      </c>
      <c r="O10" s="24">
        <v>6</v>
      </c>
      <c r="P10" s="22"/>
      <c r="Q10" s="22"/>
      <c r="R10" s="22">
        <v>16</v>
      </c>
      <c r="S10" s="22">
        <v>16</v>
      </c>
      <c r="T10" s="22"/>
      <c r="U10" s="11" t="s">
        <v>80</v>
      </c>
      <c r="V10" s="49"/>
      <c r="W10" s="47"/>
    </row>
    <row r="11" spans="1:24" s="6" customFormat="1" ht="99" hidden="1" customHeight="1" x14ac:dyDescent="0.35">
      <c r="A11" s="11">
        <v>5</v>
      </c>
      <c r="B11" s="27"/>
      <c r="C11" s="13" t="s">
        <v>52</v>
      </c>
      <c r="D11" s="13" t="s">
        <v>53</v>
      </c>
      <c r="E11" s="14" t="s">
        <v>10</v>
      </c>
      <c r="F11" s="24">
        <f>G11+H11+I11+J11+K11+L11+M11+N11+P11+Q11+R11+S11+T11+O11</f>
        <v>106</v>
      </c>
      <c r="G11" s="37">
        <v>11</v>
      </c>
      <c r="H11" s="37">
        <v>5</v>
      </c>
      <c r="I11" s="37">
        <v>7</v>
      </c>
      <c r="J11" s="24">
        <v>18</v>
      </c>
      <c r="K11" s="24">
        <v>35</v>
      </c>
      <c r="L11" s="46"/>
      <c r="M11" s="46"/>
      <c r="N11" s="46"/>
      <c r="O11" s="46"/>
      <c r="P11" s="60">
        <v>5</v>
      </c>
      <c r="Q11" s="60">
        <v>12</v>
      </c>
      <c r="R11" s="60"/>
      <c r="S11" s="60"/>
      <c r="T11" s="60">
        <v>13</v>
      </c>
      <c r="U11" s="11" t="s">
        <v>80</v>
      </c>
      <c r="V11" s="49"/>
      <c r="W11" s="47"/>
    </row>
    <row r="12" spans="1:24" s="6" customFormat="1" ht="43.9" hidden="1" customHeight="1" x14ac:dyDescent="0.35">
      <c r="A12" s="11">
        <v>6</v>
      </c>
      <c r="B12" s="27"/>
      <c r="C12" s="31" t="s">
        <v>73</v>
      </c>
      <c r="D12" s="31" t="s">
        <v>76</v>
      </c>
      <c r="E12" s="33"/>
      <c r="F12" s="24">
        <f>G12+H12+I12+J12+K12+L12+M12+N12+P12+Q12+R12+S12+O12+T12</f>
        <v>181</v>
      </c>
      <c r="G12" s="11">
        <v>11</v>
      </c>
      <c r="H12" s="11">
        <v>5</v>
      </c>
      <c r="I12" s="11">
        <v>7</v>
      </c>
      <c r="J12" s="24">
        <v>16</v>
      </c>
      <c r="K12" s="24">
        <v>32</v>
      </c>
      <c r="L12" s="24">
        <v>24</v>
      </c>
      <c r="M12" s="24">
        <v>24</v>
      </c>
      <c r="N12" s="24">
        <v>24</v>
      </c>
      <c r="O12" s="24">
        <v>6</v>
      </c>
      <c r="P12" s="22"/>
      <c r="Q12" s="22"/>
      <c r="R12" s="22">
        <v>16</v>
      </c>
      <c r="S12" s="22">
        <v>16</v>
      </c>
      <c r="T12" s="22"/>
      <c r="U12" s="16"/>
      <c r="W12" s="48"/>
    </row>
    <row r="13" spans="1:24" s="6" customFormat="1" ht="45" hidden="1" customHeight="1" x14ac:dyDescent="0.35">
      <c r="A13" s="11">
        <v>7</v>
      </c>
      <c r="B13" s="27"/>
      <c r="C13" s="31" t="s">
        <v>73</v>
      </c>
      <c r="D13" s="31" t="s">
        <v>75</v>
      </c>
      <c r="E13" s="33"/>
      <c r="F13" s="24">
        <f>G13+H13+I13+J13+K13+L13+M13+N13+P13+Q13+R13+S13+T13+O13</f>
        <v>33</v>
      </c>
      <c r="G13" s="37"/>
      <c r="H13" s="37"/>
      <c r="I13" s="37"/>
      <c r="J13" s="24">
        <v>2</v>
      </c>
      <c r="K13" s="24">
        <v>3</v>
      </c>
      <c r="L13" s="46"/>
      <c r="M13" s="46"/>
      <c r="N13" s="46"/>
      <c r="O13" s="46"/>
      <c r="P13" s="60">
        <v>3</v>
      </c>
      <c r="Q13" s="60">
        <v>12</v>
      </c>
      <c r="R13" s="60"/>
      <c r="S13" s="60"/>
      <c r="T13" s="60">
        <v>13</v>
      </c>
      <c r="U13" s="16"/>
      <c r="W13" s="48"/>
    </row>
    <row r="14" spans="1:24" s="6" customFormat="1" ht="99" customHeight="1" x14ac:dyDescent="0.35">
      <c r="A14" s="11">
        <v>8</v>
      </c>
      <c r="B14" s="19"/>
      <c r="C14" s="31" t="s">
        <v>36</v>
      </c>
      <c r="D14" s="32" t="s">
        <v>37</v>
      </c>
      <c r="E14" s="33" t="s">
        <v>8</v>
      </c>
      <c r="F14" s="24">
        <f>G14+H14+I14+J14+K14+L14+M14+N14+P14+Q14+R14+S14+O14+T14</f>
        <v>161</v>
      </c>
      <c r="G14" s="38">
        <v>6</v>
      </c>
      <c r="H14" s="38">
        <v>7</v>
      </c>
      <c r="I14" s="38">
        <v>4</v>
      </c>
      <c r="J14" s="46">
        <v>8</v>
      </c>
      <c r="K14" s="46">
        <v>16</v>
      </c>
      <c r="L14" s="46">
        <v>24</v>
      </c>
      <c r="M14" s="46">
        <v>24</v>
      </c>
      <c r="N14" s="46">
        <v>24</v>
      </c>
      <c r="O14" s="46">
        <v>12</v>
      </c>
      <c r="P14" s="60">
        <v>6</v>
      </c>
      <c r="Q14" s="60">
        <v>7</v>
      </c>
      <c r="R14" s="60">
        <v>8</v>
      </c>
      <c r="S14" s="60">
        <v>8</v>
      </c>
      <c r="T14" s="60">
        <v>7</v>
      </c>
      <c r="U14" s="11" t="s">
        <v>79</v>
      </c>
      <c r="W14" s="48"/>
    </row>
    <row r="15" spans="1:24" s="6" customFormat="1" ht="95.25" hidden="1" customHeight="1" x14ac:dyDescent="0.35">
      <c r="A15" s="11">
        <v>9</v>
      </c>
      <c r="B15" s="12"/>
      <c r="C15" s="13" t="s">
        <v>38</v>
      </c>
      <c r="D15" s="17" t="s">
        <v>39</v>
      </c>
      <c r="E15" s="14" t="s">
        <v>10</v>
      </c>
      <c r="F15" s="24">
        <f>G15+H15+I15+J15+K15+L15+M15+N15+P15+Q15+R15+S15+O15+T15</f>
        <v>100</v>
      </c>
      <c r="G15" s="37"/>
      <c r="H15" s="37"/>
      <c r="I15" s="37"/>
      <c r="J15" s="46"/>
      <c r="K15" s="46"/>
      <c r="L15" s="46">
        <v>24</v>
      </c>
      <c r="M15" s="46">
        <v>24</v>
      </c>
      <c r="N15" s="46">
        <v>24</v>
      </c>
      <c r="O15" s="46">
        <v>12</v>
      </c>
      <c r="P15" s="22"/>
      <c r="Q15" s="22"/>
      <c r="R15" s="22">
        <v>8</v>
      </c>
      <c r="S15" s="22">
        <v>8</v>
      </c>
      <c r="T15" s="22"/>
      <c r="U15" s="11" t="s">
        <v>79</v>
      </c>
      <c r="W15" s="47"/>
    </row>
    <row r="16" spans="1:24" s="6" customFormat="1" ht="95.25" hidden="1" customHeight="1" x14ac:dyDescent="0.35">
      <c r="A16" s="11">
        <v>10</v>
      </c>
      <c r="B16" s="12"/>
      <c r="C16" s="13" t="s">
        <v>54</v>
      </c>
      <c r="D16" s="17" t="s">
        <v>55</v>
      </c>
      <c r="E16" s="14" t="s">
        <v>10</v>
      </c>
      <c r="F16" s="24">
        <f>G16+H16+I16+J16+K16+L16+M16+N16+P16+Q16+R16+S16+T16+O16</f>
        <v>61</v>
      </c>
      <c r="G16" s="37">
        <v>6</v>
      </c>
      <c r="H16" s="37">
        <v>7</v>
      </c>
      <c r="I16" s="37">
        <v>4</v>
      </c>
      <c r="J16" s="46">
        <v>8</v>
      </c>
      <c r="K16" s="46">
        <v>16</v>
      </c>
      <c r="L16" s="46"/>
      <c r="M16" s="46"/>
      <c r="N16" s="46"/>
      <c r="O16" s="46"/>
      <c r="P16" s="22">
        <v>6</v>
      </c>
      <c r="Q16" s="22">
        <v>7</v>
      </c>
      <c r="R16" s="22"/>
      <c r="S16" s="22"/>
      <c r="T16" s="22">
        <v>7</v>
      </c>
      <c r="U16" s="11" t="s">
        <v>79</v>
      </c>
      <c r="W16" s="47"/>
    </row>
    <row r="17" spans="1:21" s="6" customFormat="1" ht="43.9" hidden="1" customHeight="1" x14ac:dyDescent="0.35">
      <c r="A17" s="11">
        <v>11</v>
      </c>
      <c r="B17" s="12"/>
      <c r="C17" s="28" t="s">
        <v>73</v>
      </c>
      <c r="D17" s="17" t="s">
        <v>74</v>
      </c>
      <c r="E17" s="14"/>
      <c r="F17" s="24">
        <f>G17+H17+I17+J17+K17+L17+M17+N17+P17+Q17+R17+S17+T17+O17</f>
        <v>157</v>
      </c>
      <c r="G17" s="37">
        <v>6</v>
      </c>
      <c r="H17" s="37">
        <v>7</v>
      </c>
      <c r="I17" s="37">
        <v>4</v>
      </c>
      <c r="J17" s="46">
        <v>8</v>
      </c>
      <c r="K17" s="46">
        <v>16</v>
      </c>
      <c r="L17" s="46">
        <v>24</v>
      </c>
      <c r="M17" s="46">
        <v>24</v>
      </c>
      <c r="N17" s="46">
        <v>24</v>
      </c>
      <c r="O17" s="46">
        <v>12</v>
      </c>
      <c r="P17" s="22">
        <v>2</v>
      </c>
      <c r="Q17" s="22">
        <v>7</v>
      </c>
      <c r="R17" s="22">
        <v>8</v>
      </c>
      <c r="S17" s="22">
        <v>8</v>
      </c>
      <c r="T17" s="22">
        <v>7</v>
      </c>
      <c r="U17" s="16"/>
    </row>
    <row r="18" spans="1:21" s="6" customFormat="1" ht="99" customHeight="1" x14ac:dyDescent="0.35">
      <c r="A18" s="11">
        <v>12</v>
      </c>
      <c r="B18" s="11"/>
      <c r="C18" s="35" t="s">
        <v>71</v>
      </c>
      <c r="D18" s="17" t="s">
        <v>72</v>
      </c>
      <c r="E18" s="14" t="s">
        <v>8</v>
      </c>
      <c r="F18" s="24">
        <f>G18+H18+I18+J18+K18+L18+M18+N18+P18+Q18+R18+S18+O18+T18</f>
        <v>201</v>
      </c>
      <c r="G18" s="37">
        <v>12</v>
      </c>
      <c r="H18" s="37">
        <v>6</v>
      </c>
      <c r="I18" s="37">
        <v>6</v>
      </c>
      <c r="J18" s="24">
        <v>12</v>
      </c>
      <c r="K18" s="24">
        <v>24</v>
      </c>
      <c r="L18" s="24">
        <v>28</v>
      </c>
      <c r="M18" s="24">
        <v>28</v>
      </c>
      <c r="N18" s="24">
        <v>28</v>
      </c>
      <c r="O18" s="24">
        <v>14</v>
      </c>
      <c r="P18" s="22">
        <v>3</v>
      </c>
      <c r="Q18" s="22">
        <v>10</v>
      </c>
      <c r="R18" s="22">
        <v>10</v>
      </c>
      <c r="S18" s="22">
        <v>10</v>
      </c>
      <c r="T18" s="22">
        <v>10</v>
      </c>
      <c r="U18" s="11" t="s">
        <v>78</v>
      </c>
    </row>
    <row r="19" spans="1:21" s="6" customFormat="1" ht="99" customHeight="1" x14ac:dyDescent="0.35">
      <c r="A19" s="11">
        <v>13</v>
      </c>
      <c r="B19" s="11"/>
      <c r="C19" s="35" t="s">
        <v>56</v>
      </c>
      <c r="D19" s="29" t="s">
        <v>57</v>
      </c>
      <c r="E19" s="30" t="s">
        <v>10</v>
      </c>
      <c r="F19" s="24">
        <f>G19+H19+I19+J19+K19+L19+M19+N19+P19+Q19+R19+S19+O19+T19</f>
        <v>118</v>
      </c>
      <c r="G19" s="11"/>
      <c r="H19" s="11"/>
      <c r="I19" s="11"/>
      <c r="J19" s="24"/>
      <c r="K19" s="24"/>
      <c r="L19" s="24">
        <v>28</v>
      </c>
      <c r="M19" s="24">
        <v>28</v>
      </c>
      <c r="N19" s="24">
        <v>28</v>
      </c>
      <c r="O19" s="24">
        <v>14</v>
      </c>
      <c r="P19" s="22"/>
      <c r="Q19" s="22"/>
      <c r="R19" s="22">
        <v>10</v>
      </c>
      <c r="S19" s="22">
        <v>10</v>
      </c>
      <c r="T19" s="22"/>
      <c r="U19" s="11" t="s">
        <v>81</v>
      </c>
    </row>
    <row r="20" spans="1:21" s="6" customFormat="1" ht="99" customHeight="1" x14ac:dyDescent="0.35">
      <c r="A20" s="11">
        <v>14</v>
      </c>
      <c r="B20" s="34"/>
      <c r="C20" s="36" t="s">
        <v>69</v>
      </c>
      <c r="D20" s="31" t="s">
        <v>70</v>
      </c>
      <c r="E20" s="14" t="s">
        <v>10</v>
      </c>
      <c r="F20" s="42">
        <f>G20+H20+I20+J20+K20+L20+M20+N20+P20+Q20+R20+S20+T20+O20</f>
        <v>117</v>
      </c>
      <c r="G20" s="43">
        <v>12</v>
      </c>
      <c r="H20" s="43">
        <v>8</v>
      </c>
      <c r="I20" s="43">
        <v>6</v>
      </c>
      <c r="J20" s="42">
        <v>12</v>
      </c>
      <c r="K20" s="42">
        <v>25</v>
      </c>
      <c r="L20" s="42"/>
      <c r="M20" s="42"/>
      <c r="N20" s="42"/>
      <c r="O20" s="42"/>
      <c r="P20" s="59">
        <v>4</v>
      </c>
      <c r="Q20" s="59">
        <v>10</v>
      </c>
      <c r="R20" s="59"/>
      <c r="S20" s="59"/>
      <c r="T20" s="59">
        <v>40</v>
      </c>
      <c r="U20" s="11" t="s">
        <v>78</v>
      </c>
    </row>
    <row r="21" spans="1:21" s="6" customFormat="1" ht="99" customHeight="1" x14ac:dyDescent="0.35">
      <c r="A21" s="11">
        <v>15</v>
      </c>
      <c r="B21" s="11"/>
      <c r="C21" s="36" t="s">
        <v>22</v>
      </c>
      <c r="D21" s="32" t="s">
        <v>23</v>
      </c>
      <c r="E21" s="33" t="s">
        <v>8</v>
      </c>
      <c r="F21" s="24">
        <f t="shared" ref="F21:F32" si="0">G21+H21+I21+J21+K21+L21+M21+N21+P21+Q21+R21+S21+O21+T21</f>
        <v>5</v>
      </c>
      <c r="G21" s="11"/>
      <c r="H21" s="11">
        <v>2</v>
      </c>
      <c r="I21" s="11">
        <v>1</v>
      </c>
      <c r="J21" s="24"/>
      <c r="K21" s="24">
        <v>1</v>
      </c>
      <c r="L21" s="24"/>
      <c r="M21" s="24"/>
      <c r="N21" s="24"/>
      <c r="O21" s="24"/>
      <c r="P21" s="22">
        <v>1</v>
      </c>
      <c r="Q21" s="22"/>
      <c r="R21" s="22"/>
      <c r="S21" s="22"/>
      <c r="T21" s="22"/>
      <c r="U21" s="11" t="s">
        <v>89</v>
      </c>
    </row>
    <row r="22" spans="1:21" s="6" customFormat="1" ht="99" customHeight="1" x14ac:dyDescent="0.35">
      <c r="A22" s="11">
        <v>16</v>
      </c>
      <c r="B22" s="11"/>
      <c r="C22" s="15" t="s">
        <v>47</v>
      </c>
      <c r="D22" s="17" t="s">
        <v>48</v>
      </c>
      <c r="E22" s="14" t="s">
        <v>8</v>
      </c>
      <c r="F22" s="24">
        <f t="shared" si="0"/>
        <v>5</v>
      </c>
      <c r="G22" s="16"/>
      <c r="H22" s="16"/>
      <c r="I22" s="16"/>
      <c r="J22" s="22">
        <v>2</v>
      </c>
      <c r="K22" s="22">
        <v>3</v>
      </c>
      <c r="L22" s="22"/>
      <c r="M22" s="22"/>
      <c r="N22" s="22"/>
      <c r="O22" s="22"/>
      <c r="P22" s="22"/>
      <c r="Q22" s="22"/>
      <c r="R22" s="22"/>
      <c r="S22" s="22"/>
      <c r="T22" s="22"/>
      <c r="U22" s="11" t="s">
        <v>89</v>
      </c>
    </row>
    <row r="23" spans="1:21" s="6" customFormat="1" ht="99" customHeight="1" x14ac:dyDescent="0.35">
      <c r="A23" s="11">
        <v>17</v>
      </c>
      <c r="B23" s="11"/>
      <c r="C23" s="15" t="s">
        <v>49</v>
      </c>
      <c r="D23" s="17" t="s">
        <v>50</v>
      </c>
      <c r="E23" s="14" t="s">
        <v>10</v>
      </c>
      <c r="F23" s="24">
        <f t="shared" si="0"/>
        <v>5</v>
      </c>
      <c r="G23" s="16"/>
      <c r="H23" s="16"/>
      <c r="I23" s="16"/>
      <c r="J23" s="22">
        <v>2</v>
      </c>
      <c r="K23" s="22">
        <v>3</v>
      </c>
      <c r="L23" s="22"/>
      <c r="M23" s="22"/>
      <c r="N23" s="22"/>
      <c r="O23" s="22"/>
      <c r="P23" s="22"/>
      <c r="Q23" s="22"/>
      <c r="R23" s="22"/>
      <c r="S23" s="22"/>
      <c r="T23" s="22"/>
      <c r="U23" s="11" t="s">
        <v>89</v>
      </c>
    </row>
    <row r="24" spans="1:21" s="6" customFormat="1" ht="99" customHeight="1" x14ac:dyDescent="0.35">
      <c r="A24" s="11">
        <v>18</v>
      </c>
      <c r="B24" s="11"/>
      <c r="C24" s="15" t="s">
        <v>40</v>
      </c>
      <c r="D24" s="17" t="s">
        <v>41</v>
      </c>
      <c r="E24" s="14" t="s">
        <v>8</v>
      </c>
      <c r="F24" s="24">
        <f t="shared" si="0"/>
        <v>127</v>
      </c>
      <c r="G24" s="40">
        <v>4</v>
      </c>
      <c r="H24" s="40">
        <v>3</v>
      </c>
      <c r="I24" s="40">
        <v>3</v>
      </c>
      <c r="J24" s="22">
        <v>10</v>
      </c>
      <c r="K24" s="22">
        <v>18</v>
      </c>
      <c r="L24" s="22">
        <v>12</v>
      </c>
      <c r="M24" s="22">
        <v>12</v>
      </c>
      <c r="N24" s="22">
        <v>12</v>
      </c>
      <c r="O24" s="22">
        <v>6</v>
      </c>
      <c r="P24" s="22">
        <v>3</v>
      </c>
      <c r="Q24" s="22">
        <v>6</v>
      </c>
      <c r="R24" s="22">
        <v>6</v>
      </c>
      <c r="S24" s="22">
        <v>6</v>
      </c>
      <c r="T24" s="22">
        <v>26</v>
      </c>
      <c r="U24" s="11" t="s">
        <v>91</v>
      </c>
    </row>
    <row r="25" spans="1:21" s="6" customFormat="1" ht="99" customHeight="1" x14ac:dyDescent="0.35">
      <c r="A25" s="11">
        <v>19</v>
      </c>
      <c r="B25" s="11"/>
      <c r="C25" s="15" t="s">
        <v>28</v>
      </c>
      <c r="D25" s="17" t="s">
        <v>29</v>
      </c>
      <c r="E25" s="14" t="s">
        <v>8</v>
      </c>
      <c r="F25" s="24">
        <f t="shared" si="0"/>
        <v>214</v>
      </c>
      <c r="G25" s="40">
        <v>11</v>
      </c>
      <c r="H25" s="40">
        <v>5</v>
      </c>
      <c r="I25" s="40">
        <v>7</v>
      </c>
      <c r="J25" s="22">
        <v>18</v>
      </c>
      <c r="K25" s="22">
        <v>35</v>
      </c>
      <c r="L25" s="22">
        <v>24</v>
      </c>
      <c r="M25" s="22">
        <v>24</v>
      </c>
      <c r="N25" s="22">
        <v>24</v>
      </c>
      <c r="O25" s="22">
        <v>6</v>
      </c>
      <c r="P25" s="22">
        <v>3</v>
      </c>
      <c r="Q25" s="22">
        <v>12</v>
      </c>
      <c r="R25" s="22">
        <v>16</v>
      </c>
      <c r="S25" s="22">
        <v>16</v>
      </c>
      <c r="T25" s="22">
        <v>13</v>
      </c>
      <c r="U25" s="11" t="s">
        <v>84</v>
      </c>
    </row>
    <row r="26" spans="1:21" s="6" customFormat="1" ht="99" customHeight="1" x14ac:dyDescent="0.35">
      <c r="A26" s="11">
        <v>20</v>
      </c>
      <c r="B26" s="12"/>
      <c r="C26" s="13" t="s">
        <v>18</v>
      </c>
      <c r="D26" s="17" t="s">
        <v>19</v>
      </c>
      <c r="E26" s="14" t="s">
        <v>8</v>
      </c>
      <c r="F26" s="24">
        <f t="shared" si="0"/>
        <v>214</v>
      </c>
      <c r="G26" s="40">
        <v>11</v>
      </c>
      <c r="H26" s="40">
        <v>5</v>
      </c>
      <c r="I26" s="40">
        <v>7</v>
      </c>
      <c r="J26" s="22">
        <v>18</v>
      </c>
      <c r="K26" s="22">
        <v>35</v>
      </c>
      <c r="L26" s="22">
        <v>24</v>
      </c>
      <c r="M26" s="22">
        <v>24</v>
      </c>
      <c r="N26" s="22">
        <v>24</v>
      </c>
      <c r="O26" s="22">
        <v>6</v>
      </c>
      <c r="P26" s="22">
        <v>3</v>
      </c>
      <c r="Q26" s="22">
        <v>12</v>
      </c>
      <c r="R26" s="22">
        <v>16</v>
      </c>
      <c r="S26" s="22">
        <v>16</v>
      </c>
      <c r="T26" s="22">
        <v>13</v>
      </c>
      <c r="U26" s="11" t="s">
        <v>90</v>
      </c>
    </row>
    <row r="27" spans="1:21" s="6" customFormat="1" ht="99" customHeight="1" x14ac:dyDescent="0.35">
      <c r="A27" s="11">
        <v>21</v>
      </c>
      <c r="B27" s="12"/>
      <c r="C27" s="13" t="s">
        <v>11</v>
      </c>
      <c r="D27" s="17" t="s">
        <v>12</v>
      </c>
      <c r="E27" s="14" t="s">
        <v>10</v>
      </c>
      <c r="F27" s="24">
        <f t="shared" si="0"/>
        <v>203</v>
      </c>
      <c r="G27" s="40">
        <v>11</v>
      </c>
      <c r="H27" s="40">
        <v>5</v>
      </c>
      <c r="I27" s="40">
        <v>7</v>
      </c>
      <c r="J27" s="22">
        <v>18</v>
      </c>
      <c r="K27" s="22">
        <v>35</v>
      </c>
      <c r="L27" s="22">
        <v>24</v>
      </c>
      <c r="M27" s="22">
        <v>24</v>
      </c>
      <c r="N27" s="22">
        <v>24</v>
      </c>
      <c r="O27" s="22">
        <v>6</v>
      </c>
      <c r="P27" s="22">
        <v>3</v>
      </c>
      <c r="Q27" s="22">
        <v>12</v>
      </c>
      <c r="R27" s="22">
        <v>16</v>
      </c>
      <c r="S27" s="22">
        <v>5</v>
      </c>
      <c r="T27" s="22">
        <v>13</v>
      </c>
      <c r="U27" s="11" t="s">
        <v>87</v>
      </c>
    </row>
    <row r="28" spans="1:21" s="6" customFormat="1" ht="99" customHeight="1" x14ac:dyDescent="0.35">
      <c r="A28" s="11">
        <v>22</v>
      </c>
      <c r="B28" s="12"/>
      <c r="C28" s="13" t="s">
        <v>58</v>
      </c>
      <c r="D28" s="17" t="s">
        <v>59</v>
      </c>
      <c r="E28" s="14" t="s">
        <v>10</v>
      </c>
      <c r="F28" s="24">
        <f t="shared" si="0"/>
        <v>53</v>
      </c>
      <c r="G28" s="40">
        <v>4</v>
      </c>
      <c r="H28" s="40">
        <v>3</v>
      </c>
      <c r="I28" s="40">
        <v>3</v>
      </c>
      <c r="J28" s="22">
        <v>6</v>
      </c>
      <c r="K28" s="22">
        <v>10</v>
      </c>
      <c r="L28" s="22">
        <v>4</v>
      </c>
      <c r="M28" s="22">
        <v>4</v>
      </c>
      <c r="N28" s="22">
        <v>4</v>
      </c>
      <c r="O28" s="22">
        <v>2</v>
      </c>
      <c r="P28" s="22">
        <v>2</v>
      </c>
      <c r="Q28" s="22">
        <v>3</v>
      </c>
      <c r="R28" s="22">
        <v>2</v>
      </c>
      <c r="S28" s="22">
        <v>2</v>
      </c>
      <c r="T28" s="22">
        <v>4</v>
      </c>
      <c r="U28" s="11" t="s">
        <v>82</v>
      </c>
    </row>
    <row r="29" spans="1:21" s="6" customFormat="1" ht="99" customHeight="1" x14ac:dyDescent="0.35">
      <c r="A29" s="11">
        <v>23</v>
      </c>
      <c r="B29" s="12"/>
      <c r="C29" s="13" t="s">
        <v>93</v>
      </c>
      <c r="D29" s="17" t="s">
        <v>13</v>
      </c>
      <c r="E29" s="14" t="s">
        <v>10</v>
      </c>
      <c r="F29" s="24">
        <f t="shared" si="0"/>
        <v>163</v>
      </c>
      <c r="G29" s="40">
        <v>14</v>
      </c>
      <c r="H29" s="40"/>
      <c r="I29" s="40"/>
      <c r="J29" s="22"/>
      <c r="K29" s="22"/>
      <c r="L29" s="22">
        <v>32</v>
      </c>
      <c r="M29" s="22">
        <v>32</v>
      </c>
      <c r="N29" s="22">
        <v>32</v>
      </c>
      <c r="O29" s="22">
        <v>16</v>
      </c>
      <c r="P29" s="22"/>
      <c r="Q29" s="22">
        <v>11</v>
      </c>
      <c r="R29" s="22">
        <v>12</v>
      </c>
      <c r="S29" s="22">
        <v>12</v>
      </c>
      <c r="T29" s="22">
        <v>2</v>
      </c>
      <c r="U29" s="11" t="s">
        <v>85</v>
      </c>
    </row>
    <row r="30" spans="1:21" s="6" customFormat="1" ht="99" customHeight="1" x14ac:dyDescent="0.35">
      <c r="A30" s="11">
        <v>24</v>
      </c>
      <c r="B30" s="12"/>
      <c r="C30" s="13" t="s">
        <v>27</v>
      </c>
      <c r="D30" s="17" t="s">
        <v>17</v>
      </c>
      <c r="E30" s="14" t="s">
        <v>8</v>
      </c>
      <c r="F30" s="24">
        <f t="shared" si="0"/>
        <v>158</v>
      </c>
      <c r="G30" s="40">
        <v>14</v>
      </c>
      <c r="H30" s="40"/>
      <c r="I30" s="40"/>
      <c r="J30" s="22"/>
      <c r="K30" s="22"/>
      <c r="L30" s="22">
        <v>32</v>
      </c>
      <c r="M30" s="22">
        <v>32</v>
      </c>
      <c r="N30" s="22">
        <v>32</v>
      </c>
      <c r="O30" s="22">
        <v>16</v>
      </c>
      <c r="P30" s="22"/>
      <c r="Q30" s="22">
        <v>10</v>
      </c>
      <c r="R30" s="22">
        <v>10</v>
      </c>
      <c r="S30" s="22">
        <v>10</v>
      </c>
      <c r="T30" s="22">
        <v>2</v>
      </c>
      <c r="U30" s="21"/>
    </row>
    <row r="31" spans="1:21" s="6" customFormat="1" ht="99" customHeight="1" x14ac:dyDescent="0.35">
      <c r="A31" s="11">
        <v>25</v>
      </c>
      <c r="B31" s="12"/>
      <c r="C31" s="13" t="s">
        <v>42</v>
      </c>
      <c r="D31" s="17" t="s">
        <v>43</v>
      </c>
      <c r="E31" s="14" t="s">
        <v>8</v>
      </c>
      <c r="F31" s="24">
        <f t="shared" si="0"/>
        <v>34</v>
      </c>
      <c r="G31" s="37">
        <v>2</v>
      </c>
      <c r="H31" s="37">
        <v>2</v>
      </c>
      <c r="I31" s="37">
        <v>2</v>
      </c>
      <c r="J31" s="24">
        <v>2</v>
      </c>
      <c r="K31" s="24">
        <v>4</v>
      </c>
      <c r="L31" s="24">
        <v>4</v>
      </c>
      <c r="M31" s="24">
        <v>4</v>
      </c>
      <c r="N31" s="24">
        <v>4</v>
      </c>
      <c r="O31" s="24">
        <v>2</v>
      </c>
      <c r="P31" s="22">
        <v>1</v>
      </c>
      <c r="Q31" s="22">
        <v>2</v>
      </c>
      <c r="R31" s="22">
        <v>2</v>
      </c>
      <c r="S31" s="22">
        <v>2</v>
      </c>
      <c r="T31" s="22">
        <v>1</v>
      </c>
      <c r="U31" s="21"/>
    </row>
    <row r="32" spans="1:21" s="6" customFormat="1" ht="99" hidden="1" customHeight="1" x14ac:dyDescent="0.35">
      <c r="A32" s="11">
        <v>26</v>
      </c>
      <c r="B32" s="12"/>
      <c r="C32" s="13" t="s">
        <v>15</v>
      </c>
      <c r="D32" s="18" t="s">
        <v>16</v>
      </c>
      <c r="E32" s="14" t="s">
        <v>8</v>
      </c>
      <c r="F32" s="24">
        <f t="shared" si="0"/>
        <v>5</v>
      </c>
      <c r="G32" s="16"/>
      <c r="H32" s="16"/>
      <c r="I32" s="16"/>
      <c r="J32" s="24">
        <v>2</v>
      </c>
      <c r="K32" s="24">
        <v>3</v>
      </c>
      <c r="L32" s="22"/>
      <c r="M32" s="22"/>
      <c r="N32" s="22"/>
      <c r="O32" s="22"/>
      <c r="P32" s="22"/>
      <c r="Q32" s="22"/>
      <c r="R32" s="22"/>
      <c r="S32" s="22"/>
      <c r="T32" s="22"/>
      <c r="U32" s="11" t="s">
        <v>88</v>
      </c>
    </row>
    <row r="33" spans="1:21" s="6" customFormat="1" ht="99" customHeight="1" x14ac:dyDescent="0.35">
      <c r="A33" s="11">
        <v>27</v>
      </c>
      <c r="B33" s="12"/>
      <c r="C33" s="13" t="s">
        <v>64</v>
      </c>
      <c r="D33" s="17" t="s">
        <v>65</v>
      </c>
      <c r="E33" s="14" t="s">
        <v>8</v>
      </c>
      <c r="F33" s="24">
        <f>G33+H33+I33+J33+K33+L33+M33+N33+P33+Q33+R33+S33</f>
        <v>2</v>
      </c>
      <c r="G33" s="11"/>
      <c r="H33" s="11"/>
      <c r="I33" s="11">
        <v>2</v>
      </c>
      <c r="J33" s="24"/>
      <c r="K33" s="24"/>
      <c r="L33" s="24"/>
      <c r="M33" s="22"/>
      <c r="N33" s="22"/>
      <c r="O33" s="22"/>
      <c r="P33" s="22"/>
      <c r="Q33" s="22"/>
      <c r="R33" s="22"/>
      <c r="S33" s="22"/>
      <c r="T33" s="22"/>
      <c r="U33" s="11" t="s">
        <v>86</v>
      </c>
    </row>
    <row r="34" spans="1:21" s="6" customFormat="1" ht="108.75" customHeight="1" x14ac:dyDescent="0.35">
      <c r="A34" s="45">
        <v>28</v>
      </c>
      <c r="B34" s="12"/>
      <c r="C34" s="13" t="s">
        <v>95</v>
      </c>
      <c r="D34" s="17" t="s">
        <v>77</v>
      </c>
      <c r="E34" s="14" t="s">
        <v>10</v>
      </c>
      <c r="F34" s="46">
        <v>2</v>
      </c>
      <c r="G34" s="20"/>
      <c r="H34" s="20"/>
      <c r="I34" s="20">
        <v>2</v>
      </c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11" t="s">
        <v>86</v>
      </c>
    </row>
    <row r="35" spans="1:21" s="6" customFormat="1" ht="113.45" hidden="1" customHeight="1" x14ac:dyDescent="0.35">
      <c r="A35" s="41">
        <v>29</v>
      </c>
      <c r="B35" s="12"/>
      <c r="C35" s="13" t="s">
        <v>66</v>
      </c>
      <c r="D35" s="17" t="s">
        <v>67</v>
      </c>
      <c r="E35" s="17"/>
      <c r="F35" s="24">
        <f>T35</f>
        <v>4</v>
      </c>
      <c r="G35" s="13"/>
      <c r="H35" s="13"/>
      <c r="I35" s="13"/>
      <c r="J35" s="13"/>
      <c r="K35" s="13"/>
      <c r="L35" s="11"/>
      <c r="M35" s="16"/>
      <c r="N35" s="16"/>
      <c r="O35" s="16"/>
      <c r="P35" s="16"/>
      <c r="Q35" s="16"/>
      <c r="R35" s="16"/>
      <c r="S35" s="16"/>
      <c r="T35" s="16">
        <v>4</v>
      </c>
      <c r="U35" s="26"/>
    </row>
    <row r="36" spans="1:21" ht="37.5" hidden="1" x14ac:dyDescent="0.35">
      <c r="A36" s="41">
        <v>30</v>
      </c>
      <c r="B36" s="12"/>
      <c r="C36" s="13" t="s">
        <v>66</v>
      </c>
      <c r="D36" s="17" t="s">
        <v>99</v>
      </c>
      <c r="E36" s="77"/>
      <c r="F36" s="68">
        <f>J36+L36+M36+N36+O36+Q36+R36+S36</f>
        <v>25</v>
      </c>
      <c r="G36" s="13"/>
      <c r="H36" s="13"/>
      <c r="I36" s="13"/>
      <c r="J36" s="73">
        <v>4</v>
      </c>
      <c r="K36" s="53"/>
      <c r="L36" s="73">
        <v>4</v>
      </c>
      <c r="M36" s="75">
        <v>4</v>
      </c>
      <c r="N36" s="75">
        <v>4</v>
      </c>
      <c r="O36" s="75">
        <v>2</v>
      </c>
      <c r="P36" s="51"/>
      <c r="Q36" s="75">
        <v>1</v>
      </c>
      <c r="R36" s="75">
        <v>2</v>
      </c>
      <c r="S36" s="75">
        <v>4</v>
      </c>
      <c r="T36" s="16"/>
      <c r="U36" s="26"/>
    </row>
    <row r="37" spans="1:21" ht="37.5" hidden="1" x14ac:dyDescent="0.35">
      <c r="A37" s="41">
        <v>31</v>
      </c>
      <c r="B37" s="12"/>
      <c r="C37" s="13" t="s">
        <v>66</v>
      </c>
      <c r="D37" s="17" t="s">
        <v>98</v>
      </c>
      <c r="E37" s="78"/>
      <c r="F37" s="69"/>
      <c r="G37" s="13"/>
      <c r="H37" s="13"/>
      <c r="I37" s="13"/>
      <c r="J37" s="74"/>
      <c r="K37" s="54"/>
      <c r="L37" s="74"/>
      <c r="M37" s="76"/>
      <c r="N37" s="76"/>
      <c r="O37" s="76"/>
      <c r="P37" s="20"/>
      <c r="Q37" s="76"/>
      <c r="R37" s="76"/>
      <c r="S37" s="76"/>
      <c r="T37" s="16"/>
      <c r="U37" s="26"/>
    </row>
    <row r="38" spans="1:21" ht="38.25" hidden="1" x14ac:dyDescent="0.35">
      <c r="A38" s="41">
        <v>32</v>
      </c>
      <c r="B38" s="12"/>
      <c r="C38" s="13" t="s">
        <v>66</v>
      </c>
      <c r="D38" s="52" t="s">
        <v>101</v>
      </c>
      <c r="E38" s="52"/>
      <c r="F38" s="24">
        <f>Q38+T38</f>
        <v>2</v>
      </c>
      <c r="G38" s="13"/>
      <c r="H38" s="13"/>
      <c r="I38" s="13"/>
      <c r="J38" s="11"/>
      <c r="K38" s="11"/>
      <c r="L38" s="11"/>
      <c r="M38" s="16"/>
      <c r="N38" s="16"/>
      <c r="O38" s="16"/>
      <c r="P38" s="16"/>
      <c r="Q38" s="16"/>
      <c r="R38" s="16"/>
      <c r="S38" s="16"/>
      <c r="T38" s="16">
        <v>2</v>
      </c>
      <c r="U38" s="26"/>
    </row>
    <row r="39" spans="1:21" ht="38.25" hidden="1" x14ac:dyDescent="0.35">
      <c r="A39" s="41">
        <v>33</v>
      </c>
      <c r="B39" s="12"/>
      <c r="C39" s="13" t="s">
        <v>66</v>
      </c>
      <c r="D39" s="52" t="s">
        <v>100</v>
      </c>
      <c r="E39" s="52"/>
      <c r="F39" s="24">
        <f>Q39+T39</f>
        <v>2</v>
      </c>
      <c r="G39" s="13"/>
      <c r="H39" s="13"/>
      <c r="I39" s="13"/>
      <c r="J39" s="11"/>
      <c r="K39" s="11"/>
      <c r="L39" s="11"/>
      <c r="M39" s="16"/>
      <c r="N39" s="16"/>
      <c r="O39" s="16"/>
      <c r="P39" s="16"/>
      <c r="Q39" s="16"/>
      <c r="R39" s="16"/>
      <c r="S39" s="16"/>
      <c r="T39" s="16">
        <v>2</v>
      </c>
      <c r="U39" s="26"/>
    </row>
    <row r="40" spans="1:21" s="6" customFormat="1" ht="99" hidden="1" customHeight="1" x14ac:dyDescent="0.35">
      <c r="A40" s="11"/>
      <c r="B40" s="34"/>
      <c r="C40" s="36" t="s">
        <v>69</v>
      </c>
      <c r="D40" s="31" t="s">
        <v>70</v>
      </c>
      <c r="E40" s="14" t="s">
        <v>10</v>
      </c>
      <c r="F40" s="24"/>
      <c r="G40" s="37"/>
      <c r="H40" s="37"/>
      <c r="I40" s="37"/>
      <c r="J40" s="37"/>
      <c r="K40" s="37"/>
      <c r="L40" s="37"/>
      <c r="M40" s="37"/>
      <c r="N40" s="37"/>
      <c r="O40" s="37"/>
      <c r="P40" s="40"/>
      <c r="Q40" s="40"/>
      <c r="R40" s="40"/>
      <c r="S40" s="40"/>
      <c r="T40" s="40"/>
      <c r="U40" s="11" t="s">
        <v>78</v>
      </c>
    </row>
    <row r="41" spans="1:21" s="6" customFormat="1" ht="108.75" hidden="1" customHeight="1" x14ac:dyDescent="0.35">
      <c r="A41" s="45"/>
      <c r="B41" s="12"/>
      <c r="C41" s="13" t="s">
        <v>95</v>
      </c>
      <c r="D41" s="17" t="s">
        <v>77</v>
      </c>
      <c r="E41" s="14" t="s">
        <v>10</v>
      </c>
      <c r="F41" s="46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1" t="s">
        <v>86</v>
      </c>
    </row>
    <row r="42" spans="1:21" s="6" customFormat="1" ht="99" hidden="1" customHeight="1" x14ac:dyDescent="0.35">
      <c r="A42" s="11"/>
      <c r="B42" s="11"/>
      <c r="C42" s="15" t="s">
        <v>56</v>
      </c>
      <c r="D42" s="17" t="s">
        <v>57</v>
      </c>
      <c r="E42" s="14" t="s">
        <v>10</v>
      </c>
      <c r="F42" s="24"/>
      <c r="G42" s="11"/>
      <c r="H42" s="11"/>
      <c r="I42" s="11"/>
      <c r="J42" s="11"/>
      <c r="K42" s="11"/>
      <c r="L42" s="11"/>
      <c r="M42" s="11"/>
      <c r="N42" s="11"/>
      <c r="O42" s="11"/>
      <c r="P42" s="16"/>
      <c r="Q42" s="16"/>
      <c r="R42" s="16"/>
      <c r="S42" s="16"/>
      <c r="T42" s="16"/>
      <c r="U42" s="11" t="s">
        <v>81</v>
      </c>
    </row>
    <row r="43" spans="1:21" x14ac:dyDescent="0.25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21" x14ac:dyDescent="0.25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21" x14ac:dyDescent="0.25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21" x14ac:dyDescent="0.25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1" x14ac:dyDescent="0.25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1" x14ac:dyDescent="0.25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</row>
  </sheetData>
  <mergeCells count="21">
    <mergeCell ref="C1:N1"/>
    <mergeCell ref="A5:A6"/>
    <mergeCell ref="B5:B6"/>
    <mergeCell ref="C5:C6"/>
    <mergeCell ref="D5:D6"/>
    <mergeCell ref="E5:E6"/>
    <mergeCell ref="F5:F6"/>
    <mergeCell ref="G5:I5"/>
    <mergeCell ref="J5:O5"/>
    <mergeCell ref="R36:R37"/>
    <mergeCell ref="S36:S37"/>
    <mergeCell ref="P5:S5"/>
    <mergeCell ref="U5:U6"/>
    <mergeCell ref="E36:E37"/>
    <mergeCell ref="F36:F37"/>
    <mergeCell ref="J36:J37"/>
    <mergeCell ref="L36:L37"/>
    <mergeCell ref="M36:M37"/>
    <mergeCell ref="N36:N37"/>
    <mergeCell ref="O36:O37"/>
    <mergeCell ref="Q36:Q37"/>
  </mergeCells>
  <phoneticPr fontId="8" type="noConversion"/>
  <pageMargins left="0.7" right="0.7" top="0.75" bottom="0.75" header="0.3" footer="0.3"/>
  <pageSetup paperSize="8" scale="45" orientation="portrait" r:id="rId1"/>
  <headerFooter>
    <oddHeader>&amp;RPage &amp;P of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C15-2519-423A-8AA5-A6CA8ABC82C0}">
  <dimension ref="A1:G1"/>
  <sheetViews>
    <sheetView zoomScale="115" zoomScaleNormal="115" workbookViewId="0">
      <selection activeCell="D11" sqref="D11"/>
    </sheetView>
  </sheetViews>
  <sheetFormatPr defaultRowHeight="15" x14ac:dyDescent="0.25"/>
  <cols>
    <col min="2" max="2" width="15.140625" customWidth="1"/>
    <col min="3" max="3" width="24.5703125" customWidth="1"/>
    <col min="4" max="4" width="39.28515625" customWidth="1"/>
    <col min="7" max="7" width="21.7109375" customWidth="1"/>
  </cols>
  <sheetData>
    <row r="1" spans="1:7" s="6" customFormat="1" ht="99" customHeight="1" x14ac:dyDescent="0.35">
      <c r="A1" s="11"/>
      <c r="B1" s="11"/>
      <c r="C1" s="15" t="s">
        <v>56</v>
      </c>
      <c r="D1" s="17" t="s">
        <v>57</v>
      </c>
      <c r="E1" s="14" t="s">
        <v>10</v>
      </c>
      <c r="F1" s="24" t="e">
        <f>#REF!+#REF!+#REF!+#REF!+#REF!+#REF!+#REF!+#REF!+#REF!+#REF!+#REF!+#REF!+#REF!+#REF!</f>
        <v>#REF!</v>
      </c>
      <c r="G1" s="11" t="s">
        <v>81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Rev-0</vt:lpstr>
      <vt:lpstr>Rev-0 (2)</vt:lpstr>
      <vt:lpstr>Sink through</vt:lpstr>
      <vt:lpstr>WC &amp; UR BLK-2</vt:lpstr>
      <vt:lpstr>WC &amp; UR BLK-3</vt:lpstr>
      <vt:lpstr>Sheet1</vt:lpstr>
      <vt:lpstr>'Rev-0'!Print_Titles</vt:lpstr>
      <vt:lpstr>'Rev-0 (2)'!Print_Titles</vt:lpstr>
      <vt:lpstr>'Sink through'!Print_Titles</vt:lpstr>
      <vt:lpstr>'WC &amp; UR BLK-2'!Print_Titles</vt:lpstr>
      <vt:lpstr>'WC &amp; UR BLK-3'!Print_Titles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Dewi</dc:creator>
  <cp:lastModifiedBy>Watertech Plumbing</cp:lastModifiedBy>
  <cp:lastPrinted>2025-03-19T08:20:05Z</cp:lastPrinted>
  <dcterms:created xsi:type="dcterms:W3CDTF">2013-06-06T07:49:13Z</dcterms:created>
  <dcterms:modified xsi:type="dcterms:W3CDTF">2025-03-19T08:20:20Z</dcterms:modified>
</cp:coreProperties>
</file>