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dris\Documents\GitHub\HighMagFlows_EPA_Project\"/>
    </mc:Choice>
  </mc:AlternateContent>
  <xr:revisionPtr revIDLastSave="0" documentId="13_ncr:1_{615E9772-8E89-4152-B25A-73D5ED88E007}" xr6:coauthVersionLast="47" xr6:coauthVersionMax="47" xr10:uidLastSave="{00000000-0000-0000-0000-000000000000}"/>
  <bookViews>
    <workbookView xWindow="17835" yWindow="345" windowWidth="17970" windowHeight="17250" xr2:uid="{1D9780CB-37D8-4848-B511-6FCE064EC27C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1" l="1"/>
  <c r="M29" i="1"/>
  <c r="M30" i="1"/>
  <c r="M31" i="1"/>
  <c r="M27" i="1"/>
  <c r="M18" i="1"/>
  <c r="M14" i="1"/>
  <c r="M12" i="1"/>
  <c r="M8" i="1"/>
  <c r="M7" i="1"/>
  <c r="M3" i="1"/>
  <c r="M4" i="1"/>
  <c r="M5" i="1"/>
  <c r="M2" i="1"/>
  <c r="B6" i="1"/>
  <c r="B9" i="1"/>
  <c r="B10" i="1"/>
  <c r="B11" i="1"/>
  <c r="B13" i="1"/>
  <c r="B15" i="1"/>
  <c r="B16" i="1"/>
  <c r="B17" i="1"/>
  <c r="B19" i="1"/>
  <c r="B20" i="1"/>
  <c r="B21" i="1"/>
  <c r="B22" i="1"/>
  <c r="B23" i="1"/>
  <c r="B24" i="1"/>
  <c r="B25" i="1"/>
  <c r="B26" i="1"/>
  <c r="S6" i="1"/>
  <c r="T6" i="1"/>
  <c r="U6" i="1"/>
  <c r="V6" i="1"/>
  <c r="U7" i="1"/>
  <c r="S9" i="1"/>
  <c r="T9" i="1"/>
  <c r="U9" i="1"/>
  <c r="V9" i="1"/>
  <c r="S10" i="1"/>
  <c r="T10" i="1"/>
  <c r="U10" i="1"/>
  <c r="V10" i="1"/>
  <c r="S11" i="1"/>
  <c r="T11" i="1"/>
  <c r="U11" i="1"/>
  <c r="V11" i="1"/>
  <c r="S13" i="1"/>
  <c r="T13" i="1"/>
  <c r="U13" i="1"/>
  <c r="V13" i="1"/>
  <c r="S14" i="1"/>
  <c r="S15" i="1"/>
  <c r="T15" i="1"/>
  <c r="U15" i="1"/>
  <c r="V15" i="1"/>
  <c r="S16" i="1"/>
  <c r="T16" i="1"/>
  <c r="U16" i="1"/>
  <c r="V16" i="1"/>
  <c r="S17" i="1"/>
  <c r="T17" i="1"/>
  <c r="U17" i="1"/>
  <c r="V17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U29" i="1"/>
  <c r="P31" i="1"/>
  <c r="Q31" i="1"/>
  <c r="R31" i="1"/>
  <c r="O31" i="1"/>
  <c r="I31" i="1"/>
  <c r="U31" i="1" s="1"/>
  <c r="P27" i="1"/>
  <c r="Q27" i="1"/>
  <c r="R27" i="1"/>
  <c r="O27" i="1"/>
  <c r="I28" i="1"/>
  <c r="S28" i="1" s="1"/>
  <c r="I27" i="1"/>
  <c r="S27" i="1" s="1"/>
  <c r="I14" i="1"/>
  <c r="T14" i="1" s="1"/>
  <c r="I29" i="1"/>
  <c r="V29" i="1" s="1"/>
  <c r="I30" i="1"/>
  <c r="T30" i="1" s="1"/>
  <c r="I18" i="1"/>
  <c r="T18" i="1" s="1"/>
  <c r="I12" i="1"/>
  <c r="S12" i="1" s="1"/>
  <c r="I3" i="1"/>
  <c r="S3" i="1" s="1"/>
  <c r="I4" i="1"/>
  <c r="S4" i="1" s="1"/>
  <c r="I5" i="1"/>
  <c r="T5" i="1" s="1"/>
  <c r="I7" i="1"/>
  <c r="V7" i="1" s="1"/>
  <c r="I8" i="1"/>
  <c r="T8" i="1" s="1"/>
  <c r="I2" i="1"/>
  <c r="S2" i="1" s="1"/>
  <c r="V14" i="1" l="1"/>
  <c r="T29" i="1"/>
  <c r="B31" i="1"/>
  <c r="S29" i="1"/>
  <c r="V8" i="1"/>
  <c r="B18" i="1"/>
  <c r="S18" i="1"/>
  <c r="S8" i="1"/>
  <c r="B2" i="1"/>
  <c r="B8" i="1"/>
  <c r="B7" i="1"/>
  <c r="T7" i="1"/>
  <c r="B30" i="1"/>
  <c r="B14" i="1"/>
  <c r="S30" i="1"/>
  <c r="S7" i="1"/>
  <c r="B29" i="1"/>
  <c r="B5" i="1"/>
  <c r="S31" i="1"/>
  <c r="B28" i="1"/>
  <c r="B12" i="1"/>
  <c r="B4" i="1"/>
  <c r="B27" i="1"/>
  <c r="B3" i="1"/>
  <c r="V31" i="1"/>
  <c r="V27" i="1"/>
  <c r="V5" i="1"/>
  <c r="V3" i="1"/>
  <c r="U3" i="1"/>
  <c r="T3" i="1"/>
  <c r="S5" i="1"/>
  <c r="V30" i="1"/>
  <c r="V28" i="1"/>
  <c r="V18" i="1"/>
  <c r="V4" i="1"/>
  <c r="V2" i="1"/>
  <c r="U30" i="1"/>
  <c r="U28" i="1"/>
  <c r="U18" i="1"/>
  <c r="U14" i="1"/>
  <c r="U12" i="1"/>
  <c r="U8" i="1"/>
  <c r="U4" i="1"/>
  <c r="U2" i="1"/>
  <c r="U27" i="1"/>
  <c r="U5" i="1"/>
  <c r="T31" i="1"/>
  <c r="T27" i="1"/>
  <c r="V12" i="1"/>
  <c r="T28" i="1"/>
  <c r="T12" i="1"/>
  <c r="T4" i="1"/>
  <c r="T2" i="1"/>
</calcChain>
</file>

<file path=xl/sharedStrings.xml><?xml version="1.0" encoding="utf-8"?>
<sst xmlns="http://schemas.openxmlformats.org/spreadsheetml/2006/main" count="108" uniqueCount="64">
  <si>
    <t>Aquifer_name</t>
  </si>
  <si>
    <t>Total_withdrawls_mgal_day</t>
  </si>
  <si>
    <t>Total_withdrawls_MAF_year_</t>
  </si>
  <si>
    <t>Total_withdrawls_km3_year</t>
  </si>
  <si>
    <t>High Plains aquifer</t>
  </si>
  <si>
    <t>Mississippi River Valley alluvial aquifer</t>
  </si>
  <si>
    <t>Floridan aquifer system</t>
  </si>
  <si>
    <t>Central Valley aquifer system</t>
  </si>
  <si>
    <t>Basin and Range basin-fill aquifers</t>
  </si>
  <si>
    <t>Snake River Plain basaltic-rock aquifers</t>
  </si>
  <si>
    <t>Coastal lowlands aquifer system</t>
  </si>
  <si>
    <t>California Coastal Basin aquifers</t>
  </si>
  <si>
    <t>Pacific Northwest basin-fill aquifers</t>
  </si>
  <si>
    <t>Northern Atlantic Coastal Plain aquifer system</t>
  </si>
  <si>
    <t>Columbia Plateau basaltic-rock aquifers</t>
  </si>
  <si>
    <t>Rio Grande aquifer system</t>
  </si>
  <si>
    <t>Mississippi embayment aquifer system</t>
  </si>
  <si>
    <t>Cambrian-Ordovician aquifer system</t>
  </si>
  <si>
    <t>Southeastern Coastal Plain aquifer system</t>
  </si>
  <si>
    <t>Biscayne aquifer</t>
  </si>
  <si>
    <t>Edwards-Trinity aquifer system</t>
  </si>
  <si>
    <t>Northern Rocky Mountains Intermontane Basins aquifer system</t>
  </si>
  <si>
    <t>Piedmont and Blue Ridge crystalline-rock aquifers</t>
  </si>
  <si>
    <t>Surficial aquifer system</t>
  </si>
  <si>
    <t>Valley and Ridge aquifers</t>
  </si>
  <si>
    <t>Silurian-Devonian aquifers</t>
  </si>
  <si>
    <t>Pacific Northwest basaltic-rock aquifers</t>
  </si>
  <si>
    <t>Willamette Lowland basin-fill aquifers</t>
  </si>
  <si>
    <t>Lower Cretaceous aquifers</t>
  </si>
  <si>
    <t>Depletion_rate_km3_year_1</t>
  </si>
  <si>
    <t>Depletion_rate_km3_year_3</t>
  </si>
  <si>
    <t>Depletion_rate_km3_year_2</t>
  </si>
  <si>
    <t>Depletion_rate_km3_year_avg</t>
  </si>
  <si>
    <t>Storage_chg_km3_1</t>
  </si>
  <si>
    <t>Storage_chg_km3_2</t>
  </si>
  <si>
    <t>Storage_chg_km3_3</t>
  </si>
  <si>
    <t>Storage_chg_km3_avg</t>
  </si>
  <si>
    <t>Storage_chg_km3_konikow</t>
  </si>
  <si>
    <t>Texas-Gulf Coast</t>
  </si>
  <si>
    <t>Coastal lowlands</t>
  </si>
  <si>
    <t>Arizona Alluvial</t>
  </si>
  <si>
    <t>Mississippi Embayment</t>
  </si>
  <si>
    <t>30_90</t>
  </si>
  <si>
    <t>30_95</t>
  </si>
  <si>
    <t>50_90</t>
  </si>
  <si>
    <t>50_95</t>
  </si>
  <si>
    <t>Floridan</t>
  </si>
  <si>
    <t>30_90_vol</t>
  </si>
  <si>
    <t>30_95_vol</t>
  </si>
  <si>
    <t>50_90_vol</t>
  </si>
  <si>
    <t>50_95_vol</t>
  </si>
  <si>
    <t>aq_name</t>
  </si>
  <si>
    <t>Central South High Plains</t>
  </si>
  <si>
    <t>Coastal Lowlands</t>
  </si>
  <si>
    <t>Edwards Trinity</t>
  </si>
  <si>
    <t>Northern High Plains</t>
  </si>
  <si>
    <t>Sacramento River Basin</t>
  </si>
  <si>
    <t>San Joaquin River Basin</t>
  </si>
  <si>
    <t>Texas Gulf Coast</t>
  </si>
  <si>
    <t>30_90_pct_dep</t>
  </si>
  <si>
    <t>30_95_pct_dep</t>
  </si>
  <si>
    <t>50_90_pct_dep</t>
  </si>
  <si>
    <t>50_95_pct_dep</t>
  </si>
  <si>
    <t>Neg depl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</si>
</sst>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System-ui"/>
    </font>
    <font>
      <b/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0" xfId="0" applyFont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4" fillId="0" borderId="4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center" vertical="top"/>
    </xf>
    <xf numFmtId="0" fontId="6" fillId="2" borderId="0" xfId="0" applyFont="1" applyFill="1" applyAlignment="1">
      <alignment horizontal="right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4114-FA86-4DFE-BCEB-5EE7C5255AAD}">
  <dimension ref="A1:V31"/>
  <sheetViews>
    <sheetView tabSelected="1" topLeftCell="H1" zoomScale="90" zoomScaleNormal="90" workbookViewId="0">
      <selection activeCell="N2" sqref="N2"/>
    </sheetView>
  </sheetViews>
  <sheetFormatPr defaultRowHeight="15"/>
  <cols>
    <col min="1" max="1" width="28.28515625" customWidth="1"/>
    <col min="2" max="2" width="18.28515625" customWidth="1"/>
    <col min="3" max="18" width="9.140625" customWidth="1"/>
  </cols>
  <sheetData>
    <row r="1" spans="1:22" ht="52.5" thickBot="1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5" t="s">
        <v>29</v>
      </c>
      <c r="G1" s="5" t="s">
        <v>31</v>
      </c>
      <c r="H1" s="5" t="s">
        <v>30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59</v>
      </c>
      <c r="T1" s="10" t="s">
        <v>60</v>
      </c>
      <c r="U1" s="10" t="s">
        <v>61</v>
      </c>
      <c r="V1" s="10" t="s">
        <v>62</v>
      </c>
    </row>
    <row r="2" spans="1:22" ht="15.75" thickBot="1">
      <c r="A2" s="3" t="s">
        <v>4</v>
      </c>
      <c r="B2" s="3">
        <f>IF(I2&gt;0, 1)</f>
        <v>1</v>
      </c>
      <c r="C2" s="2">
        <v>12300.91</v>
      </c>
      <c r="D2" s="2">
        <v>13.77878892</v>
      </c>
      <c r="E2" s="2">
        <v>16.995860560000001</v>
      </c>
      <c r="F2" s="6">
        <v>1.2</v>
      </c>
      <c r="G2" s="6">
        <v>1.1000000000000001</v>
      </c>
      <c r="H2" s="6">
        <v>1.2</v>
      </c>
      <c r="I2">
        <f>AVERAGE(F2:H2)</f>
        <v>1.1666666666666667</v>
      </c>
      <c r="J2" s="7">
        <v>18</v>
      </c>
      <c r="K2" s="7">
        <v>18</v>
      </c>
      <c r="L2" s="7">
        <v>13.2</v>
      </c>
      <c r="M2">
        <f>AVERAGE(J2:L2)</f>
        <v>16.400000000000002</v>
      </c>
      <c r="N2" s="8">
        <v>312</v>
      </c>
      <c r="O2" s="11">
        <v>1.828502448529451</v>
      </c>
      <c r="P2" s="11">
        <v>1.2923685810107359</v>
      </c>
      <c r="Q2" s="11">
        <v>1.7920913807672141</v>
      </c>
      <c r="R2" s="11">
        <v>1.2542686620026009</v>
      </c>
      <c r="S2" s="14">
        <f>$I2/O2</f>
        <v>0.63804490259498592</v>
      </c>
      <c r="T2" s="14">
        <f t="shared" ref="T2:V2" si="0">$I2/P2</f>
        <v>0.90273524427082541</v>
      </c>
      <c r="U2" s="14">
        <f t="shared" si="0"/>
        <v>0.6510084693154452</v>
      </c>
      <c r="V2" s="14">
        <f t="shared" si="0"/>
        <v>0.93015691295669756</v>
      </c>
    </row>
    <row r="3" spans="1:22" ht="27" thickBot="1">
      <c r="A3" s="3" t="s">
        <v>5</v>
      </c>
      <c r="B3" s="3">
        <f t="shared" ref="B3:B31" si="1">IF(I3&gt;0, 1)</f>
        <v>1</v>
      </c>
      <c r="C3" s="2">
        <v>12141.03</v>
      </c>
      <c r="D3" s="2">
        <v>13.59970032</v>
      </c>
      <c r="E3" s="2">
        <v>16.774958349999999</v>
      </c>
      <c r="F3" s="6">
        <v>0.04</v>
      </c>
      <c r="G3" s="6">
        <v>1</v>
      </c>
      <c r="H3" s="6">
        <v>0.2</v>
      </c>
      <c r="I3">
        <f t="shared" ref="I3:I8" si="2">AVERAGE(F3:H3)</f>
        <v>0.41333333333333333</v>
      </c>
      <c r="J3" s="7">
        <v>3.1</v>
      </c>
      <c r="K3" s="7">
        <v>0.6</v>
      </c>
      <c r="L3" s="7">
        <v>11.5</v>
      </c>
      <c r="M3">
        <f t="shared" ref="M3:M5" si="3">AVERAGE(J3:L3)</f>
        <v>5.0666666666666664</v>
      </c>
      <c r="N3" s="8">
        <v>67</v>
      </c>
      <c r="O3" s="11">
        <v>4.0983384190834409</v>
      </c>
      <c r="P3" s="11">
        <v>2.604924345657913</v>
      </c>
      <c r="Q3" s="11">
        <v>1.5933076489051761</v>
      </c>
      <c r="R3" s="11">
        <v>0.87778211763790581</v>
      </c>
      <c r="S3" s="14">
        <f t="shared" ref="S3:S31" si="4">$I3/O3</f>
        <v>0.10085388054063429</v>
      </c>
      <c r="T3" s="14">
        <f t="shared" ref="T3:T31" si="5">$I3/P3</f>
        <v>0.1586738340490805</v>
      </c>
      <c r="U3" s="14">
        <f t="shared" ref="U3:U31" si="6">$I3/Q3</f>
        <v>0.2594184077490313</v>
      </c>
      <c r="V3" s="14">
        <f t="shared" ref="V3:V31" si="7">$I3/R3</f>
        <v>0.4708837478320988</v>
      </c>
    </row>
    <row r="4" spans="1:22" ht="15.75" thickBot="1">
      <c r="A4" s="4" t="s">
        <v>7</v>
      </c>
      <c r="B4" s="3">
        <f t="shared" si="1"/>
        <v>1</v>
      </c>
      <c r="C4" s="2">
        <v>11116.8</v>
      </c>
      <c r="D4" s="2">
        <v>12.452415370000001</v>
      </c>
      <c r="E4" s="2">
        <v>15.35980531</v>
      </c>
      <c r="F4" s="6">
        <v>1.7</v>
      </c>
      <c r="G4" s="6">
        <v>1.3</v>
      </c>
      <c r="H4" s="6">
        <v>2</v>
      </c>
      <c r="I4">
        <f t="shared" si="2"/>
        <v>1.6666666666666667</v>
      </c>
      <c r="J4" s="7">
        <v>30.5</v>
      </c>
      <c r="K4" s="7">
        <v>25.9</v>
      </c>
      <c r="L4" s="7">
        <v>15.7</v>
      </c>
      <c r="M4">
        <f t="shared" si="3"/>
        <v>24.033333333333331</v>
      </c>
      <c r="N4" s="8">
        <v>31</v>
      </c>
      <c r="O4" s="11">
        <v>4.5139604261941724</v>
      </c>
      <c r="P4" s="11">
        <v>2.027102013585337</v>
      </c>
      <c r="Q4" s="11">
        <v>4.6711358531499219</v>
      </c>
      <c r="R4" s="11">
        <v>2.212017260302459</v>
      </c>
      <c r="S4" s="14">
        <f t="shared" si="4"/>
        <v>0.36922491765659388</v>
      </c>
      <c r="T4" s="14">
        <f t="shared" si="5"/>
        <v>0.82219180657752489</v>
      </c>
      <c r="U4" s="14">
        <f t="shared" si="6"/>
        <v>0.3568011548075124</v>
      </c>
      <c r="V4" s="14">
        <f t="shared" si="7"/>
        <v>0.7534600640678436</v>
      </c>
    </row>
    <row r="5" spans="1:22" ht="27" thickBot="1">
      <c r="A5" s="4" t="s">
        <v>8</v>
      </c>
      <c r="B5" s="3">
        <f t="shared" si="1"/>
        <v>1</v>
      </c>
      <c r="C5" s="2">
        <v>7389.83</v>
      </c>
      <c r="D5" s="2">
        <v>8.2776727710000007</v>
      </c>
      <c r="E5" s="2">
        <v>10.210343809999999</v>
      </c>
      <c r="F5" s="6">
        <v>0.5</v>
      </c>
      <c r="G5" s="7">
        <v>0</v>
      </c>
      <c r="H5" s="8">
        <v>1.2</v>
      </c>
      <c r="I5">
        <f t="shared" si="2"/>
        <v>0.56666666666666665</v>
      </c>
      <c r="J5" s="7">
        <v>18</v>
      </c>
      <c r="K5" s="7">
        <v>7.1</v>
      </c>
      <c r="L5" s="7">
        <v>-0.5</v>
      </c>
      <c r="M5">
        <f t="shared" si="3"/>
        <v>8.2000000000000011</v>
      </c>
      <c r="N5" s="8">
        <v>-3.3</v>
      </c>
      <c r="O5" s="11">
        <v>2.2396637605317711</v>
      </c>
      <c r="P5" s="11">
        <v>2.174244897411695</v>
      </c>
      <c r="Q5" s="11">
        <v>3.6600511315142978</v>
      </c>
      <c r="R5" s="11">
        <v>3.5637132024518312</v>
      </c>
      <c r="S5" s="14">
        <f t="shared" si="4"/>
        <v>0.25301416965023404</v>
      </c>
      <c r="T5" s="14">
        <f t="shared" si="5"/>
        <v>0.26062688124104533</v>
      </c>
      <c r="U5" s="14">
        <f t="shared" si="6"/>
        <v>0.15482479514766118</v>
      </c>
      <c r="V5" s="14">
        <f t="shared" si="7"/>
        <v>0.15901017687865582</v>
      </c>
    </row>
    <row r="6" spans="1:22" ht="15.75" thickBot="1">
      <c r="A6" s="4" t="s">
        <v>6</v>
      </c>
      <c r="B6" s="3" t="b">
        <f t="shared" si="1"/>
        <v>0</v>
      </c>
      <c r="C6" s="2">
        <v>3184.94</v>
      </c>
      <c r="D6" s="2">
        <v>3.5675910160000002</v>
      </c>
      <c r="E6" s="2">
        <v>4.4005521659999998</v>
      </c>
      <c r="J6" s="7"/>
      <c r="K6" s="7"/>
      <c r="L6" s="7"/>
      <c r="N6" s="8"/>
      <c r="O6" s="11">
        <v>4.5130883236289652</v>
      </c>
      <c r="P6" s="11">
        <v>2.9461193897928721</v>
      </c>
      <c r="Q6" s="11">
        <v>4.0580374500857754</v>
      </c>
      <c r="R6" s="11">
        <v>2.509208444355683</v>
      </c>
      <c r="S6" s="14">
        <f t="shared" si="4"/>
        <v>0</v>
      </c>
      <c r="T6" s="14">
        <f t="shared" si="5"/>
        <v>0</v>
      </c>
      <c r="U6" s="14">
        <f t="shared" si="6"/>
        <v>0</v>
      </c>
      <c r="V6" s="14">
        <f t="shared" si="7"/>
        <v>0</v>
      </c>
    </row>
    <row r="7" spans="1:22" ht="27" thickBot="1">
      <c r="A7" s="3" t="s">
        <v>9</v>
      </c>
      <c r="B7" s="3" t="b">
        <f t="shared" si="1"/>
        <v>0</v>
      </c>
      <c r="C7" s="2">
        <v>2928.81</v>
      </c>
      <c r="D7" s="2">
        <v>3.2806885659999998</v>
      </c>
      <c r="E7" s="2">
        <v>4.0466637329999999</v>
      </c>
      <c r="F7">
        <v>-0.1</v>
      </c>
      <c r="G7">
        <v>-0.6</v>
      </c>
      <c r="H7">
        <v>-0.3</v>
      </c>
      <c r="I7">
        <f t="shared" si="2"/>
        <v>-0.33333333333333331</v>
      </c>
      <c r="J7" s="7">
        <v>-4.4000000000000004</v>
      </c>
      <c r="K7" s="7">
        <v>-1.6</v>
      </c>
      <c r="L7" s="7">
        <v>-6.6</v>
      </c>
      <c r="M7">
        <f>AVERAGE(J7:L7)</f>
        <v>-4.2</v>
      </c>
      <c r="N7" s="8">
        <v>-1.5</v>
      </c>
      <c r="O7" s="11">
        <v>2.2630970145842739</v>
      </c>
      <c r="P7" s="11">
        <v>1.368859807177663</v>
      </c>
      <c r="Q7" s="11">
        <v>1.947463859892387</v>
      </c>
      <c r="R7" s="11">
        <v>0.97480077095677764</v>
      </c>
      <c r="S7" s="14">
        <f t="shared" si="4"/>
        <v>-0.14729078390595018</v>
      </c>
      <c r="T7" s="14">
        <f t="shared" si="5"/>
        <v>-0.24351166685257952</v>
      </c>
      <c r="U7" s="14">
        <f t="shared" si="6"/>
        <v>-0.17116278263143361</v>
      </c>
      <c r="V7" s="14">
        <f t="shared" si="7"/>
        <v>-0.34195021512566409</v>
      </c>
    </row>
    <row r="8" spans="1:22" ht="27" thickBot="1">
      <c r="A8" s="3" t="s">
        <v>10</v>
      </c>
      <c r="B8" s="3">
        <f t="shared" si="1"/>
        <v>1</v>
      </c>
      <c r="C8" s="2">
        <v>2287.96</v>
      </c>
      <c r="D8" s="2">
        <v>2.5628443679999999</v>
      </c>
      <c r="E8" s="2">
        <v>3.1612172699999999</v>
      </c>
      <c r="F8">
        <v>0.5</v>
      </c>
      <c r="G8">
        <v>2.1</v>
      </c>
      <c r="H8">
        <v>0.6</v>
      </c>
      <c r="I8">
        <f t="shared" si="2"/>
        <v>1.0666666666666667</v>
      </c>
      <c r="J8" s="7">
        <v>9.3000000000000007</v>
      </c>
      <c r="K8" s="7">
        <v>7.2</v>
      </c>
      <c r="L8" s="7">
        <v>25.6</v>
      </c>
      <c r="M8">
        <f>AVERAGE(J8:L8)</f>
        <v>14.033333333333333</v>
      </c>
      <c r="N8" s="8">
        <v>3</v>
      </c>
      <c r="O8" s="11">
        <v>20.110735113414329</v>
      </c>
      <c r="P8" s="11">
        <v>11.703277000805601</v>
      </c>
      <c r="Q8" s="11">
        <v>19.838493630465258</v>
      </c>
      <c r="R8" s="11">
        <v>11.51646228962783</v>
      </c>
      <c r="S8" s="14">
        <f t="shared" si="4"/>
        <v>5.3039665663696958E-2</v>
      </c>
      <c r="T8" s="14">
        <f t="shared" si="5"/>
        <v>9.1142563454085737E-2</v>
      </c>
      <c r="U8" s="14">
        <f t="shared" si="6"/>
        <v>5.3767523206934682E-2</v>
      </c>
      <c r="V8" s="14">
        <f t="shared" si="7"/>
        <v>9.2621035856414666E-2</v>
      </c>
    </row>
    <row r="9" spans="1:22" ht="27" thickBot="1">
      <c r="A9" s="4" t="s">
        <v>11</v>
      </c>
      <c r="B9" s="3" t="b">
        <f t="shared" si="1"/>
        <v>0</v>
      </c>
      <c r="C9" s="2">
        <v>2033.51</v>
      </c>
      <c r="D9" s="2">
        <v>2.27782376</v>
      </c>
      <c r="E9" s="2">
        <v>2.8096500510000002</v>
      </c>
      <c r="O9" s="11">
        <v>6.8487355740166604</v>
      </c>
      <c r="P9" s="11">
        <v>4.5204953151317024</v>
      </c>
      <c r="Q9" s="11">
        <v>7.7291642930097346</v>
      </c>
      <c r="R9" s="11">
        <v>5.0061945840399691</v>
      </c>
      <c r="S9" s="14">
        <f t="shared" si="4"/>
        <v>0</v>
      </c>
      <c r="T9" s="14">
        <f t="shared" si="5"/>
        <v>0</v>
      </c>
      <c r="U9" s="14">
        <f t="shared" si="6"/>
        <v>0</v>
      </c>
      <c r="V9" s="14">
        <f t="shared" si="7"/>
        <v>0</v>
      </c>
    </row>
    <row r="10" spans="1:22" ht="27" thickBot="1">
      <c r="A10" s="4" t="s">
        <v>12</v>
      </c>
      <c r="B10" s="3" t="b">
        <f t="shared" si="1"/>
        <v>0</v>
      </c>
      <c r="C10" s="2">
        <v>1390.8</v>
      </c>
      <c r="D10" s="2">
        <v>1.557896094</v>
      </c>
      <c r="E10" s="2">
        <v>1.921633674</v>
      </c>
      <c r="O10" s="11">
        <v>6.0894135171743651</v>
      </c>
      <c r="P10" s="11">
        <v>3.3494669484092698</v>
      </c>
      <c r="Q10" s="11">
        <v>6.077531968532961</v>
      </c>
      <c r="R10" s="11">
        <v>3.2533060287399169</v>
      </c>
      <c r="S10" s="14">
        <f t="shared" si="4"/>
        <v>0</v>
      </c>
      <c r="T10" s="14">
        <f t="shared" si="5"/>
        <v>0</v>
      </c>
      <c r="U10" s="14">
        <f t="shared" si="6"/>
        <v>0</v>
      </c>
      <c r="V10" s="14">
        <f t="shared" si="7"/>
        <v>0</v>
      </c>
    </row>
    <row r="11" spans="1:22" ht="27" thickBot="1">
      <c r="A11" s="3" t="s">
        <v>13</v>
      </c>
      <c r="B11" s="3">
        <f t="shared" si="1"/>
        <v>1</v>
      </c>
      <c r="C11" s="2">
        <v>1344.63</v>
      </c>
      <c r="D11" s="2">
        <v>1.5061790509999999</v>
      </c>
      <c r="E11" s="2">
        <v>1.8578417359999999</v>
      </c>
      <c r="I11">
        <v>0.2</v>
      </c>
      <c r="M11">
        <v>2.8</v>
      </c>
      <c r="N11">
        <v>2.8</v>
      </c>
      <c r="O11" s="11">
        <v>13.2193208752347</v>
      </c>
      <c r="P11" s="11">
        <v>8.0540547542186047</v>
      </c>
      <c r="Q11" s="11">
        <v>13.44333351918705</v>
      </c>
      <c r="R11" s="11">
        <v>8.1279407456407711</v>
      </c>
      <c r="S11" s="14">
        <f t="shared" si="4"/>
        <v>1.5129370251892697E-2</v>
      </c>
      <c r="T11" s="14">
        <f t="shared" si="5"/>
        <v>2.4832212606357405E-2</v>
      </c>
      <c r="U11" s="14">
        <f t="shared" si="6"/>
        <v>1.4877262378006857E-2</v>
      </c>
      <c r="V11" s="14">
        <f t="shared" si="7"/>
        <v>2.4606478597579008E-2</v>
      </c>
    </row>
    <row r="12" spans="1:22" ht="27" thickBot="1">
      <c r="A12" s="3" t="s">
        <v>14</v>
      </c>
      <c r="B12" s="3" t="b">
        <f t="shared" si="1"/>
        <v>0</v>
      </c>
      <c r="C12" s="2">
        <v>1078.72</v>
      </c>
      <c r="D12" s="2">
        <v>1.2083215949999999</v>
      </c>
      <c r="E12" s="2">
        <v>1.490440521</v>
      </c>
      <c r="F12">
        <v>-0.4</v>
      </c>
      <c r="G12">
        <v>-0.5</v>
      </c>
      <c r="H12">
        <v>-0.6</v>
      </c>
      <c r="I12">
        <f t="shared" ref="I12" si="8">AVERAGE(F12:H12)</f>
        <v>-0.5</v>
      </c>
      <c r="J12">
        <v>-9.6999999999999993</v>
      </c>
      <c r="K12">
        <v>-6.2</v>
      </c>
      <c r="L12">
        <v>-6.2</v>
      </c>
      <c r="M12">
        <f>AVERAGE(J12:L12)</f>
        <v>-7.3666666666666663</v>
      </c>
      <c r="N12">
        <v>-1.4</v>
      </c>
      <c r="O12" s="11">
        <v>9.9223774864957939</v>
      </c>
      <c r="P12" s="11">
        <v>5.7009308475810867</v>
      </c>
      <c r="Q12" s="11">
        <v>10.037544731752551</v>
      </c>
      <c r="R12" s="11">
        <v>6.7242950747357746</v>
      </c>
      <c r="S12" s="14">
        <f t="shared" si="4"/>
        <v>-5.0391148762531202E-2</v>
      </c>
      <c r="T12" s="14">
        <f t="shared" si="5"/>
        <v>-8.7704975444869798E-2</v>
      </c>
      <c r="U12" s="14">
        <f t="shared" si="6"/>
        <v>-4.9812978508410613E-2</v>
      </c>
      <c r="V12" s="14">
        <f t="shared" si="7"/>
        <v>-7.4357236623743356E-2</v>
      </c>
    </row>
    <row r="13" spans="1:22" ht="15.75" thickBot="1">
      <c r="A13" s="4" t="s">
        <v>15</v>
      </c>
      <c r="B13" s="3" t="b">
        <f t="shared" si="1"/>
        <v>0</v>
      </c>
      <c r="C13" s="2">
        <v>949.08</v>
      </c>
      <c r="D13" s="2">
        <v>1.063106144</v>
      </c>
      <c r="E13" s="2">
        <v>1.311320166</v>
      </c>
      <c r="O13" s="11">
        <v>0.19889494154956799</v>
      </c>
      <c r="P13" s="11">
        <v>0.10341521922984841</v>
      </c>
      <c r="Q13" s="11">
        <v>0.20906293864564079</v>
      </c>
      <c r="R13" s="11">
        <v>0.12027578131015509</v>
      </c>
      <c r="S13" s="14">
        <f t="shared" si="4"/>
        <v>0</v>
      </c>
      <c r="T13" s="14">
        <f t="shared" si="5"/>
        <v>0</v>
      </c>
      <c r="U13" s="14">
        <f t="shared" si="6"/>
        <v>0</v>
      </c>
      <c r="V13" s="14">
        <f t="shared" si="7"/>
        <v>0</v>
      </c>
    </row>
    <row r="14" spans="1:22" ht="27" thickBot="1">
      <c r="A14" s="3" t="s">
        <v>16</v>
      </c>
      <c r="B14" s="3">
        <f t="shared" si="1"/>
        <v>1</v>
      </c>
      <c r="C14" s="2">
        <v>928.63</v>
      </c>
      <c r="D14" s="2">
        <v>1.0401992010000001</v>
      </c>
      <c r="E14" s="2">
        <v>1.2830649110000001</v>
      </c>
      <c r="F14" s="6">
        <v>0.04</v>
      </c>
      <c r="G14" s="6">
        <v>1</v>
      </c>
      <c r="H14" s="6">
        <v>0.2</v>
      </c>
      <c r="I14">
        <f t="shared" ref="I14" si="9">AVERAGE(F14:H14)</f>
        <v>0.41333333333333333</v>
      </c>
      <c r="J14" s="7">
        <v>3.1</v>
      </c>
      <c r="K14" s="7">
        <v>0.6</v>
      </c>
      <c r="L14" s="7">
        <v>11.5</v>
      </c>
      <c r="M14">
        <f>AVERAGE(J14:L14)</f>
        <v>5.0666666666666664</v>
      </c>
      <c r="N14" s="8">
        <v>67</v>
      </c>
      <c r="O14" s="11">
        <v>10.49346681708351</v>
      </c>
      <c r="P14" s="11">
        <v>5.7601772317595339</v>
      </c>
      <c r="Q14" s="11">
        <v>10.788849950026339</v>
      </c>
      <c r="R14" s="11">
        <v>5.9545336122190422</v>
      </c>
      <c r="S14" s="14">
        <f t="shared" si="4"/>
        <v>3.9389587877708909E-2</v>
      </c>
      <c r="T14" s="14">
        <f t="shared" si="5"/>
        <v>7.1757051337650313E-2</v>
      </c>
      <c r="U14" s="14">
        <f t="shared" si="6"/>
        <v>3.8311157838683656E-2</v>
      </c>
      <c r="V14" s="14">
        <f t="shared" si="7"/>
        <v>6.9414896321208064E-2</v>
      </c>
    </row>
    <row r="15" spans="1:22" ht="27" thickBot="1">
      <c r="A15" s="3" t="s">
        <v>17</v>
      </c>
      <c r="B15" s="3" t="b">
        <f t="shared" si="1"/>
        <v>0</v>
      </c>
      <c r="C15" s="2">
        <v>921.31</v>
      </c>
      <c r="D15" s="2">
        <v>1.0319997480000001</v>
      </c>
      <c r="E15" s="2">
        <v>1.2729510500000001</v>
      </c>
      <c r="O15" s="11">
        <v>4.0535204462427146</v>
      </c>
      <c r="P15" s="11">
        <v>2.491708295559719</v>
      </c>
      <c r="Q15" s="11">
        <v>3.8704043759135409</v>
      </c>
      <c r="R15" s="11">
        <v>2.3455330937445078</v>
      </c>
      <c r="S15" s="14">
        <f t="shared" si="4"/>
        <v>0</v>
      </c>
      <c r="T15" s="14">
        <f t="shared" si="5"/>
        <v>0</v>
      </c>
      <c r="U15" s="14">
        <f t="shared" si="6"/>
        <v>0</v>
      </c>
      <c r="V15" s="14">
        <f t="shared" si="7"/>
        <v>0</v>
      </c>
    </row>
    <row r="16" spans="1:22" ht="27" thickBot="1">
      <c r="A16" s="4" t="s">
        <v>18</v>
      </c>
      <c r="B16" s="3" t="b">
        <f t="shared" si="1"/>
        <v>0</v>
      </c>
      <c r="C16" s="2">
        <v>725.1</v>
      </c>
      <c r="D16" s="2">
        <v>0.81221631969999997</v>
      </c>
      <c r="E16" s="2">
        <v>1.001852586</v>
      </c>
      <c r="O16" s="11">
        <v>8.6545629523673959</v>
      </c>
      <c r="P16" s="11">
        <v>5.2132064024391909</v>
      </c>
      <c r="Q16" s="11">
        <v>7.0982750954493614</v>
      </c>
      <c r="R16" s="11">
        <v>3.7632645188978571</v>
      </c>
      <c r="S16" s="14">
        <f t="shared" si="4"/>
        <v>0</v>
      </c>
      <c r="T16" s="14">
        <f t="shared" si="5"/>
        <v>0</v>
      </c>
      <c r="U16" s="14">
        <f t="shared" si="6"/>
        <v>0</v>
      </c>
      <c r="V16" s="14">
        <f t="shared" si="7"/>
        <v>0</v>
      </c>
    </row>
    <row r="17" spans="1:22" ht="15.75" thickBot="1">
      <c r="A17" s="4" t="s">
        <v>19</v>
      </c>
      <c r="B17" s="3" t="b">
        <f t="shared" si="1"/>
        <v>0</v>
      </c>
      <c r="C17" s="2">
        <v>679.33</v>
      </c>
      <c r="D17" s="2">
        <v>0.76094733479999999</v>
      </c>
      <c r="E17" s="2">
        <v>0.93861331859999997</v>
      </c>
      <c r="O17" s="11">
        <v>9.9556676834009067E-2</v>
      </c>
      <c r="P17" s="11">
        <v>6.6631861578152068E-2</v>
      </c>
      <c r="Q17" s="11">
        <v>7.7223803188840187E-2</v>
      </c>
      <c r="R17" s="11">
        <v>4.7206378610089139E-2</v>
      </c>
      <c r="S17" s="14">
        <f t="shared" si="4"/>
        <v>0</v>
      </c>
      <c r="T17" s="14">
        <f t="shared" si="5"/>
        <v>0</v>
      </c>
      <c r="U17" s="14">
        <f t="shared" si="6"/>
        <v>0</v>
      </c>
      <c r="V17" s="14">
        <f t="shared" si="7"/>
        <v>0</v>
      </c>
    </row>
    <row r="18" spans="1:22" ht="27" thickBot="1">
      <c r="A18" s="4" t="s">
        <v>20</v>
      </c>
      <c r="B18" s="3">
        <f t="shared" si="1"/>
        <v>1</v>
      </c>
      <c r="C18" s="2">
        <v>661.1</v>
      </c>
      <c r="D18" s="2">
        <v>0.7405271121</v>
      </c>
      <c r="E18" s="2">
        <v>0.91342538220000002</v>
      </c>
      <c r="F18">
        <v>0.4</v>
      </c>
      <c r="G18">
        <v>0.5</v>
      </c>
      <c r="H18">
        <v>0.6</v>
      </c>
      <c r="I18">
        <f t="shared" ref="I18" si="10">AVERAGE(F18:H18)</f>
        <v>0.5</v>
      </c>
      <c r="J18">
        <v>8.4</v>
      </c>
      <c r="K18">
        <v>6.4</v>
      </c>
      <c r="L18">
        <v>6.1</v>
      </c>
      <c r="M18">
        <f>AVERAGE(J18:L18)</f>
        <v>6.9666666666666659</v>
      </c>
      <c r="O18" s="11">
        <v>4.0917901123823404</v>
      </c>
      <c r="P18" s="11">
        <v>2.7456194949404602</v>
      </c>
      <c r="Q18" s="11">
        <v>3.8903940327193269</v>
      </c>
      <c r="R18" s="11">
        <v>2.5059950808913798</v>
      </c>
      <c r="S18" s="14">
        <f t="shared" si="4"/>
        <v>0.12219590601358772</v>
      </c>
      <c r="T18" s="14">
        <f t="shared" si="5"/>
        <v>0.18210826406258551</v>
      </c>
      <c r="U18" s="14">
        <f t="shared" si="6"/>
        <v>0.1285216859256047</v>
      </c>
      <c r="V18" s="14">
        <f t="shared" si="7"/>
        <v>0.1995215408891188</v>
      </c>
    </row>
    <row r="19" spans="1:22" ht="39.75" thickBot="1">
      <c r="A19" s="4" t="s">
        <v>21</v>
      </c>
      <c r="B19" s="3" t="b">
        <f t="shared" si="1"/>
        <v>0</v>
      </c>
      <c r="C19" s="2">
        <v>609.99</v>
      </c>
      <c r="D19" s="2">
        <v>0.68327655890000005</v>
      </c>
      <c r="E19" s="2">
        <v>0.84280796989999995</v>
      </c>
      <c r="O19" s="11">
        <v>2.8437645605417008</v>
      </c>
      <c r="P19" s="11">
        <v>1.559412239792755</v>
      </c>
      <c r="Q19" s="11">
        <v>2.9918031478970799</v>
      </c>
      <c r="R19" s="11">
        <v>1.57630567008499</v>
      </c>
      <c r="S19" s="14">
        <f t="shared" si="4"/>
        <v>0</v>
      </c>
      <c r="T19" s="14">
        <f t="shared" si="5"/>
        <v>0</v>
      </c>
      <c r="U19" s="14">
        <f t="shared" si="6"/>
        <v>0</v>
      </c>
      <c r="V19" s="14">
        <f t="shared" si="7"/>
        <v>0</v>
      </c>
    </row>
    <row r="20" spans="1:22" ht="27" thickBot="1">
      <c r="A20" s="4" t="s">
        <v>22</v>
      </c>
      <c r="B20" s="3" t="b">
        <f t="shared" si="1"/>
        <v>0</v>
      </c>
      <c r="C20" s="2">
        <v>591.67999999999995</v>
      </c>
      <c r="D20" s="2">
        <v>0.66276672469999998</v>
      </c>
      <c r="E20" s="2">
        <v>0.81750949949999996</v>
      </c>
      <c r="O20" s="11">
        <v>14.361408419616779</v>
      </c>
      <c r="P20" s="11">
        <v>8.876599010728329</v>
      </c>
      <c r="Q20" s="11">
        <v>13.19935152464735</v>
      </c>
      <c r="R20" s="11">
        <v>7.9642793379850421</v>
      </c>
      <c r="S20" s="14">
        <f t="shared" si="4"/>
        <v>0</v>
      </c>
      <c r="T20" s="14">
        <f t="shared" si="5"/>
        <v>0</v>
      </c>
      <c r="U20" s="14">
        <f t="shared" si="6"/>
        <v>0</v>
      </c>
      <c r="V20" s="14">
        <f t="shared" si="7"/>
        <v>0</v>
      </c>
    </row>
    <row r="21" spans="1:22" ht="15.75" thickBot="1">
      <c r="A21" s="3" t="s">
        <v>23</v>
      </c>
      <c r="B21" s="3" t="b">
        <f t="shared" si="1"/>
        <v>0</v>
      </c>
      <c r="C21" s="2">
        <v>557.27</v>
      </c>
      <c r="D21" s="2">
        <v>0.62422257410000004</v>
      </c>
      <c r="E21" s="2">
        <v>0.76996606069999995</v>
      </c>
      <c r="O21" s="11">
        <v>7.3596091400112904</v>
      </c>
      <c r="P21" s="11">
        <v>4.6078179715616878</v>
      </c>
      <c r="Q21" s="11">
        <v>4.3425922627565736</v>
      </c>
      <c r="R21" s="11">
        <v>2.5099379665570289</v>
      </c>
      <c r="S21" s="14">
        <f t="shared" si="4"/>
        <v>0</v>
      </c>
      <c r="T21" s="14">
        <f t="shared" si="5"/>
        <v>0</v>
      </c>
      <c r="U21" s="14">
        <f t="shared" si="6"/>
        <v>0</v>
      </c>
      <c r="V21" s="14">
        <f t="shared" si="7"/>
        <v>0</v>
      </c>
    </row>
    <row r="22" spans="1:22" ht="15.75" thickBot="1">
      <c r="A22" s="4" t="s">
        <v>24</v>
      </c>
      <c r="B22" s="3" t="b">
        <f t="shared" si="1"/>
        <v>0</v>
      </c>
      <c r="C22" s="2">
        <v>551.24</v>
      </c>
      <c r="D22" s="2">
        <v>0.61746810659999996</v>
      </c>
      <c r="E22" s="2">
        <v>0.76163456009999997</v>
      </c>
      <c r="O22" s="11">
        <v>8.7212152716379983</v>
      </c>
      <c r="P22" s="11">
        <v>4.9495292893077867</v>
      </c>
      <c r="Q22" s="11">
        <v>9.0294898190166037</v>
      </c>
      <c r="R22" s="11">
        <v>5.1092032213596346</v>
      </c>
      <c r="S22" s="14">
        <f t="shared" si="4"/>
        <v>0</v>
      </c>
      <c r="T22" s="14">
        <f t="shared" si="5"/>
        <v>0</v>
      </c>
      <c r="U22" s="14">
        <f t="shared" si="6"/>
        <v>0</v>
      </c>
      <c r="V22" s="14">
        <f t="shared" si="7"/>
        <v>0</v>
      </c>
    </row>
    <row r="23" spans="1:22" ht="15.75" thickBot="1">
      <c r="A23" s="4" t="s">
        <v>25</v>
      </c>
      <c r="B23" s="3" t="b">
        <f t="shared" si="1"/>
        <v>0</v>
      </c>
      <c r="C23" s="2">
        <v>473.94</v>
      </c>
      <c r="D23" s="2">
        <v>0.53088098549999996</v>
      </c>
      <c r="E23" s="2">
        <v>0.65483107799999996</v>
      </c>
      <c r="O23" s="11">
        <v>6.0503943644342044</v>
      </c>
      <c r="P23" s="11">
        <v>3.6982215202733562</v>
      </c>
      <c r="Q23" s="11">
        <v>6.1051380491467704</v>
      </c>
      <c r="R23" s="11">
        <v>3.4313458469787279</v>
      </c>
      <c r="S23" s="14">
        <f t="shared" si="4"/>
        <v>0</v>
      </c>
      <c r="T23" s="14">
        <f t="shared" si="5"/>
        <v>0</v>
      </c>
      <c r="U23" s="14">
        <f t="shared" si="6"/>
        <v>0</v>
      </c>
      <c r="V23" s="14">
        <f t="shared" si="7"/>
        <v>0</v>
      </c>
    </row>
    <row r="24" spans="1:22" ht="27" thickBot="1">
      <c r="A24" s="3" t="s">
        <v>26</v>
      </c>
      <c r="B24" s="3" t="b">
        <f t="shared" si="1"/>
        <v>0</v>
      </c>
      <c r="C24" s="2">
        <v>472.74</v>
      </c>
      <c r="D24" s="2">
        <v>0.52953681279999998</v>
      </c>
      <c r="E24" s="2">
        <v>0.65317306789999996</v>
      </c>
      <c r="O24" s="11">
        <v>3.216812374505301</v>
      </c>
      <c r="P24" s="11">
        <v>1.8620539884230249</v>
      </c>
      <c r="Q24" s="11">
        <v>2.2984959787858452</v>
      </c>
      <c r="R24" s="11">
        <v>1.3696152323810269</v>
      </c>
      <c r="S24" s="14">
        <f t="shared" si="4"/>
        <v>0</v>
      </c>
      <c r="T24" s="14">
        <f t="shared" si="5"/>
        <v>0</v>
      </c>
      <c r="U24" s="14">
        <f t="shared" si="6"/>
        <v>0</v>
      </c>
      <c r="V24" s="14">
        <f t="shared" si="7"/>
        <v>0</v>
      </c>
    </row>
    <row r="25" spans="1:22" ht="27" thickBot="1">
      <c r="A25" s="3" t="s">
        <v>27</v>
      </c>
      <c r="B25" s="3" t="b">
        <f t="shared" si="1"/>
        <v>0</v>
      </c>
      <c r="C25" s="2">
        <v>465.61</v>
      </c>
      <c r="D25" s="2">
        <v>0.521550187</v>
      </c>
      <c r="E25" s="2">
        <v>0.64332172470000004</v>
      </c>
      <c r="O25" s="11">
        <v>3.373228689079502</v>
      </c>
      <c r="P25" s="11">
        <v>1.66439628271616</v>
      </c>
      <c r="Q25" s="11">
        <v>3.356276158041934</v>
      </c>
      <c r="R25" s="11">
        <v>1.5976138316947199</v>
      </c>
      <c r="S25" s="14">
        <f t="shared" si="4"/>
        <v>0</v>
      </c>
      <c r="T25" s="14">
        <f t="shared" si="5"/>
        <v>0</v>
      </c>
      <c r="U25" s="14">
        <f t="shared" si="6"/>
        <v>0</v>
      </c>
      <c r="V25" s="14">
        <f t="shared" si="7"/>
        <v>0</v>
      </c>
    </row>
    <row r="26" spans="1:22" ht="15.75" thickBot="1">
      <c r="A26" s="3" t="s">
        <v>28</v>
      </c>
      <c r="B26" s="3" t="b">
        <f t="shared" si="1"/>
        <v>0</v>
      </c>
      <c r="C26" s="2">
        <v>445.83</v>
      </c>
      <c r="D26" s="2">
        <v>0.49939374130000003</v>
      </c>
      <c r="E26" s="2">
        <v>0.61599219199999999</v>
      </c>
      <c r="O26" s="11">
        <v>15.297768249137791</v>
      </c>
      <c r="P26" s="11">
        <v>11.147031247989251</v>
      </c>
      <c r="Q26" s="11">
        <v>8.238157137226688</v>
      </c>
      <c r="R26" s="11">
        <v>6.4838647217458272</v>
      </c>
      <c r="S26" s="14">
        <f t="shared" si="4"/>
        <v>0</v>
      </c>
      <c r="T26" s="14">
        <f t="shared" si="5"/>
        <v>0</v>
      </c>
      <c r="U26" s="14">
        <f t="shared" si="6"/>
        <v>0</v>
      </c>
      <c r="V26" s="14">
        <f t="shared" si="7"/>
        <v>0</v>
      </c>
    </row>
    <row r="27" spans="1:22" ht="15.75" thickBot="1">
      <c r="A27" s="9" t="s">
        <v>41</v>
      </c>
      <c r="B27" s="3">
        <f t="shared" si="1"/>
        <v>1</v>
      </c>
      <c r="C27" s="8"/>
      <c r="D27" s="8"/>
      <c r="E27" s="8"/>
      <c r="F27" s="6">
        <v>0.04</v>
      </c>
      <c r="G27" s="6">
        <v>1</v>
      </c>
      <c r="H27" s="6">
        <v>0.2</v>
      </c>
      <c r="I27">
        <f t="shared" ref="I27:I28" si="11">AVERAGE(F27:H27)</f>
        <v>0.41333333333333333</v>
      </c>
      <c r="J27" s="7">
        <v>3.1</v>
      </c>
      <c r="K27" s="7">
        <v>0.6</v>
      </c>
      <c r="L27" s="7">
        <v>11.5</v>
      </c>
      <c r="M27">
        <f>AVERAGE(J27:L27)</f>
        <v>5.0666666666666664</v>
      </c>
      <c r="N27" s="8">
        <v>67</v>
      </c>
      <c r="O27" s="11">
        <f>O4+O14</f>
        <v>15.007427243277682</v>
      </c>
      <c r="P27" s="11">
        <f t="shared" ref="P27:R27" si="12">P4+P14</f>
        <v>7.7872792453448714</v>
      </c>
      <c r="Q27" s="11">
        <f t="shared" si="12"/>
        <v>15.459985803176261</v>
      </c>
      <c r="R27" s="11">
        <f t="shared" si="12"/>
        <v>8.1665508725215012</v>
      </c>
      <c r="S27" s="14">
        <f t="shared" si="4"/>
        <v>2.7541918187108244E-2</v>
      </c>
      <c r="T27" s="14">
        <f t="shared" si="5"/>
        <v>5.3078016122308481E-2</v>
      </c>
      <c r="U27" s="14">
        <f t="shared" si="6"/>
        <v>2.6735686474460656E-2</v>
      </c>
      <c r="V27" s="14">
        <f t="shared" si="7"/>
        <v>5.0612962532824178E-2</v>
      </c>
    </row>
    <row r="28" spans="1:22" ht="15.75" thickBot="1">
      <c r="A28" s="9" t="s">
        <v>40</v>
      </c>
      <c r="B28" s="3">
        <f t="shared" si="1"/>
        <v>1</v>
      </c>
      <c r="C28" s="8"/>
      <c r="D28" s="8"/>
      <c r="E28" s="8"/>
      <c r="F28" s="6">
        <v>0.5</v>
      </c>
      <c r="G28" s="7">
        <v>0</v>
      </c>
      <c r="H28" s="8">
        <v>1.2</v>
      </c>
      <c r="I28">
        <f t="shared" si="11"/>
        <v>0.56666666666666665</v>
      </c>
      <c r="J28" s="7">
        <v>18</v>
      </c>
      <c r="K28" s="7">
        <v>7.1</v>
      </c>
      <c r="L28" s="7">
        <v>-0.5</v>
      </c>
      <c r="M28">
        <f t="shared" ref="M28:M31" si="13">AVERAGE(J28:L28)</f>
        <v>8.2000000000000011</v>
      </c>
      <c r="N28" s="8">
        <v>-3.3</v>
      </c>
      <c r="O28" s="11">
        <v>3.4613069922212572</v>
      </c>
      <c r="P28" s="11">
        <v>3.4028168800706311</v>
      </c>
      <c r="Q28" s="11">
        <v>1.7126154158808089</v>
      </c>
      <c r="R28" s="11">
        <v>1.8387039005356109</v>
      </c>
      <c r="S28" s="14">
        <f t="shared" si="4"/>
        <v>0.1637146511246072</v>
      </c>
      <c r="T28" s="14">
        <f t="shared" si="5"/>
        <v>0.16652869861598446</v>
      </c>
      <c r="U28" s="14">
        <f t="shared" si="6"/>
        <v>0.33087794341453269</v>
      </c>
      <c r="V28" s="14">
        <f t="shared" si="7"/>
        <v>0.30818810277260938</v>
      </c>
    </row>
    <row r="29" spans="1:22" ht="15.75" thickBot="1">
      <c r="A29" s="9" t="s">
        <v>38</v>
      </c>
      <c r="B29" s="3">
        <f t="shared" si="1"/>
        <v>1</v>
      </c>
      <c r="F29" s="2">
        <v>0.7</v>
      </c>
      <c r="G29" s="2">
        <v>1.8</v>
      </c>
      <c r="H29" s="2">
        <v>0.9</v>
      </c>
      <c r="I29">
        <f t="shared" ref="I29:I31" si="14">AVERAGE(F29:H29)</f>
        <v>1.1333333333333333</v>
      </c>
      <c r="J29" s="7">
        <v>14</v>
      </c>
      <c r="K29" s="7">
        <v>11</v>
      </c>
      <c r="L29" s="7">
        <v>21.8</v>
      </c>
      <c r="M29">
        <f t="shared" si="13"/>
        <v>15.6</v>
      </c>
      <c r="N29" s="8">
        <v>3</v>
      </c>
      <c r="O29" s="11">
        <v>8.739357167761062</v>
      </c>
      <c r="P29" s="11">
        <v>5.4393207923055966</v>
      </c>
      <c r="Q29" s="11">
        <v>7.8962047894675766</v>
      </c>
      <c r="R29" s="11">
        <v>4.9592906066039903</v>
      </c>
      <c r="S29" s="14">
        <f t="shared" si="4"/>
        <v>0.12968154425752601</v>
      </c>
      <c r="T29" s="14">
        <f t="shared" si="5"/>
        <v>0.20835934790544697</v>
      </c>
      <c r="U29" s="14">
        <f t="shared" si="6"/>
        <v>0.14352886779798824</v>
      </c>
      <c r="V29" s="14">
        <f t="shared" si="7"/>
        <v>0.22852730828561268</v>
      </c>
    </row>
    <row r="30" spans="1:22" ht="15.75" thickBot="1">
      <c r="A30" s="9" t="s">
        <v>39</v>
      </c>
      <c r="B30" s="3" t="b">
        <f t="shared" si="1"/>
        <v>0</v>
      </c>
      <c r="F30" s="2">
        <v>-0.3</v>
      </c>
      <c r="G30" s="2">
        <v>0.3</v>
      </c>
      <c r="H30" s="2">
        <v>-0.3</v>
      </c>
      <c r="I30">
        <f t="shared" si="14"/>
        <v>-9.9999999999999992E-2</v>
      </c>
      <c r="J30" s="7">
        <v>-4.4000000000000004</v>
      </c>
      <c r="K30" s="7">
        <v>-3.8</v>
      </c>
      <c r="L30" s="7">
        <v>3.8</v>
      </c>
      <c r="M30">
        <f t="shared" si="13"/>
        <v>-1.4666666666666666</v>
      </c>
      <c r="N30" s="8">
        <v>3</v>
      </c>
      <c r="O30" s="11">
        <v>11.37137794565327</v>
      </c>
      <c r="P30" s="11">
        <v>6.2639562085000016</v>
      </c>
      <c r="Q30" s="11">
        <v>11.94228884099768</v>
      </c>
      <c r="R30" s="11">
        <v>6.5571716830238351</v>
      </c>
      <c r="S30" s="14">
        <f t="shared" si="4"/>
        <v>-8.7940090003098669E-3</v>
      </c>
      <c r="T30" s="14">
        <f t="shared" si="5"/>
        <v>-1.59643517086379E-2</v>
      </c>
      <c r="U30" s="14">
        <f t="shared" si="6"/>
        <v>-8.3736042002854304E-3</v>
      </c>
      <c r="V30" s="14">
        <f t="shared" si="7"/>
        <v>-1.5250477619625946E-2</v>
      </c>
    </row>
    <row r="31" spans="1:22" ht="15.75" thickBot="1">
      <c r="A31" s="9" t="s">
        <v>46</v>
      </c>
      <c r="B31" s="3" t="b">
        <f t="shared" si="1"/>
        <v>0</v>
      </c>
      <c r="F31">
        <v>-0.9</v>
      </c>
      <c r="G31">
        <v>-0.2</v>
      </c>
      <c r="H31">
        <v>-0.7</v>
      </c>
      <c r="I31">
        <f t="shared" si="14"/>
        <v>-0.6</v>
      </c>
      <c r="J31" s="7">
        <v>-11.3</v>
      </c>
      <c r="K31" s="7">
        <v>-13.5</v>
      </c>
      <c r="L31" s="7">
        <v>-2.4</v>
      </c>
      <c r="M31">
        <f t="shared" si="13"/>
        <v>-9.0666666666666664</v>
      </c>
      <c r="O31" s="11">
        <f>O21+O6</f>
        <v>11.872697463640256</v>
      </c>
      <c r="P31" s="11">
        <f t="shared" ref="P31:R31" si="15">P21+P6</f>
        <v>7.55393736135456</v>
      </c>
      <c r="Q31" s="11">
        <f t="shared" si="15"/>
        <v>8.4006297128423491</v>
      </c>
      <c r="R31" s="11">
        <f t="shared" si="15"/>
        <v>5.019146410912712</v>
      </c>
      <c r="S31" s="14">
        <f t="shared" si="4"/>
        <v>-5.0536114630856228E-2</v>
      </c>
      <c r="T31" s="14">
        <f t="shared" si="5"/>
        <v>-7.9428776186252215E-2</v>
      </c>
      <c r="U31" s="14">
        <f t="shared" si="6"/>
        <v>-7.1423217128920483E-2</v>
      </c>
      <c r="V31" s="14">
        <f t="shared" si="7"/>
        <v>-0.11954223903400585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C915-93F5-493A-BA94-6E1284C9613F}">
  <dimension ref="A1:K51"/>
  <sheetViews>
    <sheetView workbookViewId="0">
      <selection activeCell="A6" sqref="A6:E6"/>
    </sheetView>
  </sheetViews>
  <sheetFormatPr defaultRowHeight="15"/>
  <cols>
    <col min="1" max="1" width="43.28515625" customWidth="1"/>
    <col min="7" max="7" width="24.5703125" customWidth="1"/>
  </cols>
  <sheetData>
    <row r="1" spans="1:11" ht="17.25" thickBot="1">
      <c r="A1" s="13" t="s">
        <v>51</v>
      </c>
      <c r="B1" s="12" t="s">
        <v>47</v>
      </c>
      <c r="C1" s="12" t="s">
        <v>48</v>
      </c>
      <c r="D1" s="12" t="s">
        <v>49</v>
      </c>
      <c r="E1" s="12" t="s">
        <v>50</v>
      </c>
      <c r="F1" s="1"/>
    </row>
    <row r="2" spans="1:11" ht="17.25" thickBot="1">
      <c r="A2" s="13" t="s">
        <v>40</v>
      </c>
      <c r="B2" s="13">
        <v>2.3702030000000001</v>
      </c>
      <c r="C2" s="13">
        <v>2.3702030000000001</v>
      </c>
      <c r="D2" s="13">
        <v>1.7720149999999999</v>
      </c>
      <c r="E2" s="13">
        <v>1.7720149999999999</v>
      </c>
      <c r="F2" s="2"/>
      <c r="G2" s="13" t="s">
        <v>4</v>
      </c>
      <c r="H2" s="13">
        <v>21.073743</v>
      </c>
      <c r="I2" s="13">
        <v>21.073743</v>
      </c>
      <c r="J2" s="13">
        <v>21.073743</v>
      </c>
      <c r="K2" s="13">
        <v>21.073743</v>
      </c>
    </row>
    <row r="3" spans="1:11" ht="17.25" thickBot="1">
      <c r="A3" s="13" t="s">
        <v>8</v>
      </c>
      <c r="B3" s="13">
        <v>6.5459449999999997</v>
      </c>
      <c r="C3" s="13">
        <v>6.5459449999999997</v>
      </c>
      <c r="D3" s="13">
        <v>3.2572410000000001</v>
      </c>
      <c r="E3" s="13">
        <v>3.2572410000000001</v>
      </c>
      <c r="F3" s="2"/>
      <c r="G3" s="13" t="s">
        <v>5</v>
      </c>
      <c r="H3" s="13">
        <v>58.074420000000003</v>
      </c>
      <c r="I3" s="13">
        <v>58.074420000000003</v>
      </c>
      <c r="J3" s="13">
        <v>22.023517999999999</v>
      </c>
      <c r="K3" s="13">
        <v>22.023517999999999</v>
      </c>
    </row>
    <row r="4" spans="1:11" ht="17.25" thickBot="1">
      <c r="A4" s="13" t="s">
        <v>11</v>
      </c>
      <c r="B4" s="13">
        <v>96.137201000000005</v>
      </c>
      <c r="C4" s="13">
        <v>96.137201000000005</v>
      </c>
      <c r="D4" s="13">
        <v>95.901079999999993</v>
      </c>
      <c r="E4" s="13">
        <v>95.901079999999993</v>
      </c>
      <c r="F4" s="2"/>
    </row>
    <row r="5" spans="1:11" ht="17.25" thickBot="1">
      <c r="A5" s="13" t="s">
        <v>52</v>
      </c>
      <c r="B5" s="13">
        <v>5.9393830000000003</v>
      </c>
      <c r="C5" s="13">
        <v>5.9393830000000003</v>
      </c>
      <c r="D5" s="13">
        <v>5.9393830000000003</v>
      </c>
      <c r="E5" s="13">
        <v>5.9393830000000003</v>
      </c>
      <c r="F5" s="2"/>
    </row>
    <row r="6" spans="1:11" ht="17.25" thickBot="1">
      <c r="A6" s="13" t="s">
        <v>7</v>
      </c>
      <c r="B6" s="13">
        <v>31.143682999999999</v>
      </c>
      <c r="C6" s="13">
        <v>31.143682999999999</v>
      </c>
      <c r="D6" s="13">
        <v>31.143682999999999</v>
      </c>
      <c r="E6" s="13">
        <v>31.143682999999999</v>
      </c>
      <c r="F6" s="2"/>
    </row>
    <row r="7" spans="1:11" ht="17.25" thickBot="1">
      <c r="A7" s="13" t="s">
        <v>53</v>
      </c>
      <c r="B7" s="13">
        <v>145.18882300000001</v>
      </c>
      <c r="C7" s="13">
        <v>145.18882300000001</v>
      </c>
      <c r="D7" s="13">
        <v>145.18882300000001</v>
      </c>
      <c r="E7" s="13">
        <v>145.18882300000001</v>
      </c>
      <c r="F7" s="2"/>
    </row>
    <row r="8" spans="1:11" ht="17.25" thickBot="1">
      <c r="A8" s="13" t="s">
        <v>10</v>
      </c>
      <c r="B8" s="13">
        <v>242.769487</v>
      </c>
      <c r="C8" s="13">
        <v>242.769487</v>
      </c>
      <c r="D8" s="13">
        <v>242.769487</v>
      </c>
      <c r="E8" s="13">
        <v>242.769487</v>
      </c>
      <c r="F8" s="2"/>
    </row>
    <row r="9" spans="1:11" ht="17.25" thickBot="1">
      <c r="A9" s="13" t="s">
        <v>54</v>
      </c>
      <c r="B9" s="13">
        <v>45.053904000000003</v>
      </c>
      <c r="C9" s="13">
        <v>45.053904000000003</v>
      </c>
      <c r="D9" s="13">
        <v>45.053904000000003</v>
      </c>
      <c r="E9" s="13">
        <v>45.053904000000003</v>
      </c>
      <c r="F9" s="2"/>
    </row>
    <row r="10" spans="1:11" ht="17.25" thickBot="1">
      <c r="A10" s="13" t="s">
        <v>6</v>
      </c>
      <c r="B10" s="13">
        <v>53.305442999999997</v>
      </c>
      <c r="C10" s="13">
        <v>53.305442999999997</v>
      </c>
      <c r="D10" s="13">
        <v>53.305442999999997</v>
      </c>
      <c r="E10" s="13">
        <v>53.305442999999997</v>
      </c>
      <c r="F10" s="2"/>
    </row>
    <row r="11" spans="1:11" ht="17.25" thickBot="1">
      <c r="A11" s="13" t="s">
        <v>4</v>
      </c>
      <c r="B11" s="13">
        <v>21.073743</v>
      </c>
      <c r="C11" s="13">
        <v>21.073743</v>
      </c>
      <c r="D11" s="13">
        <v>21.073743</v>
      </c>
      <c r="E11" s="13">
        <v>21.073743</v>
      </c>
      <c r="F11" s="2"/>
    </row>
    <row r="12" spans="1:11" ht="17.25" thickBot="1">
      <c r="A12" s="13" t="s">
        <v>41</v>
      </c>
      <c r="B12" s="13">
        <v>175.409087</v>
      </c>
      <c r="C12" s="13">
        <v>175.409087</v>
      </c>
      <c r="D12" s="13">
        <v>139.35818499999999</v>
      </c>
      <c r="E12" s="13">
        <v>139.35818499999999</v>
      </c>
      <c r="F12" s="2"/>
    </row>
    <row r="13" spans="1:11" ht="17.25" thickBot="1">
      <c r="A13" s="13" t="s">
        <v>5</v>
      </c>
      <c r="B13" s="13">
        <v>58.074420000000003</v>
      </c>
      <c r="C13" s="13">
        <v>58.074420000000003</v>
      </c>
      <c r="D13" s="13">
        <v>22.023517999999999</v>
      </c>
      <c r="E13" s="13">
        <v>22.023517999999999</v>
      </c>
      <c r="F13" s="2"/>
    </row>
    <row r="14" spans="1:11" ht="17.25" thickBot="1">
      <c r="A14" s="13" t="s">
        <v>13</v>
      </c>
      <c r="B14" s="13">
        <v>200.28693999999999</v>
      </c>
      <c r="C14" s="13">
        <v>200.28693999999999</v>
      </c>
      <c r="D14" s="13">
        <v>200.28693999999999</v>
      </c>
      <c r="E14" s="13">
        <v>200.28693999999999</v>
      </c>
      <c r="F14" s="2"/>
    </row>
    <row r="15" spans="1:11" ht="17.25" thickBot="1">
      <c r="A15" s="13" t="s">
        <v>55</v>
      </c>
      <c r="B15" s="13">
        <v>15.134359999999999</v>
      </c>
      <c r="C15" s="13">
        <v>15.134359999999999</v>
      </c>
      <c r="D15" s="13">
        <v>15.134359999999999</v>
      </c>
      <c r="E15" s="13">
        <v>15.134359999999999</v>
      </c>
      <c r="F15" s="2"/>
    </row>
    <row r="16" spans="1:11" ht="17.25" thickBot="1">
      <c r="A16" s="13" t="s">
        <v>12</v>
      </c>
      <c r="B16" s="13">
        <v>82.724835999999996</v>
      </c>
      <c r="C16" s="13">
        <v>82.724835999999996</v>
      </c>
      <c r="D16" s="13">
        <v>82.724835999999996</v>
      </c>
      <c r="E16" s="13">
        <v>82.724835999999996</v>
      </c>
      <c r="F16" s="2"/>
    </row>
    <row r="17" spans="1:6" ht="17.25" thickBot="1">
      <c r="A17" s="13" t="s">
        <v>56</v>
      </c>
      <c r="B17" s="13">
        <v>20.812283999999998</v>
      </c>
      <c r="C17" s="13">
        <v>20.812283999999998</v>
      </c>
      <c r="D17" s="13">
        <v>20.812283999999998</v>
      </c>
      <c r="E17" s="13">
        <v>20.812283999999998</v>
      </c>
      <c r="F17" s="2"/>
    </row>
    <row r="18" spans="1:6" ht="17.25" thickBot="1">
      <c r="A18" s="13" t="s">
        <v>57</v>
      </c>
      <c r="B18" s="13">
        <v>10.331398999999999</v>
      </c>
      <c r="C18" s="13">
        <v>10.331398999999999</v>
      </c>
      <c r="D18" s="13">
        <v>10.331398999999999</v>
      </c>
      <c r="E18" s="13">
        <v>10.331398999999999</v>
      </c>
      <c r="F18" s="2"/>
    </row>
    <row r="19" spans="1:6" ht="17.25" thickBot="1">
      <c r="A19" s="13" t="s">
        <v>9</v>
      </c>
      <c r="B19" s="13">
        <v>18.612753999999999</v>
      </c>
      <c r="C19" s="13">
        <v>18.612753999999999</v>
      </c>
      <c r="D19" s="13">
        <v>15.094137999999999</v>
      </c>
      <c r="E19" s="13">
        <v>15.094137999999999</v>
      </c>
      <c r="F19" s="2"/>
    </row>
    <row r="20" spans="1:6" ht="17.25" thickBot="1">
      <c r="A20" s="13" t="s">
        <v>58</v>
      </c>
      <c r="B20" s="13">
        <v>97.580663999999999</v>
      </c>
      <c r="C20" s="13">
        <v>97.580663999999999</v>
      </c>
      <c r="D20" s="13">
        <v>97.580663999999999</v>
      </c>
      <c r="E20" s="13">
        <v>97.580663999999999</v>
      </c>
      <c r="F20" s="2"/>
    </row>
    <row r="21" spans="1:6" ht="15.75" thickBot="1">
      <c r="F21" s="2"/>
    </row>
    <row r="22" spans="1:6" ht="15.75" thickBot="1">
      <c r="A22" s="3" t="s">
        <v>4</v>
      </c>
      <c r="B22" s="2">
        <v>12300.91</v>
      </c>
      <c r="C22" s="2">
        <v>13.77878892</v>
      </c>
      <c r="D22" s="2">
        <v>16.995860560000001</v>
      </c>
      <c r="F22" s="2"/>
    </row>
    <row r="23" spans="1:6" ht="15.75" thickBot="1">
      <c r="A23" s="3" t="s">
        <v>5</v>
      </c>
      <c r="B23" s="2">
        <v>12141.03</v>
      </c>
      <c r="C23" s="2">
        <v>13.59970032</v>
      </c>
      <c r="D23" s="2">
        <v>16.774958349999999</v>
      </c>
      <c r="F23" s="2"/>
    </row>
    <row r="24" spans="1:6" ht="15.75" thickBot="1">
      <c r="A24" s="4" t="s">
        <v>7</v>
      </c>
      <c r="B24" s="2">
        <v>11116.8</v>
      </c>
      <c r="C24" s="2">
        <v>12.452415370000001</v>
      </c>
      <c r="D24" s="2">
        <v>15.35980531</v>
      </c>
      <c r="F24" s="2"/>
    </row>
    <row r="25" spans="1:6" ht="15.75" thickBot="1">
      <c r="A25" s="4" t="s">
        <v>8</v>
      </c>
      <c r="B25" s="2">
        <v>7389.83</v>
      </c>
      <c r="C25" s="2">
        <v>8.2776727710000007</v>
      </c>
      <c r="D25" s="2">
        <v>10.210343809999999</v>
      </c>
      <c r="F25" s="2"/>
    </row>
    <row r="26" spans="1:6" ht="15.75" thickBot="1">
      <c r="A26" s="4" t="s">
        <v>6</v>
      </c>
      <c r="B26" s="2">
        <v>3184.94</v>
      </c>
      <c r="C26" s="2">
        <v>3.5675910160000002</v>
      </c>
      <c r="D26" s="2">
        <v>4.4005521659999998</v>
      </c>
      <c r="F26" s="2"/>
    </row>
    <row r="27" spans="1:6" ht="15.75" thickBot="1">
      <c r="A27" s="3" t="s">
        <v>9</v>
      </c>
      <c r="B27" s="2">
        <v>2928.81</v>
      </c>
      <c r="C27" s="2">
        <v>3.2806885659999998</v>
      </c>
      <c r="D27" s="2">
        <v>4.0466637329999999</v>
      </c>
      <c r="F27" s="8"/>
    </row>
    <row r="28" spans="1:6" ht="15.75" thickBot="1">
      <c r="A28" s="3" t="s">
        <v>10</v>
      </c>
      <c r="B28" s="2">
        <v>2287.96</v>
      </c>
      <c r="C28" s="2">
        <v>2.5628443679999999</v>
      </c>
      <c r="D28" s="2">
        <v>3.1612172699999999</v>
      </c>
      <c r="F28" s="8"/>
    </row>
    <row r="29" spans="1:6" ht="15.75" thickBot="1">
      <c r="A29" s="4" t="s">
        <v>11</v>
      </c>
      <c r="B29" s="2">
        <v>2033.51</v>
      </c>
      <c r="C29" s="2">
        <v>2.27782376</v>
      </c>
      <c r="D29" s="2">
        <v>2.8096500510000002</v>
      </c>
    </row>
    <row r="30" spans="1:6" ht="15.75" thickBot="1">
      <c r="A30" s="4" t="s">
        <v>12</v>
      </c>
      <c r="B30" s="2">
        <v>1390.8</v>
      </c>
      <c r="C30" s="2">
        <v>1.557896094</v>
      </c>
      <c r="D30" s="2">
        <v>1.921633674</v>
      </c>
    </row>
    <row r="31" spans="1:6" ht="27" thickBot="1">
      <c r="A31" s="3" t="s">
        <v>13</v>
      </c>
      <c r="B31" s="2">
        <v>1344.63</v>
      </c>
      <c r="C31" s="2">
        <v>1.5061790509999999</v>
      </c>
      <c r="D31" s="2">
        <v>1.8578417359999999</v>
      </c>
    </row>
    <row r="32" spans="1:6" ht="15.75" thickBot="1">
      <c r="A32" s="3" t="s">
        <v>14</v>
      </c>
      <c r="B32" s="2">
        <v>1078.72</v>
      </c>
      <c r="C32" s="2">
        <v>1.2083215949999999</v>
      </c>
      <c r="D32" s="2">
        <v>1.490440521</v>
      </c>
    </row>
    <row r="33" spans="1:4" ht="15.75" thickBot="1">
      <c r="A33" s="4" t="s">
        <v>15</v>
      </c>
      <c r="B33" s="2">
        <v>949.08</v>
      </c>
      <c r="C33" s="2">
        <v>1.063106144</v>
      </c>
      <c r="D33" s="2">
        <v>1.311320166</v>
      </c>
    </row>
    <row r="34" spans="1:4" ht="15.75" thickBot="1">
      <c r="A34" s="3" t="s">
        <v>16</v>
      </c>
      <c r="B34" s="2">
        <v>928.63</v>
      </c>
      <c r="C34" s="2">
        <v>1.0401992010000001</v>
      </c>
      <c r="D34" s="2">
        <v>1.2830649110000001</v>
      </c>
    </row>
    <row r="35" spans="1:4" ht="15.75" thickBot="1">
      <c r="A35" s="3" t="s">
        <v>17</v>
      </c>
      <c r="B35" s="2">
        <v>921.31</v>
      </c>
      <c r="C35" s="2">
        <v>1.0319997480000001</v>
      </c>
      <c r="D35" s="2">
        <v>1.2729510500000001</v>
      </c>
    </row>
    <row r="36" spans="1:4" ht="15.75" thickBot="1">
      <c r="A36" s="4" t="s">
        <v>18</v>
      </c>
      <c r="B36" s="2">
        <v>725.1</v>
      </c>
      <c r="C36" s="2">
        <v>0.81221631969999997</v>
      </c>
      <c r="D36" s="2">
        <v>1.001852586</v>
      </c>
    </row>
    <row r="37" spans="1:4" ht="15.75" thickBot="1">
      <c r="A37" s="4" t="s">
        <v>19</v>
      </c>
      <c r="B37" s="2">
        <v>679.33</v>
      </c>
      <c r="C37" s="2">
        <v>0.76094733479999999</v>
      </c>
      <c r="D37" s="2">
        <v>0.93861331859999997</v>
      </c>
    </row>
    <row r="38" spans="1:4" ht="15.75" thickBot="1">
      <c r="A38" s="4" t="s">
        <v>20</v>
      </c>
      <c r="B38" s="2">
        <v>661.1</v>
      </c>
      <c r="C38" s="2">
        <v>0.7405271121</v>
      </c>
      <c r="D38" s="2">
        <v>0.91342538220000002</v>
      </c>
    </row>
    <row r="39" spans="1:4" ht="27" thickBot="1">
      <c r="A39" s="4" t="s">
        <v>21</v>
      </c>
      <c r="B39" s="2">
        <v>609.99</v>
      </c>
      <c r="C39" s="2">
        <v>0.68327655890000005</v>
      </c>
      <c r="D39" s="2">
        <v>0.84280796989999995</v>
      </c>
    </row>
    <row r="40" spans="1:4" ht="27" thickBot="1">
      <c r="A40" s="4" t="s">
        <v>22</v>
      </c>
      <c r="B40" s="2">
        <v>591.67999999999995</v>
      </c>
      <c r="C40" s="2">
        <v>0.66276672469999998</v>
      </c>
      <c r="D40" s="2">
        <v>0.81750949949999996</v>
      </c>
    </row>
    <row r="41" spans="1:4" ht="15.75" thickBot="1">
      <c r="A41" s="3" t="s">
        <v>23</v>
      </c>
      <c r="B41" s="2">
        <v>557.27</v>
      </c>
      <c r="C41" s="2">
        <v>0.62422257410000004</v>
      </c>
      <c r="D41" s="2">
        <v>0.76996606069999995</v>
      </c>
    </row>
    <row r="42" spans="1:4" ht="15.75" thickBot="1">
      <c r="A42" s="4" t="s">
        <v>24</v>
      </c>
      <c r="B42" s="2">
        <v>551.24</v>
      </c>
      <c r="C42" s="2">
        <v>0.61746810659999996</v>
      </c>
      <c r="D42" s="2">
        <v>0.76163456009999997</v>
      </c>
    </row>
    <row r="43" spans="1:4" ht="15.75" thickBot="1">
      <c r="A43" s="4" t="s">
        <v>25</v>
      </c>
      <c r="B43" s="2">
        <v>473.94</v>
      </c>
      <c r="C43" s="2">
        <v>0.53088098549999996</v>
      </c>
      <c r="D43" s="2">
        <v>0.65483107799999996</v>
      </c>
    </row>
    <row r="44" spans="1:4" ht="15.75" thickBot="1">
      <c r="A44" s="3" t="s">
        <v>26</v>
      </c>
      <c r="B44" s="2">
        <v>472.74</v>
      </c>
      <c r="C44" s="2">
        <v>0.52953681279999998</v>
      </c>
      <c r="D44" s="2">
        <v>0.65317306789999996</v>
      </c>
    </row>
    <row r="45" spans="1:4" ht="15.75" thickBot="1">
      <c r="A45" s="3" t="s">
        <v>27</v>
      </c>
      <c r="B45" s="2">
        <v>465.61</v>
      </c>
      <c r="C45" s="2">
        <v>0.521550187</v>
      </c>
      <c r="D45" s="2">
        <v>0.64332172470000004</v>
      </c>
    </row>
    <row r="46" spans="1:4" ht="15.75" thickBot="1">
      <c r="A46" s="3" t="s">
        <v>28</v>
      </c>
      <c r="B46" s="2">
        <v>445.83</v>
      </c>
      <c r="C46" s="2">
        <v>0.49939374130000003</v>
      </c>
      <c r="D46" s="2">
        <v>0.61599219199999999</v>
      </c>
    </row>
    <row r="47" spans="1:4">
      <c r="A47" s="9" t="s">
        <v>41</v>
      </c>
      <c r="B47" s="8"/>
      <c r="C47" s="8"/>
      <c r="D47" s="8"/>
    </row>
    <row r="48" spans="1:4">
      <c r="A48" s="9" t="s">
        <v>40</v>
      </c>
      <c r="B48" s="8"/>
      <c r="C48" s="8"/>
      <c r="D48" s="8"/>
    </row>
    <row r="49" spans="1:1">
      <c r="A49" s="9" t="s">
        <v>38</v>
      </c>
    </row>
    <row r="50" spans="1:1">
      <c r="A50" s="9" t="s">
        <v>39</v>
      </c>
    </row>
    <row r="51" spans="1:1">
      <c r="A51" s="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Ondris</dc:creator>
  <cp:lastModifiedBy>Kirsten Ondris</cp:lastModifiedBy>
  <dcterms:created xsi:type="dcterms:W3CDTF">2024-09-09T19:35:35Z</dcterms:created>
  <dcterms:modified xsi:type="dcterms:W3CDTF">2025-01-30T21:01:50Z</dcterms:modified>
</cp:coreProperties>
</file>