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nra\Downloads\"/>
    </mc:Choice>
  </mc:AlternateContent>
  <xr:revisionPtr revIDLastSave="0" documentId="13_ncr:1_{87AB4C1A-D8E1-49CF-BB8B-0D0EAE75BE4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Zadanie 1" sheetId="1" r:id="rId1"/>
    <sheet name="Zadanie 2" sheetId="2" r:id="rId2"/>
    <sheet name="Zadanie 3" sheetId="3" r:id="rId3"/>
    <sheet name="Zadanie 4" sheetId="4" r:id="rId4"/>
    <sheet name="Zadanie 5" sheetId="5" r:id="rId5"/>
    <sheet name="Zadanie 6" sheetId="6" r:id="rId6"/>
    <sheet name="Zadanie 7" sheetId="7" r:id="rId7"/>
    <sheet name="Zadanie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7" l="1"/>
  <c r="I13" i="7"/>
  <c r="I14" i="7"/>
  <c r="H18" i="7"/>
  <c r="H17" i="7"/>
  <c r="H16" i="7"/>
  <c r="H14" i="7"/>
  <c r="H13" i="7"/>
  <c r="H15" i="7"/>
  <c r="H19" i="7"/>
  <c r="H20" i="7"/>
  <c r="H21" i="7"/>
  <c r="H22" i="7"/>
  <c r="I15" i="7"/>
  <c r="I16" i="7"/>
  <c r="I17" i="7"/>
  <c r="I18" i="7"/>
  <c r="I20" i="7"/>
  <c r="I21" i="7"/>
  <c r="I22" i="7"/>
  <c r="C23" i="6"/>
  <c r="C22" i="6"/>
  <c r="C21" i="6"/>
  <c r="C20" i="6"/>
  <c r="E8" i="6"/>
  <c r="E9" i="6"/>
  <c r="E7" i="6"/>
  <c r="E10" i="6"/>
  <c r="E11" i="6"/>
  <c r="E12" i="6"/>
  <c r="E13" i="6"/>
  <c r="E14" i="6"/>
  <c r="E15" i="6"/>
  <c r="E16" i="6"/>
  <c r="E17" i="6"/>
  <c r="E6" i="6"/>
  <c r="D52" i="4"/>
  <c r="D51" i="4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<sst xmlns="http://schemas.openxmlformats.org/spreadsheetml/2006/main" count="271" uniqueCount="209">
  <si>
    <t xml:space="preserve">Procent podwyżki </t>
  </si>
  <si>
    <t>Produkt</t>
  </si>
  <si>
    <t>Liczba sztuk</t>
  </si>
  <si>
    <t xml:space="preserve">Cena przed podwyżką </t>
  </si>
  <si>
    <t>Wartość przed podwyżką</t>
  </si>
  <si>
    <t>Cena po podwyżce</t>
  </si>
  <si>
    <t>Wartość po podwyżce</t>
  </si>
  <si>
    <t>Różnica ceny po podwyżce i przed podwyżką</t>
  </si>
  <si>
    <t>Komputer</t>
  </si>
  <si>
    <t>Żelazko</t>
  </si>
  <si>
    <t>Telewizor</t>
  </si>
  <si>
    <t>Wieża</t>
  </si>
  <si>
    <t>Mikrofalówka</t>
  </si>
  <si>
    <t>Lampka</t>
  </si>
  <si>
    <t>Zegar</t>
  </si>
  <si>
    <t>Szafa</t>
  </si>
  <si>
    <t>Stół</t>
  </si>
  <si>
    <t>Biurko</t>
  </si>
  <si>
    <t>Garnek</t>
  </si>
  <si>
    <t>Lodówka</t>
  </si>
  <si>
    <t>Zmywarka</t>
  </si>
  <si>
    <t>Krzesło</t>
  </si>
  <si>
    <t>Ława</t>
  </si>
  <si>
    <t>Radio</t>
  </si>
  <si>
    <t>Odtwarzacz DVD</t>
  </si>
  <si>
    <t>Krajalnica</t>
  </si>
  <si>
    <t>Mikser</t>
  </si>
  <si>
    <t>Robot kuchenny</t>
  </si>
  <si>
    <t>Nazwisko</t>
  </si>
  <si>
    <t>Imię</t>
  </si>
  <si>
    <t>Egzamin 1</t>
  </si>
  <si>
    <t>Egzamin 2</t>
  </si>
  <si>
    <t>Zając</t>
  </si>
  <si>
    <t>Tomasz</t>
  </si>
  <si>
    <t>Nowak</t>
  </si>
  <si>
    <t>Agnieszka</t>
  </si>
  <si>
    <t>Wrona</t>
  </si>
  <si>
    <t>Bolesław</t>
  </si>
  <si>
    <t>Kalarus</t>
  </si>
  <si>
    <t>Krzysztof</t>
  </si>
  <si>
    <t>Kminek</t>
  </si>
  <si>
    <t>Franciszka</t>
  </si>
  <si>
    <t>Krajewski</t>
  </si>
  <si>
    <t>Kacper</t>
  </si>
  <si>
    <t>Szymczak</t>
  </si>
  <si>
    <t>Barbara</t>
  </si>
  <si>
    <t>Grabowski</t>
  </si>
  <si>
    <t>Jan</t>
  </si>
  <si>
    <t>Janik</t>
  </si>
  <si>
    <t>Ewa</t>
  </si>
  <si>
    <t>Małyga</t>
  </si>
  <si>
    <t>Jakub</t>
  </si>
  <si>
    <t>Krawczyk</t>
  </si>
  <si>
    <t>Maria</t>
  </si>
  <si>
    <t>Stopa</t>
  </si>
  <si>
    <t>Kasia</t>
  </si>
  <si>
    <t>Kaczka</t>
  </si>
  <si>
    <t>Stefan</t>
  </si>
  <si>
    <t>Wysocki</t>
  </si>
  <si>
    <t>Maciej</t>
  </si>
  <si>
    <t>Wieczorek</t>
  </si>
  <si>
    <t>Zofia</t>
  </si>
  <si>
    <t>Kotlarska</t>
  </si>
  <si>
    <t>Anna</t>
  </si>
  <si>
    <t>Piechota</t>
  </si>
  <si>
    <t>Radosław</t>
  </si>
  <si>
    <t>Leszczyński</t>
  </si>
  <si>
    <t>Tadeusz</t>
  </si>
  <si>
    <t>Sołtys</t>
  </si>
  <si>
    <t>Beata</t>
  </si>
  <si>
    <t>Kogut</t>
  </si>
  <si>
    <t>Marian</t>
  </si>
  <si>
    <t>Miesiąc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</si>
  <si>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</si>
  <si>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</si>
  <si>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</si>
  <si>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</si>
  <si>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</si>
  <si>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</si>
  <si>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</si>
  <si>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</si>
  <si>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</si>
  <si>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</si>
  <si>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</si>
  <si>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</si>
  <si>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Roczna</t>
  </si>
  <si>
    <t>Rekordowo wysokie temperatury [°C]</t>
  </si>
  <si>
    <t>Średnie najwyższe temperatury [°C]</t>
  </si>
  <si>
    <t>Średnie najniższe temperatury [°C]</t>
  </si>
  <si>
    <t>Rekordowo niskie temperatury [°C]</t>
  </si>
  <si>
    <t xml:space="preserve">Średnie temperatury </t>
  </si>
  <si>
    <t>Sformatuj dane: najniższe temperatury wyróżnij tłem koloru niebieskiego, najwyższe tłem kolor czerwonego (im niższa temperatura tym bardziej niebieska, im wyższa tym bardziej czerwona).</t>
  </si>
  <si>
    <t>Data</t>
  </si>
  <si>
    <t>Dzień tygodnia</t>
  </si>
  <si>
    <t>WIG (zł)</t>
  </si>
  <si>
    <t>Oprocentowanie bonów skarbowych [%]</t>
  </si>
  <si>
    <t>wtorek</t>
  </si>
  <si>
    <t>środa</t>
  </si>
  <si>
    <t>piątek</t>
  </si>
  <si>
    <t>poniedziałek</t>
  </si>
  <si>
    <t>czwartek</t>
  </si>
  <si>
    <t xml:space="preserve">Stosując formatowanie warunkowe, zaznacz na czerwono komórki, w których wartość WIG jest mniejsza od średniej. </t>
  </si>
  <si>
    <t xml:space="preserve"> Zmień format danych w kolumnach C i D na format odpowiadający umieszczonym w nich danym.  </t>
  </si>
  <si>
    <t>Pod kolumną WIG oblicz sumę i średnią, obramuj dane</t>
  </si>
  <si>
    <t xml:space="preserve"> We wszystkich kolumnach zmień format danych na liczbowy z dwoma miejscami po przecinku. W nagłówkach kolumn zmień rozmiar czcionki na 14 punktów, ustal wyrównanie do środka w poziomie i w pionie oraz orientację pionową. Dopasuj wysokość pierwszego wiersza do jego zawartości. Zastosuj obramowanie wszystkich komórek; wiersz nagłówkowy powinien mieć pogrubioną linię dolnego obramowania. Przed pierwszą kolumną wstaw dodatkową kolumnę – wstaw do niej liczby porządkowe i umieść w nagłówku napis Lp. Sformatuj dodaną kolumnę tak jak pozostałe kolumny tabeli.</t>
  </si>
  <si>
    <t>Spółka X</t>
  </si>
  <si>
    <t>WIG</t>
  </si>
  <si>
    <t>EUR/PLN</t>
  </si>
  <si>
    <t>USD/PLN</t>
  </si>
  <si>
    <t>Szkoła</t>
  </si>
  <si>
    <t>Liczba uczniów</t>
  </si>
  <si>
    <t>Zebrana makulatura (kg)</t>
  </si>
  <si>
    <t>Zebrana makulatura przypadająca średnio na 1 ucznia (kg)</t>
  </si>
  <si>
    <t>PG nr 1</t>
  </si>
  <si>
    <t>PG nr 2</t>
  </si>
  <si>
    <t>PG nr 3</t>
  </si>
  <si>
    <t>PG nr 4</t>
  </si>
  <si>
    <t>PG nr 5</t>
  </si>
  <si>
    <t>PG nr 6</t>
  </si>
  <si>
    <t>PG nr 7</t>
  </si>
  <si>
    <t>PG nr 8</t>
  </si>
  <si>
    <t>PG nr 9</t>
  </si>
  <si>
    <t>PG nr 10</t>
  </si>
  <si>
    <t>PG nr 11</t>
  </si>
  <si>
    <t>PG nr 12</t>
  </si>
  <si>
    <t>wartość największa</t>
  </si>
  <si>
    <t>wartość najmniejsza</t>
  </si>
  <si>
    <t>suma</t>
  </si>
  <si>
    <t>średnia</t>
  </si>
  <si>
    <t>Wykonaj obliczenia w komórkach</t>
  </si>
  <si>
    <t>Rok</t>
  </si>
  <si>
    <t>Stawwka VAT</t>
  </si>
  <si>
    <t>Wartość netto</t>
  </si>
  <si>
    <t>Wartość brutto</t>
  </si>
  <si>
    <t>Polecenia:</t>
  </si>
  <si>
    <t>1. Uzupełnij daty - kolejne lata (wypełnienie serią danych)</t>
  </si>
  <si>
    <t>2. Uzupełnij stawkę podatku VAT (kopiowanie)</t>
  </si>
  <si>
    <t>3.Wstaw i wypełnij kolumnę Wartość VAT przed kolumną Wartośc brutto</t>
  </si>
  <si>
    <t>4.Wypełnij kolumnę wartość brutto</t>
  </si>
  <si>
    <t xml:space="preserve">Sformatuj odpowiednio tabelę. Zastosuj w całej tabeli czcionkę Arial o rozmiarze 12 pt. W nagłówkach kolumn ustal: zawijanie tekstu, wyrównanie do środka w poziomie i w pionie. Dopasuj szerokość kolumn do ich zawartości. Zastosuj obramowanie wszystkich komórek; wiersz nagłówkowy powinien mieć pogrubioną linię dolnego obramowania. Ustal wysokość wierszy z danymi na 25 punktów i wyrównaj ich zawartość w pionie do środka. </t>
  </si>
  <si>
    <t>L. p.</t>
  </si>
  <si>
    <t>Imię pacjenta</t>
  </si>
  <si>
    <t>Nazwisko pacjenta</t>
  </si>
  <si>
    <t>Wiek pacjenta w latach</t>
  </si>
  <si>
    <t>Miejscowość</t>
  </si>
  <si>
    <t>Ulica</t>
  </si>
  <si>
    <t>Numer telefonu</t>
  </si>
  <si>
    <t>Katarzyna</t>
  </si>
  <si>
    <t>Popiel</t>
  </si>
  <si>
    <t>Wrocław</t>
  </si>
  <si>
    <t>Kościuszki</t>
  </si>
  <si>
    <t>Piotr</t>
  </si>
  <si>
    <t>Boryna</t>
  </si>
  <si>
    <t>Legnicka</t>
  </si>
  <si>
    <t>Jacek</t>
  </si>
  <si>
    <t>Mielecki</t>
  </si>
  <si>
    <t>Oborniki Śląskie</t>
  </si>
  <si>
    <t>Długa</t>
  </si>
  <si>
    <t>Magdalena</t>
  </si>
  <si>
    <t>Żubrowska</t>
  </si>
  <si>
    <t>Krupnicza</t>
  </si>
  <si>
    <t>Jerzy</t>
  </si>
  <si>
    <t>Szczepanik</t>
  </si>
  <si>
    <t>Poznańska</t>
  </si>
  <si>
    <t>Pasek</t>
  </si>
  <si>
    <t>Przybyszewskiego</t>
  </si>
  <si>
    <t>Król</t>
  </si>
  <si>
    <t>Sienkiewicza</t>
  </si>
  <si>
    <t>Mateusz</t>
  </si>
  <si>
    <t>Bartnik</t>
  </si>
  <si>
    <t>Karmelkowa</t>
  </si>
  <si>
    <t>Aneta</t>
  </si>
  <si>
    <t>Frąckowiak</t>
  </si>
  <si>
    <t>Oleśnica</t>
  </si>
  <si>
    <t>Wielka</t>
  </si>
  <si>
    <t>Karolina</t>
  </si>
  <si>
    <t>Buczkowska</t>
  </si>
  <si>
    <t>Żeromskiego</t>
  </si>
  <si>
    <t>Marta</t>
  </si>
  <si>
    <t>Musiał</t>
  </si>
  <si>
    <t>Jedności Narodowej</t>
  </si>
  <si>
    <t>Rafał</t>
  </si>
  <si>
    <t>Nosowski</t>
  </si>
  <si>
    <t>Bardzka</t>
  </si>
  <si>
    <t>Grzegorz</t>
  </si>
  <si>
    <t>Kowalski</t>
  </si>
  <si>
    <t>Kamienna</t>
  </si>
  <si>
    <t>Kamila</t>
  </si>
  <si>
    <t>Niedźwiedzka</t>
  </si>
  <si>
    <t>Pogodna</t>
  </si>
  <si>
    <t>Niewiadomska</t>
  </si>
  <si>
    <t>Orla</t>
  </si>
  <si>
    <t>Justyna</t>
  </si>
  <si>
    <t>Łuczak</t>
  </si>
  <si>
    <t>Kazimierza Wielkiego</t>
  </si>
  <si>
    <t>Marcin</t>
  </si>
  <si>
    <t>Drukarska</t>
  </si>
  <si>
    <t>Dworak</t>
  </si>
  <si>
    <t>Żelazna</t>
  </si>
  <si>
    <t>Biel</t>
  </si>
  <si>
    <t>Legnica</t>
  </si>
  <si>
    <t>Sokola</t>
  </si>
  <si>
    <t>Andrzej</t>
  </si>
  <si>
    <t>Łuskowski</t>
  </si>
  <si>
    <t>Kąty Wrocławskie</t>
  </si>
  <si>
    <t>Główna</t>
  </si>
  <si>
    <t>Wykonaj obliczenia w komórkach, stosując adresowanie komórek</t>
  </si>
  <si>
    <t>Obramuj dane, sformatuj warunkowo wyniki powyżej i poniżej średniej, format dowolny, czerwonym kolorem czcionki oznacz wyniki powyżej 40, ustaw szerokość wierszy na 25 pkt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</si>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</sst>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zł&quot;"/>
    <numFmt numFmtId="179" formatCode="0.0000000000000000%"/>
  </numFmts>
  <fonts count="26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u/>
      <sz val="11"/>
      <color rgb="FF0563C1"/>
      <name val="Calibri"/>
      <family val="2"/>
      <charset val="238"/>
    </font>
    <font>
      <b/>
      <sz val="14"/>
      <color theme="1"/>
      <name val="Candara"/>
      <family val="2"/>
      <charset val="238"/>
    </font>
    <font>
      <sz val="14"/>
      <color theme="1"/>
      <name val="Czcionka tekstu podstawowego"/>
      <family val="2"/>
      <charset val="238"/>
    </font>
    <font>
      <b/>
      <sz val="14"/>
      <name val="Candara"/>
      <family val="2"/>
      <charset val="238"/>
    </font>
    <font>
      <sz val="11"/>
      <color theme="1"/>
      <name val="Times New Roman"/>
      <family val="1"/>
      <charset val="238"/>
    </font>
    <font>
      <sz val="11"/>
      <color indexed="8"/>
      <name val="Czcionka tekstu podstawowego"/>
      <family val="2"/>
      <charset val="238"/>
    </font>
    <font>
      <sz val="1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4"/>
      <name val="Times New Roman"/>
      <family val="1"/>
      <charset val="238"/>
    </font>
    <font>
      <b/>
      <sz val="10"/>
      <name val="Arial CE"/>
      <family val="2"/>
      <charset val="238"/>
    </font>
    <font>
      <sz val="11"/>
      <name val="Arial CE"/>
      <family val="2"/>
      <charset val="238"/>
    </font>
    <font>
      <sz val="10"/>
      <name val="Arial CE"/>
      <charset val="238"/>
    </font>
    <font>
      <b/>
      <sz val="14"/>
      <name val="Arial CE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Arial CE"/>
      <family val="2"/>
      <charset val="238"/>
    </font>
    <font>
      <b/>
      <sz val="14"/>
      <name val="Nyala"/>
      <charset val="238"/>
    </font>
    <font>
      <b/>
      <sz val="11"/>
      <color indexed="8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4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47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 applyNumberFormat="0" applyFill="0" applyBorder="0" applyAlignment="0" applyProtection="0"/>
    <xf numFmtId="0" fontId="12" fillId="0" borderId="0"/>
    <xf numFmtId="0" fontId="6" fillId="0" borderId="0"/>
    <xf numFmtId="9" fontId="18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0" fillId="5" borderId="0" xfId="0" applyFill="1"/>
    <xf numFmtId="0" fontId="19" fillId="0" borderId="0" xfId="1" applyFont="1"/>
    <xf numFmtId="0" fontId="9" fillId="0" borderId="0" xfId="1" applyFont="1"/>
    <xf numFmtId="0" fontId="9" fillId="2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9" fontId="9" fillId="0" borderId="1" xfId="1" applyNumberFormat="1" applyFont="1" applyBorder="1" applyAlignment="1">
      <alignment horizontal="center"/>
    </xf>
    <xf numFmtId="2" fontId="3" fillId="5" borderId="0" xfId="0" applyNumberFormat="1" applyFont="1" applyFill="1"/>
    <xf numFmtId="9" fontId="21" fillId="5" borderId="0" xfId="0" applyNumberFormat="1" applyFont="1" applyFill="1" applyAlignment="1">
      <alignment horizontal="center" vertical="center"/>
    </xf>
    <xf numFmtId="2" fontId="0" fillId="5" borderId="0" xfId="0" applyNumberFormat="1" applyFill="1"/>
    <xf numFmtId="0" fontId="21" fillId="6" borderId="1" xfId="0" applyFont="1" applyFill="1" applyBorder="1" applyAlignment="1">
      <alignment horizontal="center" vertical="center" wrapText="1"/>
    </xf>
    <xf numFmtId="2" fontId="21" fillId="6" borderId="1" xfId="0" applyNumberFormat="1" applyFont="1" applyFill="1" applyBorder="1" applyAlignment="1">
      <alignment horizontal="center" vertical="center" wrapText="1"/>
    </xf>
    <xf numFmtId="2" fontId="21" fillId="6" borderId="2" xfId="0" applyNumberFormat="1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14" fontId="13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/>
    </xf>
    <xf numFmtId="164" fontId="13" fillId="0" borderId="1" xfId="4" applyNumberFormat="1" applyFont="1" applyBorder="1" applyAlignment="1">
      <alignment horizontal="center" vertical="center"/>
    </xf>
    <xf numFmtId="0" fontId="0" fillId="0" borderId="1" xfId="0" applyBorder="1"/>
    <xf numFmtId="0" fontId="23" fillId="0" borderId="1" xfId="4" applyFont="1" applyBorder="1" applyAlignment="1">
      <alignment horizontal="center"/>
    </xf>
    <xf numFmtId="164" fontId="0" fillId="0" borderId="1" xfId="0" applyNumberFormat="1" applyBorder="1"/>
    <xf numFmtId="179" fontId="14" fillId="0" borderId="1" xfId="4" applyNumberFormat="1" applyFont="1" applyBorder="1" applyAlignment="1">
      <alignment horizontal="center"/>
    </xf>
    <xf numFmtId="2" fontId="15" fillId="0" borderId="1" xfId="4" applyNumberFormat="1" applyFont="1" applyBorder="1" applyAlignment="1">
      <alignment horizontal="right" vertical="center"/>
    </xf>
    <xf numFmtId="2" fontId="15" fillId="0" borderId="3" xfId="4" applyNumberFormat="1" applyFont="1" applyBorder="1" applyAlignment="1">
      <alignment horizontal="right" vertical="center"/>
    </xf>
    <xf numFmtId="0" fontId="15" fillId="0" borderId="4" xfId="4" applyFont="1" applyBorder="1" applyAlignment="1">
      <alignment horizontal="center" vertical="center" textRotation="90"/>
    </xf>
    <xf numFmtId="0" fontId="0" fillId="0" borderId="3" xfId="0" applyBorder="1"/>
    <xf numFmtId="0" fontId="24" fillId="0" borderId="4" xfId="0" applyFont="1" applyBorder="1" applyAlignment="1">
      <alignment horizontal="center" vertical="center" textRotation="90"/>
    </xf>
    <xf numFmtId="2" fontId="0" fillId="5" borderId="1" xfId="0" applyNumberFormat="1" applyFill="1" applyBorder="1"/>
    <xf numFmtId="0" fontId="25" fillId="0" borderId="1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0" borderId="1" xfId="0" applyFont="1" applyBorder="1" applyAlignment="1">
      <alignment vertical="center"/>
    </xf>
  </cellXfs>
  <cellStyles count="7">
    <cellStyle name="Hiperłącze" xfId="3" xr:uid="{00000000-0005-0000-0000-000000000000}"/>
    <cellStyle name="Normal" xfId="0" builtinId="0"/>
    <cellStyle name="Normalny 2" xfId="2" xr:uid="{00000000-0005-0000-0000-000002000000}"/>
    <cellStyle name="Normalny 3" xfId="1" xr:uid="{00000000-0005-0000-0000-000003000000}"/>
    <cellStyle name="Normalny 3 2" xfId="5" xr:uid="{00000000-0005-0000-0000-000004000000}"/>
    <cellStyle name="Normalny_Arkusz2" xfId="4" xr:uid="{00000000-0005-0000-0000-000005000000}"/>
    <cellStyle name="Procentowy 2" xfId="6" xr:uid="{00000000-0005-0000-0000-000006000000}"/>
  </cellStyles>
  <dxfs count="6">
    <dxf>
      <fill>
        <patternFill>
          <bgColor rgb="FFFF0000"/>
        </patternFill>
      </fill>
    </dxf>
    <dxf>
      <font>
        <color rgb="FF9C0006"/>
      </font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5"/>
  <sheetViews>
    <sheetView topLeftCell="B4" workbookViewId="0">
      <selection activeCell="G6" sqref="G6:G25"/>
    </sheetView>
  </sheetViews>
  <sheetFormatPr defaultRowHeight="15"/>
  <cols>
    <col min="1" max="1" width="18.7109375" bestFit="1" customWidth="1"/>
    <col min="2" max="2" width="14.7109375" customWidth="1"/>
    <col min="3" max="3" width="18.42578125" customWidth="1"/>
    <col min="4" max="4" width="19.28515625" customWidth="1"/>
    <col min="5" max="5" width="18.42578125" customWidth="1"/>
    <col min="6" max="6" width="20.140625" customWidth="1"/>
    <col min="7" max="7" width="25" customWidth="1"/>
  </cols>
  <sheetData>
    <row r="3" spans="1:7" ht="45" customHeight="1">
      <c r="A3" s="31" t="s">
        <v>0</v>
      </c>
      <c r="B3" s="26">
        <v>0.05</v>
      </c>
      <c r="C3" s="19"/>
      <c r="D3" s="25" t="s">
        <v>206</v>
      </c>
      <c r="E3" s="27"/>
      <c r="F3" s="27"/>
      <c r="G3" s="27"/>
    </row>
    <row r="4" spans="1:7">
      <c r="A4" s="19"/>
      <c r="B4" s="19"/>
      <c r="C4" s="19"/>
      <c r="D4" s="27"/>
      <c r="E4" s="27"/>
      <c r="F4" s="27"/>
      <c r="G4" s="27"/>
    </row>
    <row r="5" spans="1:7" ht="47.25">
      <c r="A5" s="28" t="s">
        <v>1</v>
      </c>
      <c r="B5" s="28" t="s">
        <v>2</v>
      </c>
      <c r="C5" s="28" t="s">
        <v>3</v>
      </c>
      <c r="D5" s="29" t="s">
        <v>4</v>
      </c>
      <c r="E5" s="29" t="s">
        <v>5</v>
      </c>
      <c r="F5" s="30" t="s">
        <v>6</v>
      </c>
      <c r="G5" s="29" t="s">
        <v>7</v>
      </c>
    </row>
    <row r="6" spans="1:7" ht="15.75">
      <c r="A6" s="3" t="s">
        <v>8</v>
      </c>
      <c r="B6" s="4">
        <v>6</v>
      </c>
      <c r="C6" s="4">
        <v>2999</v>
      </c>
      <c r="D6" s="5">
        <f>B6*C6</f>
        <v>17994</v>
      </c>
      <c r="E6" s="6">
        <f>C6+B$3*C6</f>
        <v>3148.95</v>
      </c>
      <c r="F6" s="5">
        <f>D6+D6*B$3</f>
        <v>18893.7</v>
      </c>
      <c r="G6" s="5">
        <f>E6-C6</f>
        <v>149.94999999999982</v>
      </c>
    </row>
    <row r="7" spans="1:7" ht="15.75">
      <c r="A7" s="3" t="s">
        <v>9</v>
      </c>
      <c r="B7" s="4">
        <v>4</v>
      </c>
      <c r="C7" s="4">
        <v>199</v>
      </c>
      <c r="D7" s="5">
        <f t="shared" ref="D7:D25" si="0">B7*C7</f>
        <v>796</v>
      </c>
      <c r="E7" s="6">
        <f t="shared" ref="E7:E25" si="1">C7+B$3*C7</f>
        <v>208.95</v>
      </c>
      <c r="F7" s="5">
        <f t="shared" ref="F7:F25" si="2">D7+D7*B$3</f>
        <v>835.8</v>
      </c>
      <c r="G7" s="5">
        <f t="shared" ref="G7:G25" si="3">E7-C7</f>
        <v>9.9499999999999886</v>
      </c>
    </row>
    <row r="8" spans="1:7" ht="15.75">
      <c r="A8" s="3" t="s">
        <v>10</v>
      </c>
      <c r="B8" s="4">
        <v>3</v>
      </c>
      <c r="C8" s="4">
        <v>699</v>
      </c>
      <c r="D8" s="5">
        <f t="shared" si="0"/>
        <v>2097</v>
      </c>
      <c r="E8" s="6">
        <f t="shared" si="1"/>
        <v>733.95</v>
      </c>
      <c r="F8" s="5">
        <f t="shared" si="2"/>
        <v>2201.85</v>
      </c>
      <c r="G8" s="5">
        <f t="shared" si="3"/>
        <v>34.950000000000045</v>
      </c>
    </row>
    <row r="9" spans="1:7" ht="15.75">
      <c r="A9" s="3" t="s">
        <v>11</v>
      </c>
      <c r="B9" s="4">
        <v>3</v>
      </c>
      <c r="C9" s="4">
        <v>999</v>
      </c>
      <c r="D9" s="5">
        <f t="shared" si="0"/>
        <v>2997</v>
      </c>
      <c r="E9" s="6">
        <f t="shared" si="1"/>
        <v>1048.95</v>
      </c>
      <c r="F9" s="5">
        <f t="shared" si="2"/>
        <v>3146.85</v>
      </c>
      <c r="G9" s="5">
        <f t="shared" si="3"/>
        <v>49.950000000000045</v>
      </c>
    </row>
    <row r="10" spans="1:7" ht="15.75">
      <c r="A10" s="3" t="s">
        <v>12</v>
      </c>
      <c r="B10" s="4">
        <v>5</v>
      </c>
      <c r="C10" s="4">
        <v>499</v>
      </c>
      <c r="D10" s="5">
        <f t="shared" si="0"/>
        <v>2495</v>
      </c>
      <c r="E10" s="6">
        <f t="shared" si="1"/>
        <v>523.95000000000005</v>
      </c>
      <c r="F10" s="5">
        <f t="shared" si="2"/>
        <v>2619.75</v>
      </c>
      <c r="G10" s="5">
        <f t="shared" si="3"/>
        <v>24.950000000000045</v>
      </c>
    </row>
    <row r="11" spans="1:7" ht="15.75">
      <c r="A11" s="3" t="s">
        <v>13</v>
      </c>
      <c r="B11" s="4">
        <v>12</v>
      </c>
      <c r="C11" s="4">
        <v>25</v>
      </c>
      <c r="D11" s="5">
        <f t="shared" si="0"/>
        <v>300</v>
      </c>
      <c r="E11" s="6">
        <f t="shared" si="1"/>
        <v>26.25</v>
      </c>
      <c r="F11" s="5">
        <f t="shared" si="2"/>
        <v>315</v>
      </c>
      <c r="G11" s="5">
        <f t="shared" si="3"/>
        <v>1.25</v>
      </c>
    </row>
    <row r="12" spans="1:7" ht="15.75">
      <c r="A12" s="3" t="s">
        <v>14</v>
      </c>
      <c r="B12" s="4">
        <v>7</v>
      </c>
      <c r="C12" s="4">
        <v>89</v>
      </c>
      <c r="D12" s="5">
        <f t="shared" si="0"/>
        <v>623</v>
      </c>
      <c r="E12" s="6">
        <f t="shared" si="1"/>
        <v>93.45</v>
      </c>
      <c r="F12" s="5">
        <f t="shared" si="2"/>
        <v>654.15</v>
      </c>
      <c r="G12" s="5">
        <f t="shared" si="3"/>
        <v>4.4500000000000028</v>
      </c>
    </row>
    <row r="13" spans="1:7" ht="15.75">
      <c r="A13" s="3" t="s">
        <v>15</v>
      </c>
      <c r="B13" s="4">
        <v>4</v>
      </c>
      <c r="C13" s="4">
        <v>220</v>
      </c>
      <c r="D13" s="5">
        <f t="shared" si="0"/>
        <v>880</v>
      </c>
      <c r="E13" s="6">
        <f t="shared" si="1"/>
        <v>231</v>
      </c>
      <c r="F13" s="5">
        <f t="shared" si="2"/>
        <v>924</v>
      </c>
      <c r="G13" s="5">
        <f t="shared" si="3"/>
        <v>11</v>
      </c>
    </row>
    <row r="14" spans="1:7" ht="15.75">
      <c r="A14" s="3" t="s">
        <v>16</v>
      </c>
      <c r="B14" s="4">
        <v>8</v>
      </c>
      <c r="C14" s="4">
        <v>150</v>
      </c>
      <c r="D14" s="5">
        <f t="shared" si="0"/>
        <v>1200</v>
      </c>
      <c r="E14" s="6">
        <f t="shared" si="1"/>
        <v>157.5</v>
      </c>
      <c r="F14" s="5">
        <f t="shared" si="2"/>
        <v>1260</v>
      </c>
      <c r="G14" s="5">
        <f t="shared" si="3"/>
        <v>7.5</v>
      </c>
    </row>
    <row r="15" spans="1:7" ht="15.75">
      <c r="A15" s="3" t="s">
        <v>17</v>
      </c>
      <c r="B15" s="4">
        <v>9</v>
      </c>
      <c r="C15" s="4">
        <v>110</v>
      </c>
      <c r="D15" s="5">
        <f t="shared" si="0"/>
        <v>990</v>
      </c>
      <c r="E15" s="6">
        <f t="shared" si="1"/>
        <v>115.5</v>
      </c>
      <c r="F15" s="5">
        <f t="shared" si="2"/>
        <v>1039.5</v>
      </c>
      <c r="G15" s="5">
        <f t="shared" si="3"/>
        <v>5.5</v>
      </c>
    </row>
    <row r="16" spans="1:7" ht="15.75">
      <c r="A16" s="3" t="s">
        <v>18</v>
      </c>
      <c r="B16" s="4">
        <v>14</v>
      </c>
      <c r="C16" s="4">
        <v>50</v>
      </c>
      <c r="D16" s="5">
        <f t="shared" si="0"/>
        <v>700</v>
      </c>
      <c r="E16" s="6">
        <f t="shared" si="1"/>
        <v>52.5</v>
      </c>
      <c r="F16" s="5">
        <f t="shared" si="2"/>
        <v>735</v>
      </c>
      <c r="G16" s="5">
        <f t="shared" si="3"/>
        <v>2.5</v>
      </c>
    </row>
    <row r="17" spans="1:7" ht="15.75">
      <c r="A17" s="3" t="s">
        <v>19</v>
      </c>
      <c r="B17" s="4">
        <v>5</v>
      </c>
      <c r="C17" s="4">
        <v>420</v>
      </c>
      <c r="D17" s="5">
        <f t="shared" si="0"/>
        <v>2100</v>
      </c>
      <c r="E17" s="6">
        <f t="shared" si="1"/>
        <v>441</v>
      </c>
      <c r="F17" s="5">
        <f t="shared" si="2"/>
        <v>2205</v>
      </c>
      <c r="G17" s="5">
        <f t="shared" si="3"/>
        <v>21</v>
      </c>
    </row>
    <row r="18" spans="1:7" ht="15.75">
      <c r="A18" s="3" t="s">
        <v>20</v>
      </c>
      <c r="B18" s="4">
        <v>3</v>
      </c>
      <c r="C18" s="4">
        <v>1100</v>
      </c>
      <c r="D18" s="5">
        <f t="shared" si="0"/>
        <v>3300</v>
      </c>
      <c r="E18" s="6">
        <f t="shared" si="1"/>
        <v>1155</v>
      </c>
      <c r="F18" s="5">
        <f t="shared" si="2"/>
        <v>3465</v>
      </c>
      <c r="G18" s="5">
        <f t="shared" si="3"/>
        <v>55</v>
      </c>
    </row>
    <row r="19" spans="1:7" ht="15.75">
      <c r="A19" s="3" t="s">
        <v>21</v>
      </c>
      <c r="B19" s="4">
        <v>24</v>
      </c>
      <c r="C19" s="4">
        <v>44</v>
      </c>
      <c r="D19" s="5">
        <f t="shared" si="0"/>
        <v>1056</v>
      </c>
      <c r="E19" s="6">
        <f t="shared" si="1"/>
        <v>46.2</v>
      </c>
      <c r="F19" s="5">
        <f t="shared" si="2"/>
        <v>1108.8</v>
      </c>
      <c r="G19" s="5">
        <f t="shared" si="3"/>
        <v>2.2000000000000028</v>
      </c>
    </row>
    <row r="20" spans="1:7" ht="15.75">
      <c r="A20" s="3" t="s">
        <v>22</v>
      </c>
      <c r="B20" s="4">
        <v>11</v>
      </c>
      <c r="C20" s="4">
        <v>230</v>
      </c>
      <c r="D20" s="5">
        <f t="shared" si="0"/>
        <v>2530</v>
      </c>
      <c r="E20" s="6">
        <f t="shared" si="1"/>
        <v>241.5</v>
      </c>
      <c r="F20" s="5">
        <f t="shared" si="2"/>
        <v>2656.5</v>
      </c>
      <c r="G20" s="5">
        <f t="shared" si="3"/>
        <v>11.5</v>
      </c>
    </row>
    <row r="21" spans="1:7" ht="15.75">
      <c r="A21" s="3" t="s">
        <v>23</v>
      </c>
      <c r="B21" s="4">
        <v>5</v>
      </c>
      <c r="C21" s="4">
        <v>230</v>
      </c>
      <c r="D21" s="5">
        <f t="shared" si="0"/>
        <v>1150</v>
      </c>
      <c r="E21" s="6">
        <f t="shared" si="1"/>
        <v>241.5</v>
      </c>
      <c r="F21" s="5">
        <f t="shared" si="2"/>
        <v>1207.5</v>
      </c>
      <c r="G21" s="5">
        <f t="shared" si="3"/>
        <v>11.5</v>
      </c>
    </row>
    <row r="22" spans="1:7" ht="15.75">
      <c r="A22" s="3" t="s">
        <v>24</v>
      </c>
      <c r="B22" s="4">
        <v>6</v>
      </c>
      <c r="C22" s="4">
        <v>560</v>
      </c>
      <c r="D22" s="5">
        <f t="shared" si="0"/>
        <v>3360</v>
      </c>
      <c r="E22" s="6">
        <f t="shared" si="1"/>
        <v>588</v>
      </c>
      <c r="F22" s="5">
        <f t="shared" si="2"/>
        <v>3528</v>
      </c>
      <c r="G22" s="5">
        <f t="shared" si="3"/>
        <v>28</v>
      </c>
    </row>
    <row r="23" spans="1:7" ht="15.75">
      <c r="A23" s="3" t="s">
        <v>25</v>
      </c>
      <c r="B23" s="4">
        <v>3</v>
      </c>
      <c r="C23" s="4">
        <v>389</v>
      </c>
      <c r="D23" s="5">
        <f t="shared" si="0"/>
        <v>1167</v>
      </c>
      <c r="E23" s="6">
        <f t="shared" si="1"/>
        <v>408.45</v>
      </c>
      <c r="F23" s="5">
        <f t="shared" si="2"/>
        <v>1225.3499999999999</v>
      </c>
      <c r="G23" s="5">
        <f t="shared" si="3"/>
        <v>19.449999999999989</v>
      </c>
    </row>
    <row r="24" spans="1:7" ht="15.75">
      <c r="A24" s="3" t="s">
        <v>26</v>
      </c>
      <c r="B24" s="4">
        <v>3</v>
      </c>
      <c r="C24" s="4">
        <v>212</v>
      </c>
      <c r="D24" s="5">
        <f t="shared" si="0"/>
        <v>636</v>
      </c>
      <c r="E24" s="6">
        <f t="shared" si="1"/>
        <v>222.6</v>
      </c>
      <c r="F24" s="5">
        <f t="shared" si="2"/>
        <v>667.8</v>
      </c>
      <c r="G24" s="5">
        <f t="shared" si="3"/>
        <v>10.599999999999994</v>
      </c>
    </row>
    <row r="25" spans="1:7" ht="15.75">
      <c r="A25" s="3" t="s">
        <v>27</v>
      </c>
      <c r="B25" s="4">
        <v>2</v>
      </c>
      <c r="C25" s="4">
        <v>670</v>
      </c>
      <c r="D25" s="5">
        <f t="shared" si="0"/>
        <v>1340</v>
      </c>
      <c r="E25" s="6">
        <f t="shared" si="1"/>
        <v>703.5</v>
      </c>
      <c r="F25" s="5">
        <f t="shared" si="2"/>
        <v>1407</v>
      </c>
      <c r="G25" s="5">
        <f t="shared" si="3"/>
        <v>33.5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topLeftCell="B1" workbookViewId="0">
      <selection activeCell="G17" sqref="G17"/>
    </sheetView>
  </sheetViews>
  <sheetFormatPr defaultRowHeight="15"/>
  <cols>
    <col min="2" max="5" width="25.7109375" customWidth="1"/>
  </cols>
  <sheetData>
    <row r="2" spans="2:5" ht="18.75">
      <c r="B2" s="7" t="s">
        <v>207</v>
      </c>
    </row>
    <row r="5" spans="2:5" ht="18.75">
      <c r="B5" s="33" t="s">
        <v>28</v>
      </c>
      <c r="C5" s="33" t="s">
        <v>29</v>
      </c>
      <c r="D5" s="33" t="s">
        <v>30</v>
      </c>
      <c r="E5" s="33" t="s">
        <v>31</v>
      </c>
    </row>
    <row r="6" spans="2:5" ht="18.75">
      <c r="B6" s="33" t="s">
        <v>32</v>
      </c>
      <c r="C6" s="33" t="s">
        <v>33</v>
      </c>
      <c r="D6" s="33">
        <v>44</v>
      </c>
      <c r="E6" s="33">
        <v>48</v>
      </c>
    </row>
    <row r="7" spans="2:5" ht="18.75">
      <c r="B7" s="33" t="s">
        <v>34</v>
      </c>
      <c r="C7" s="33" t="s">
        <v>35</v>
      </c>
      <c r="D7" s="33">
        <v>26</v>
      </c>
      <c r="E7" s="33">
        <v>20</v>
      </c>
    </row>
    <row r="8" spans="2:5" ht="18.75">
      <c r="B8" s="33" t="s">
        <v>36</v>
      </c>
      <c r="C8" s="33" t="s">
        <v>37</v>
      </c>
      <c r="D8" s="33">
        <v>49</v>
      </c>
      <c r="E8" s="33">
        <v>37</v>
      </c>
    </row>
    <row r="9" spans="2:5" ht="18.75">
      <c r="B9" s="33" t="s">
        <v>38</v>
      </c>
      <c r="C9" s="33" t="s">
        <v>39</v>
      </c>
      <c r="D9" s="33">
        <v>30</v>
      </c>
      <c r="E9" s="33">
        <v>33</v>
      </c>
    </row>
    <row r="10" spans="2:5" ht="18.75">
      <c r="B10" s="33" t="s">
        <v>40</v>
      </c>
      <c r="C10" s="33" t="s">
        <v>41</v>
      </c>
      <c r="D10" s="33">
        <v>43</v>
      </c>
      <c r="E10" s="33">
        <v>46</v>
      </c>
    </row>
    <row r="11" spans="2:5" ht="18.75">
      <c r="B11" s="33" t="s">
        <v>42</v>
      </c>
      <c r="C11" s="33" t="s">
        <v>43</v>
      </c>
      <c r="D11" s="33">
        <v>39</v>
      </c>
      <c r="E11" s="33">
        <v>50</v>
      </c>
    </row>
    <row r="12" spans="2:5" ht="18.75">
      <c r="B12" s="33" t="s">
        <v>44</v>
      </c>
      <c r="C12" s="33" t="s">
        <v>45</v>
      </c>
      <c r="D12" s="33">
        <v>40</v>
      </c>
      <c r="E12" s="33">
        <v>42</v>
      </c>
    </row>
    <row r="13" spans="2:5" ht="18.75">
      <c r="B13" s="33" t="s">
        <v>46</v>
      </c>
      <c r="C13" s="33" t="s">
        <v>47</v>
      </c>
      <c r="D13" s="33">
        <v>26</v>
      </c>
      <c r="E13" s="33">
        <v>40</v>
      </c>
    </row>
    <row r="14" spans="2:5" ht="18.75">
      <c r="B14" s="33" t="s">
        <v>48</v>
      </c>
      <c r="C14" s="33" t="s">
        <v>49</v>
      </c>
      <c r="D14" s="33">
        <v>49</v>
      </c>
      <c r="E14" s="33">
        <v>26</v>
      </c>
    </row>
    <row r="15" spans="2:5" ht="18.75">
      <c r="B15" s="33" t="s">
        <v>50</v>
      </c>
      <c r="C15" s="33" t="s">
        <v>51</v>
      </c>
      <c r="D15" s="33">
        <v>30</v>
      </c>
      <c r="E15" s="33">
        <v>49</v>
      </c>
    </row>
    <row r="16" spans="2:5" ht="18.75">
      <c r="B16" s="33" t="s">
        <v>52</v>
      </c>
      <c r="C16" s="33" t="s">
        <v>53</v>
      </c>
      <c r="D16" s="33">
        <v>43</v>
      </c>
      <c r="E16" s="33">
        <v>30</v>
      </c>
    </row>
    <row r="17" spans="2:5" ht="18.75">
      <c r="B17" s="33" t="s">
        <v>54</v>
      </c>
      <c r="C17" s="33" t="s">
        <v>55</v>
      </c>
      <c r="D17" s="33">
        <v>33</v>
      </c>
      <c r="E17" s="33">
        <v>26</v>
      </c>
    </row>
    <row r="18" spans="2:5" ht="18.75">
      <c r="B18" s="33" t="s">
        <v>56</v>
      </c>
      <c r="C18" s="33" t="s">
        <v>57</v>
      </c>
      <c r="D18" s="33">
        <v>45</v>
      </c>
      <c r="E18" s="33">
        <v>49</v>
      </c>
    </row>
    <row r="19" spans="2:5" ht="18.75">
      <c r="B19" s="33" t="s">
        <v>58</v>
      </c>
      <c r="C19" s="33" t="s">
        <v>59</v>
      </c>
      <c r="D19" s="33">
        <v>49</v>
      </c>
      <c r="E19" s="33">
        <v>30</v>
      </c>
    </row>
    <row r="20" spans="2:5" ht="18.75">
      <c r="B20" s="33" t="s">
        <v>60</v>
      </c>
      <c r="C20" s="33" t="s">
        <v>61</v>
      </c>
      <c r="D20" s="33">
        <v>38</v>
      </c>
      <c r="E20" s="33">
        <v>43</v>
      </c>
    </row>
    <row r="21" spans="2:5" ht="18.75">
      <c r="B21" s="33" t="s">
        <v>62</v>
      </c>
      <c r="C21" s="33" t="s">
        <v>63</v>
      </c>
      <c r="D21" s="33">
        <v>27</v>
      </c>
      <c r="E21" s="33">
        <v>20</v>
      </c>
    </row>
    <row r="22" spans="2:5" ht="18.75">
      <c r="B22" s="33" t="s">
        <v>64</v>
      </c>
      <c r="C22" s="33" t="s">
        <v>65</v>
      </c>
      <c r="D22" s="33">
        <v>32</v>
      </c>
      <c r="E22" s="33">
        <v>45</v>
      </c>
    </row>
    <row r="23" spans="2:5" ht="18.75">
      <c r="B23" s="33" t="s">
        <v>66</v>
      </c>
      <c r="C23" s="33" t="s">
        <v>67</v>
      </c>
      <c r="D23" s="33">
        <v>39</v>
      </c>
      <c r="E23" s="33">
        <v>40</v>
      </c>
    </row>
    <row r="24" spans="2:5" ht="18.75">
      <c r="B24" s="33" t="s">
        <v>68</v>
      </c>
      <c r="C24" s="33" t="s">
        <v>69</v>
      </c>
      <c r="D24" s="33">
        <v>29</v>
      </c>
      <c r="E24" s="33">
        <v>33</v>
      </c>
    </row>
    <row r="25" spans="2:5" ht="18.75">
      <c r="B25" s="33" t="s">
        <v>70</v>
      </c>
      <c r="C25" s="33" t="s">
        <v>71</v>
      </c>
      <c r="D25" s="33">
        <v>35</v>
      </c>
      <c r="E25" s="33">
        <v>27</v>
      </c>
    </row>
  </sheetData>
  <conditionalFormatting sqref="D6:D25">
    <cfRule type="aboveAverage" dxfId="5" priority="3" aboveAverage="0"/>
    <cfRule type="aboveAverage" dxfId="4" priority="5"/>
  </conditionalFormatting>
  <conditionalFormatting sqref="E6:E25">
    <cfRule type="aboveAverage" dxfId="3" priority="2" aboveAverage="0"/>
    <cfRule type="aboveAverage" dxfId="2" priority="4"/>
  </conditionalFormatting>
  <conditionalFormatting sqref="D6:E25">
    <cfRule type="cellIs" dxfId="1" priority="1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0"/>
  <sheetViews>
    <sheetView workbookViewId="0">
      <selection activeCell="O7" sqref="O7"/>
    </sheetView>
  </sheetViews>
  <sheetFormatPr defaultRowHeight="15"/>
  <cols>
    <col min="1" max="1" width="15.85546875" customWidth="1"/>
    <col min="2" max="2" width="26.5703125" bestFit="1" customWidth="1"/>
    <col min="3" max="4" width="5" bestFit="1" customWidth="1"/>
    <col min="5" max="5" width="5.85546875" bestFit="1" customWidth="1"/>
    <col min="6" max="6" width="5.7109375" bestFit="1" customWidth="1"/>
    <col min="7" max="7" width="5.5703125" bestFit="1" customWidth="1"/>
    <col min="8" max="8" width="5.42578125" bestFit="1" customWidth="1"/>
    <col min="9" max="10" width="4.85546875" bestFit="1" customWidth="1"/>
    <col min="11" max="11" width="5.85546875" bestFit="1" customWidth="1"/>
    <col min="12" max="12" width="5.28515625" bestFit="1" customWidth="1"/>
    <col min="13" max="13" width="4.42578125" bestFit="1" customWidth="1"/>
    <col min="14" max="14" width="5.42578125" bestFit="1" customWidth="1"/>
    <col min="15" max="15" width="8.140625" bestFit="1" customWidth="1"/>
  </cols>
  <sheetData>
    <row r="2" spans="2:15" ht="18">
      <c r="B2" s="32" t="s">
        <v>91</v>
      </c>
    </row>
    <row r="5" spans="2:15" ht="18.75">
      <c r="B5" s="8" t="s">
        <v>90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ht="37.5"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</row>
    <row r="7" spans="2:15" ht="37.5">
      <c r="B7" s="11" t="s">
        <v>86</v>
      </c>
      <c r="C7" s="12">
        <v>12</v>
      </c>
      <c r="D7" s="12">
        <v>18</v>
      </c>
      <c r="E7" s="12">
        <v>19</v>
      </c>
      <c r="F7" s="12">
        <v>25</v>
      </c>
      <c r="G7" s="12">
        <v>29</v>
      </c>
      <c r="H7" s="12">
        <v>29</v>
      </c>
      <c r="I7" s="12">
        <v>31</v>
      </c>
      <c r="J7" s="12">
        <v>31</v>
      </c>
      <c r="K7" s="12">
        <v>28</v>
      </c>
      <c r="L7" s="12">
        <v>24</v>
      </c>
      <c r="M7" s="12">
        <v>16</v>
      </c>
      <c r="N7" s="12">
        <v>16</v>
      </c>
      <c r="O7" s="12">
        <v>31</v>
      </c>
    </row>
    <row r="8" spans="2:15" ht="37.5">
      <c r="B8" s="11" t="s">
        <v>87</v>
      </c>
      <c r="C8" s="12">
        <v>0</v>
      </c>
      <c r="D8" s="12">
        <v>1</v>
      </c>
      <c r="E8" s="12">
        <v>6</v>
      </c>
      <c r="F8" s="12">
        <v>11</v>
      </c>
      <c r="G8" s="12">
        <v>16</v>
      </c>
      <c r="H8" s="12">
        <v>18</v>
      </c>
      <c r="I8" s="12">
        <v>20</v>
      </c>
      <c r="J8" s="12">
        <v>20</v>
      </c>
      <c r="K8" s="12">
        <v>16</v>
      </c>
      <c r="L8" s="12">
        <v>12</v>
      </c>
      <c r="M8" s="12">
        <v>5</v>
      </c>
      <c r="N8" s="12">
        <v>2</v>
      </c>
      <c r="O8" s="12">
        <v>11</v>
      </c>
    </row>
    <row r="9" spans="2:15" ht="37.5">
      <c r="B9" s="11" t="s">
        <v>88</v>
      </c>
      <c r="C9" s="12">
        <v>-3</v>
      </c>
      <c r="D9" s="12">
        <v>-3</v>
      </c>
      <c r="E9" s="12">
        <v>0</v>
      </c>
      <c r="F9" s="12">
        <v>4</v>
      </c>
      <c r="G9" s="12">
        <v>8</v>
      </c>
      <c r="H9" s="12">
        <v>11</v>
      </c>
      <c r="I9" s="12">
        <v>13</v>
      </c>
      <c r="J9" s="12">
        <v>13</v>
      </c>
      <c r="K9" s="12">
        <v>10</v>
      </c>
      <c r="L9" s="12">
        <v>6</v>
      </c>
      <c r="M9" s="12">
        <v>1</v>
      </c>
      <c r="N9" s="12">
        <v>-1</v>
      </c>
      <c r="O9" s="12">
        <v>5</v>
      </c>
    </row>
    <row r="10" spans="2:15" ht="37.5">
      <c r="B10" s="11" t="s">
        <v>89</v>
      </c>
      <c r="C10" s="12">
        <v>-24</v>
      </c>
      <c r="D10" s="12">
        <v>-22</v>
      </c>
      <c r="E10" s="12">
        <v>-16</v>
      </c>
      <c r="F10" s="12">
        <v>-5</v>
      </c>
      <c r="G10" s="12">
        <v>-1</v>
      </c>
      <c r="H10" s="12">
        <v>3</v>
      </c>
      <c r="I10" s="12">
        <v>6</v>
      </c>
      <c r="J10" s="12">
        <v>6</v>
      </c>
      <c r="K10" s="12">
        <v>1</v>
      </c>
      <c r="L10" s="12">
        <v>-5</v>
      </c>
      <c r="M10" s="12">
        <v>-15</v>
      </c>
      <c r="N10" s="12">
        <v>-18</v>
      </c>
      <c r="O10" s="12">
        <v>-24</v>
      </c>
    </row>
  </sheetData>
  <conditionalFormatting sqref="C7:N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52"/>
  <sheetViews>
    <sheetView workbookViewId="0">
      <selection activeCell="E11" sqref="E11"/>
    </sheetView>
  </sheetViews>
  <sheetFormatPr defaultRowHeight="15"/>
  <cols>
    <col min="2" max="2" width="16.7109375" customWidth="1"/>
    <col min="3" max="3" width="14.42578125" customWidth="1"/>
    <col min="4" max="4" width="17" customWidth="1"/>
    <col min="5" max="5" width="25.5703125" customWidth="1"/>
    <col min="7" max="7" width="49.7109375" customWidth="1"/>
  </cols>
  <sheetData>
    <row r="4" spans="2:7" ht="18.75">
      <c r="B4" s="34" t="s">
        <v>102</v>
      </c>
      <c r="C4" s="34"/>
      <c r="D4" s="34"/>
      <c r="E4" s="34"/>
      <c r="F4" s="34"/>
      <c r="G4" s="34"/>
    </row>
    <row r="5" spans="2:7" ht="15" customHeight="1">
      <c r="B5" s="7" t="s">
        <v>101</v>
      </c>
      <c r="C5" s="7"/>
      <c r="D5" s="7"/>
      <c r="E5" s="7"/>
      <c r="F5" s="7"/>
      <c r="G5" s="7"/>
    </row>
    <row r="6" spans="2:7" ht="15" customHeight="1">
      <c r="B6" s="7" t="s">
        <v>103</v>
      </c>
    </row>
    <row r="7" spans="2:7" ht="30">
      <c r="B7" s="36" t="s">
        <v>92</v>
      </c>
      <c r="C7" s="36" t="s">
        <v>93</v>
      </c>
      <c r="D7" s="36" t="s">
        <v>94</v>
      </c>
      <c r="E7" s="36" t="s">
        <v>95</v>
      </c>
    </row>
    <row r="8" spans="2:7">
      <c r="B8" s="37">
        <v>40330</v>
      </c>
      <c r="C8" s="38" t="s">
        <v>96</v>
      </c>
      <c r="D8" s="39">
        <v>40931.54</v>
      </c>
      <c r="E8" s="43">
        <v>1.0542465753424657E-4</v>
      </c>
    </row>
    <row r="9" spans="2:7">
      <c r="B9" s="37">
        <v>40331</v>
      </c>
      <c r="C9" s="38" t="s">
        <v>97</v>
      </c>
      <c r="D9" s="39">
        <v>41093.42</v>
      </c>
      <c r="E9" s="43">
        <v>1.0542465753424657E-4</v>
      </c>
    </row>
    <row r="10" spans="2:7">
      <c r="B10" s="37">
        <v>40333</v>
      </c>
      <c r="C10" s="38" t="s">
        <v>98</v>
      </c>
      <c r="D10" s="39">
        <v>40451.21</v>
      </c>
      <c r="E10" s="43">
        <v>1.0542465753424657E-4</v>
      </c>
    </row>
    <row r="11" spans="2:7">
      <c r="B11" s="37">
        <v>40336</v>
      </c>
      <c r="C11" s="38" t="s">
        <v>99</v>
      </c>
      <c r="D11" s="39">
        <v>40026.769999999997</v>
      </c>
      <c r="E11" s="43">
        <v>1.0542465753424657E-4</v>
      </c>
    </row>
    <row r="12" spans="2:7">
      <c r="B12" s="37">
        <v>40337</v>
      </c>
      <c r="C12" s="38" t="s">
        <v>96</v>
      </c>
      <c r="D12" s="39">
        <v>39975.1</v>
      </c>
      <c r="E12" s="43">
        <v>1.0542465753424657E-4</v>
      </c>
    </row>
    <row r="13" spans="2:7">
      <c r="B13" s="37">
        <v>40338</v>
      </c>
      <c r="C13" s="38" t="s">
        <v>97</v>
      </c>
      <c r="D13" s="39">
        <v>40192.449999999997</v>
      </c>
      <c r="E13" s="43">
        <v>1.0542465753424657E-4</v>
      </c>
    </row>
    <row r="14" spans="2:7">
      <c r="B14" s="37">
        <v>40339</v>
      </c>
      <c r="C14" s="38" t="s">
        <v>100</v>
      </c>
      <c r="D14" s="39">
        <v>40666.629999999997</v>
      </c>
      <c r="E14" s="43">
        <v>1.0542465753424657E-4</v>
      </c>
    </row>
    <row r="15" spans="2:7">
      <c r="B15" s="37">
        <v>40340</v>
      </c>
      <c r="C15" s="38" t="s">
        <v>98</v>
      </c>
      <c r="D15" s="39">
        <v>40635.589999999997</v>
      </c>
      <c r="E15" s="43">
        <v>1.0542465753424657E-4</v>
      </c>
    </row>
    <row r="16" spans="2:7">
      <c r="B16" s="37">
        <v>40343</v>
      </c>
      <c r="C16" s="38" t="s">
        <v>99</v>
      </c>
      <c r="D16" s="39">
        <v>40979.35</v>
      </c>
      <c r="E16" s="43">
        <v>1.0810958904109589E-4</v>
      </c>
    </row>
    <row r="17" spans="2:5">
      <c r="B17" s="37">
        <v>40344</v>
      </c>
      <c r="C17" s="38" t="s">
        <v>96</v>
      </c>
      <c r="D17" s="39">
        <v>41069.67</v>
      </c>
      <c r="E17" s="43">
        <v>1.0810958904109589E-4</v>
      </c>
    </row>
    <row r="18" spans="2:5">
      <c r="B18" s="37">
        <v>40345</v>
      </c>
      <c r="C18" s="38" t="s">
        <v>97</v>
      </c>
      <c r="D18" s="39">
        <v>41093.360000000001</v>
      </c>
      <c r="E18" s="43">
        <v>1.0810958904109589E-4</v>
      </c>
    </row>
    <row r="19" spans="2:5">
      <c r="B19" s="37">
        <v>40346</v>
      </c>
      <c r="C19" s="38" t="s">
        <v>100</v>
      </c>
      <c r="D19" s="39">
        <v>40738.81</v>
      </c>
      <c r="E19" s="43">
        <v>1.0810958904109589E-4</v>
      </c>
    </row>
    <row r="20" spans="2:5">
      <c r="B20" s="37">
        <v>40347</v>
      </c>
      <c r="C20" s="38" t="s">
        <v>98</v>
      </c>
      <c r="D20" s="39">
        <v>40761.71</v>
      </c>
      <c r="E20" s="43">
        <v>1.0810958904109589E-4</v>
      </c>
    </row>
    <row r="21" spans="2:5">
      <c r="B21" s="37">
        <v>40350</v>
      </c>
      <c r="C21" s="38" t="s">
        <v>99</v>
      </c>
      <c r="D21" s="39">
        <v>41212.67</v>
      </c>
      <c r="E21" s="43">
        <v>1.0923287671232878E-4</v>
      </c>
    </row>
    <row r="22" spans="2:5">
      <c r="B22" s="37">
        <v>40351</v>
      </c>
      <c r="C22" s="38" t="s">
        <v>96</v>
      </c>
      <c r="D22" s="39">
        <v>40994.639999999999</v>
      </c>
      <c r="E22" s="43">
        <v>1.0923287671232878E-4</v>
      </c>
    </row>
    <row r="23" spans="2:5">
      <c r="B23" s="37">
        <v>40352</v>
      </c>
      <c r="C23" s="38" t="s">
        <v>97</v>
      </c>
      <c r="D23" s="39">
        <v>40347.879999999997</v>
      </c>
      <c r="E23" s="43">
        <v>1.0923287671232878E-4</v>
      </c>
    </row>
    <row r="24" spans="2:5">
      <c r="B24" s="37">
        <v>40353</v>
      </c>
      <c r="C24" s="38" t="s">
        <v>100</v>
      </c>
      <c r="D24" s="39">
        <v>40238.25</v>
      </c>
      <c r="E24" s="43">
        <v>1.0923287671232878E-4</v>
      </c>
    </row>
    <row r="25" spans="2:5">
      <c r="B25" s="37">
        <v>40354</v>
      </c>
      <c r="C25" s="38" t="s">
        <v>98</v>
      </c>
      <c r="D25" s="39">
        <v>40376.839999999997</v>
      </c>
      <c r="E25" s="43">
        <v>1.0923287671232878E-4</v>
      </c>
    </row>
    <row r="26" spans="2:5">
      <c r="B26" s="37">
        <v>40357</v>
      </c>
      <c r="C26" s="38" t="s">
        <v>99</v>
      </c>
      <c r="D26" s="39">
        <v>40372.92</v>
      </c>
      <c r="E26" s="43">
        <v>1.1156164383561644E-4</v>
      </c>
    </row>
    <row r="27" spans="2:5">
      <c r="B27" s="37">
        <v>40358</v>
      </c>
      <c r="C27" s="38" t="s">
        <v>96</v>
      </c>
      <c r="D27" s="39">
        <v>39516.22</v>
      </c>
      <c r="E27" s="43">
        <v>1.1156164383561644E-4</v>
      </c>
    </row>
    <row r="28" spans="2:5">
      <c r="B28" s="37">
        <v>40359</v>
      </c>
      <c r="C28" s="38" t="s">
        <v>97</v>
      </c>
      <c r="D28" s="39">
        <v>39392.47</v>
      </c>
      <c r="E28" s="43">
        <v>1.1156164383561644E-4</v>
      </c>
    </row>
    <row r="29" spans="2:5">
      <c r="B29" s="37">
        <v>40360</v>
      </c>
      <c r="C29" s="38" t="s">
        <v>100</v>
      </c>
      <c r="D29" s="39">
        <v>39366.83</v>
      </c>
      <c r="E29" s="43">
        <v>1.1156164383561644E-4</v>
      </c>
    </row>
    <row r="30" spans="2:5">
      <c r="B30" s="37">
        <v>40361</v>
      </c>
      <c r="C30" s="38" t="s">
        <v>98</v>
      </c>
      <c r="D30" s="39">
        <v>39805.410000000003</v>
      </c>
      <c r="E30" s="43">
        <v>1.1156164383561644E-4</v>
      </c>
    </row>
    <row r="31" spans="2:5">
      <c r="B31" s="37">
        <v>40364</v>
      </c>
      <c r="C31" s="38" t="s">
        <v>99</v>
      </c>
      <c r="D31" s="39">
        <v>39685.67</v>
      </c>
      <c r="E31" s="43">
        <v>1.1186301369863016E-4</v>
      </c>
    </row>
    <row r="32" spans="2:5">
      <c r="B32" s="37">
        <v>40365</v>
      </c>
      <c r="C32" s="38" t="s">
        <v>96</v>
      </c>
      <c r="D32" s="39">
        <v>40309.279999999999</v>
      </c>
      <c r="E32" s="43">
        <v>1.1186301369863016E-4</v>
      </c>
    </row>
    <row r="33" spans="2:5">
      <c r="B33" s="37">
        <v>40366</v>
      </c>
      <c r="C33" s="38" t="s">
        <v>97</v>
      </c>
      <c r="D33" s="39">
        <v>40273.99</v>
      </c>
      <c r="E33" s="43">
        <v>1.1186301369863016E-4</v>
      </c>
    </row>
    <row r="34" spans="2:5">
      <c r="B34" s="37">
        <v>40367</v>
      </c>
      <c r="C34" s="38" t="s">
        <v>100</v>
      </c>
      <c r="D34" s="39">
        <v>40373.980000000003</v>
      </c>
      <c r="E34" s="43">
        <v>1.1186301369863016E-4</v>
      </c>
    </row>
    <row r="35" spans="2:5">
      <c r="B35" s="37">
        <v>40368</v>
      </c>
      <c r="C35" s="38" t="s">
        <v>98</v>
      </c>
      <c r="D35" s="39">
        <v>40392.050000000003</v>
      </c>
      <c r="E35" s="43">
        <v>1.1186301369863016E-4</v>
      </c>
    </row>
    <row r="36" spans="2:5">
      <c r="B36" s="37">
        <v>40371</v>
      </c>
      <c r="C36" s="38" t="s">
        <v>99</v>
      </c>
      <c r="D36" s="39">
        <v>40754.769999999997</v>
      </c>
      <c r="E36" s="43">
        <v>1.1027397260273973E-4</v>
      </c>
    </row>
    <row r="37" spans="2:5">
      <c r="B37" s="37">
        <v>40372</v>
      </c>
      <c r="C37" s="38" t="s">
        <v>96</v>
      </c>
      <c r="D37" s="39">
        <v>41036.6</v>
      </c>
      <c r="E37" s="43">
        <v>1.1027397260273973E-4</v>
      </c>
    </row>
    <row r="38" spans="2:5">
      <c r="B38" s="37">
        <v>40373</v>
      </c>
      <c r="C38" s="38" t="s">
        <v>97</v>
      </c>
      <c r="D38" s="39">
        <v>41232.92</v>
      </c>
      <c r="E38" s="43">
        <v>1.1027397260273973E-4</v>
      </c>
    </row>
    <row r="39" spans="2:5">
      <c r="B39" s="37">
        <v>40374</v>
      </c>
      <c r="C39" s="38" t="s">
        <v>100</v>
      </c>
      <c r="D39" s="39">
        <v>41298.449999999997</v>
      </c>
      <c r="E39" s="43">
        <v>1.1027397260273973E-4</v>
      </c>
    </row>
    <row r="40" spans="2:5">
      <c r="B40" s="37">
        <v>40375</v>
      </c>
      <c r="C40" s="38" t="s">
        <v>98</v>
      </c>
      <c r="D40" s="39">
        <v>41060.75</v>
      </c>
      <c r="E40" s="43">
        <v>1.1027397260273973E-4</v>
      </c>
    </row>
    <row r="41" spans="2:5">
      <c r="B41" s="37">
        <v>40378</v>
      </c>
      <c r="C41" s="38" t="s">
        <v>99</v>
      </c>
      <c r="D41" s="39">
        <v>41064.199999999997</v>
      </c>
      <c r="E41" s="43">
        <v>1.1027397260273973E-4</v>
      </c>
    </row>
    <row r="42" spans="2:5">
      <c r="B42" s="37">
        <v>40379</v>
      </c>
      <c r="C42" s="38" t="s">
        <v>96</v>
      </c>
      <c r="D42" s="39">
        <v>40778.74</v>
      </c>
      <c r="E42" s="43">
        <v>1.1027397260273973E-4</v>
      </c>
    </row>
    <row r="43" spans="2:5">
      <c r="B43" s="37">
        <v>40380</v>
      </c>
      <c r="C43" s="38" t="s">
        <v>97</v>
      </c>
      <c r="D43" s="39">
        <v>41563.919999999998</v>
      </c>
      <c r="E43" s="43">
        <v>1.1027397260273973E-4</v>
      </c>
    </row>
    <row r="44" spans="2:5">
      <c r="B44" s="37">
        <v>40381</v>
      </c>
      <c r="C44" s="38" t="s">
        <v>100</v>
      </c>
      <c r="D44" s="39">
        <v>42158.92</v>
      </c>
      <c r="E44" s="43">
        <v>1.1027397260273973E-4</v>
      </c>
    </row>
    <row r="45" spans="2:5">
      <c r="B45" s="37">
        <v>40382</v>
      </c>
      <c r="C45" s="38" t="s">
        <v>98</v>
      </c>
      <c r="D45" s="39">
        <v>42292.07</v>
      </c>
      <c r="E45" s="43">
        <v>1.1027397260273973E-4</v>
      </c>
    </row>
    <row r="46" spans="2:5">
      <c r="B46" s="37">
        <v>40385</v>
      </c>
      <c r="C46" s="38" t="s">
        <v>99</v>
      </c>
      <c r="D46" s="39">
        <v>42713.97</v>
      </c>
      <c r="E46" s="43">
        <v>1.0893150684931506E-4</v>
      </c>
    </row>
    <row r="47" spans="2:5">
      <c r="B47" s="37">
        <v>40386</v>
      </c>
      <c r="C47" s="38" t="s">
        <v>96</v>
      </c>
      <c r="D47" s="39">
        <v>42610.93</v>
      </c>
      <c r="E47" s="43">
        <v>1.0893150684931506E-4</v>
      </c>
    </row>
    <row r="48" spans="2:5">
      <c r="B48" s="37">
        <v>40387</v>
      </c>
      <c r="C48" s="38" t="s">
        <v>97</v>
      </c>
      <c r="D48" s="39">
        <v>42415.78</v>
      </c>
      <c r="E48" s="43">
        <v>1.0893150684931506E-4</v>
      </c>
    </row>
    <row r="49" spans="2:5">
      <c r="B49" s="37">
        <v>40388</v>
      </c>
      <c r="C49" s="38" t="s">
        <v>100</v>
      </c>
      <c r="D49" s="39">
        <v>42616.78</v>
      </c>
      <c r="E49" s="43">
        <v>1.0893150684931506E-4</v>
      </c>
    </row>
    <row r="50" spans="2:5">
      <c r="B50" s="37">
        <v>40389</v>
      </c>
      <c r="C50" s="38" t="s">
        <v>98</v>
      </c>
      <c r="D50" s="39">
        <v>42464.68</v>
      </c>
      <c r="E50" s="43">
        <v>1.0893150684931506E-4</v>
      </c>
    </row>
    <row r="51" spans="2:5">
      <c r="B51" s="40"/>
      <c r="C51" s="41" t="s">
        <v>127</v>
      </c>
      <c r="D51" s="42">
        <f>SUM(D8:D50)</f>
        <v>1757338.1899999997</v>
      </c>
      <c r="E51" s="40"/>
    </row>
    <row r="52" spans="2:5">
      <c r="B52" s="40"/>
      <c r="C52" s="41" t="s">
        <v>128</v>
      </c>
      <c r="D52" s="42">
        <f>AVERAGE(D8:D50)</f>
        <v>40868.329999999994</v>
      </c>
      <c r="E52" s="40"/>
    </row>
  </sheetData>
  <mergeCells count="1">
    <mergeCell ref="B4:G4"/>
  </mergeCells>
  <conditionalFormatting sqref="D8:D50">
    <cfRule type="aboveAverage" dxfId="0" priority="1" aboveAverage="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40"/>
  <sheetViews>
    <sheetView topLeftCell="A4" workbookViewId="0">
      <selection activeCell="C11" sqref="C11:C40"/>
    </sheetView>
  </sheetViews>
  <sheetFormatPr defaultRowHeight="15"/>
  <cols>
    <col min="4" max="7" width="15.5703125" bestFit="1" customWidth="1"/>
  </cols>
  <sheetData>
    <row r="1" spans="2:14" ht="12" customHeight="1"/>
    <row r="2" spans="2:14" hidden="1"/>
    <row r="3" spans="2:14" hidden="1"/>
    <row r="4" spans="2:14" ht="15" customHeight="1">
      <c r="B4" s="35" t="s">
        <v>104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2:14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</row>
    <row r="6" spans="2:14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2:14" ht="48.75" customHeight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10" spans="2:14" ht="66" thickBot="1">
      <c r="C10" s="48" t="s">
        <v>208</v>
      </c>
      <c r="D10" s="46" t="s">
        <v>105</v>
      </c>
      <c r="E10" s="46" t="s">
        <v>106</v>
      </c>
      <c r="F10" s="46" t="s">
        <v>107</v>
      </c>
      <c r="G10" s="46" t="s">
        <v>108</v>
      </c>
    </row>
    <row r="11" spans="2:14" ht="18.75">
      <c r="C11" s="47">
        <v>1</v>
      </c>
      <c r="D11" s="45">
        <v>20.2315987586354</v>
      </c>
      <c r="E11" s="45">
        <v>50863.628740741602</v>
      </c>
      <c r="F11" s="45">
        <v>5.3808521037328312</v>
      </c>
      <c r="G11" s="45">
        <v>3.6577899475817843</v>
      </c>
    </row>
    <row r="12" spans="2:14" ht="18.75">
      <c r="C12" s="40">
        <v>2</v>
      </c>
      <c r="D12" s="44">
        <v>20.2315987586354</v>
      </c>
      <c r="E12" s="44">
        <v>51245.250194091263</v>
      </c>
      <c r="F12" s="44">
        <v>5.3747488614885706</v>
      </c>
      <c r="G12" s="44">
        <v>3.6424669138621502</v>
      </c>
    </row>
    <row r="13" spans="2:14" ht="18.75">
      <c r="C13" s="47">
        <v>3</v>
      </c>
      <c r="D13" s="44">
        <v>20.2315987586354</v>
      </c>
      <c r="E13" s="44">
        <v>51643.77892701971</v>
      </c>
      <c r="F13" s="44">
        <v>5.3773459858478301</v>
      </c>
      <c r="G13" s="44">
        <v>3.6681784450188242</v>
      </c>
    </row>
    <row r="14" spans="2:14" ht="18.75">
      <c r="C14" s="40">
        <v>4</v>
      </c>
      <c r="D14" s="44">
        <v>20.205627515042799</v>
      </c>
      <c r="E14" s="44">
        <v>51693.565800986718</v>
      </c>
      <c r="F14" s="44">
        <v>5.4107190338643205</v>
      </c>
      <c r="G14" s="44">
        <v>3.718432801370505</v>
      </c>
    </row>
    <row r="15" spans="2:14" ht="18.75">
      <c r="C15" s="47">
        <v>5</v>
      </c>
      <c r="D15" s="44">
        <v>20.205627515042799</v>
      </c>
      <c r="E15" s="44">
        <v>51846.029986497088</v>
      </c>
      <c r="F15" s="44">
        <v>5.4575971285489642</v>
      </c>
      <c r="G15" s="44">
        <v>3.7516759931690329</v>
      </c>
    </row>
    <row r="16" spans="2:14" ht="18.75">
      <c r="C16" s="40">
        <v>6</v>
      </c>
      <c r="D16" s="44">
        <v>20.127713784265001</v>
      </c>
      <c r="E16" s="44">
        <v>51362.45841642467</v>
      </c>
      <c r="F16" s="44">
        <v>5.4303273227767335</v>
      </c>
      <c r="G16" s="44">
        <v>3.7794652238131148</v>
      </c>
    </row>
    <row r="17" spans="3:7" ht="18.75">
      <c r="C17" s="47">
        <v>7</v>
      </c>
      <c r="D17" s="44">
        <v>20.101742540672401</v>
      </c>
      <c r="E17" s="44">
        <v>51162.726567575774</v>
      </c>
      <c r="F17" s="44">
        <v>5.4287690481611781</v>
      </c>
      <c r="G17" s="44">
        <v>3.7707648572095938</v>
      </c>
    </row>
    <row r="18" spans="3:7" ht="18.75">
      <c r="C18" s="40">
        <v>8</v>
      </c>
      <c r="D18" s="44">
        <v>20.088756918876101</v>
      </c>
      <c r="E18" s="44">
        <v>51401.532152409731</v>
      </c>
      <c r="F18" s="44">
        <v>5.4360409963671064</v>
      </c>
      <c r="G18" s="44">
        <v>3.800631787341084</v>
      </c>
    </row>
    <row r="19" spans="3:7" ht="18.75">
      <c r="C19" s="47">
        <v>9</v>
      </c>
      <c r="D19" s="44">
        <v>19.738145130375997</v>
      </c>
      <c r="E19" s="44">
        <v>51678.801149004335</v>
      </c>
      <c r="F19" s="44">
        <v>5.4353917152772908</v>
      </c>
      <c r="G19" s="44">
        <v>3.7959569634944161</v>
      </c>
    </row>
    <row r="20" spans="3:7" ht="18.75">
      <c r="C20" s="40">
        <v>10</v>
      </c>
      <c r="D20" s="44">
        <v>19.088864040560999</v>
      </c>
      <c r="E20" s="44">
        <v>51535.050315719287</v>
      </c>
      <c r="F20" s="44">
        <v>5.4187701193780269</v>
      </c>
      <c r="G20" s="44">
        <v>3.803878192790159</v>
      </c>
    </row>
    <row r="21" spans="3:7" ht="18.75">
      <c r="C21" s="47">
        <v>11</v>
      </c>
      <c r="D21" s="44">
        <v>17.920158078894001</v>
      </c>
      <c r="E21" s="44">
        <v>52007.623064130246</v>
      </c>
      <c r="F21" s="44">
        <v>5.4027978045685776</v>
      </c>
      <c r="G21" s="44">
        <v>3.7541432613103298</v>
      </c>
    </row>
    <row r="22" spans="3:7" ht="18.75">
      <c r="C22" s="40">
        <v>12</v>
      </c>
      <c r="D22" s="44">
        <v>18.699295386671999</v>
      </c>
      <c r="E22" s="44">
        <v>52307.590927624777</v>
      </c>
      <c r="F22" s="44">
        <v>5.3955258563626503</v>
      </c>
      <c r="G22" s="44">
        <v>3.7386903713727331</v>
      </c>
    </row>
    <row r="23" spans="3:7" ht="18.75">
      <c r="C23" s="47">
        <v>13</v>
      </c>
      <c r="D23" s="44">
        <v>18.959007822598</v>
      </c>
      <c r="E23" s="44">
        <v>52065.149368687846</v>
      </c>
      <c r="F23" s="44">
        <v>5.3557898536659714</v>
      </c>
      <c r="G23" s="44">
        <v>3.7301198609871751</v>
      </c>
    </row>
    <row r="24" spans="3:7" ht="18.75">
      <c r="C24" s="40">
        <v>14</v>
      </c>
      <c r="D24" s="44">
        <v>19.478432694449999</v>
      </c>
      <c r="E24" s="44">
        <v>51924.294329063378</v>
      </c>
      <c r="F24" s="44">
        <v>5.3347531463559656</v>
      </c>
      <c r="G24" s="44">
        <v>3.7012917805993886</v>
      </c>
    </row>
    <row r="25" spans="3:7" ht="18.75">
      <c r="C25" s="47">
        <v>15</v>
      </c>
      <c r="D25" s="44">
        <v>19.478432694449999</v>
      </c>
      <c r="E25" s="44">
        <v>52949.184529336359</v>
      </c>
      <c r="F25" s="44">
        <v>5.3142358639178111</v>
      </c>
      <c r="G25" s="44">
        <v>3.6963572443167947</v>
      </c>
    </row>
    <row r="26" spans="3:7" ht="18.75">
      <c r="C26" s="40">
        <v>16</v>
      </c>
      <c r="D26" s="44">
        <v>19.478432694449999</v>
      </c>
      <c r="E26" s="44">
        <v>53308.574598170759</v>
      </c>
      <c r="F26" s="44">
        <v>5.2973545555826211</v>
      </c>
      <c r="G26" s="44">
        <v>3.6702561445062321</v>
      </c>
    </row>
    <row r="27" spans="3:7" ht="18.75">
      <c r="C27" s="47">
        <v>17</v>
      </c>
      <c r="D27" s="44">
        <v>19.452461450857399</v>
      </c>
      <c r="E27" s="44">
        <v>53555.26245543507</v>
      </c>
      <c r="F27" s="44">
        <v>5.3176121255848496</v>
      </c>
      <c r="G27" s="44">
        <v>3.6999932184197588</v>
      </c>
    </row>
    <row r="28" spans="3:7" ht="18.75">
      <c r="C28" s="40">
        <v>18</v>
      </c>
      <c r="D28" s="44">
        <v>19.348576476487001</v>
      </c>
      <c r="E28" s="44">
        <v>53004.113709534708</v>
      </c>
      <c r="F28" s="44">
        <v>5.3382592642409668</v>
      </c>
      <c r="G28" s="44">
        <v>3.7179133764986534</v>
      </c>
    </row>
    <row r="29" spans="3:7" ht="18.75">
      <c r="C29" s="47">
        <v>19</v>
      </c>
      <c r="D29" s="44">
        <v>18.829151604635001</v>
      </c>
      <c r="E29" s="44">
        <v>53139.670615466282</v>
      </c>
      <c r="F29" s="44">
        <v>5.3350128587918917</v>
      </c>
      <c r="G29" s="44">
        <v>3.7246658998327291</v>
      </c>
    </row>
    <row r="30" spans="3:7" ht="18.75">
      <c r="C30" s="40">
        <v>20</v>
      </c>
      <c r="D30" s="44">
        <v>19.413504585468498</v>
      </c>
      <c r="E30" s="44">
        <v>53685.962738814836</v>
      </c>
      <c r="F30" s="44">
        <v>5.271513168207985</v>
      </c>
      <c r="G30" s="44">
        <v>3.6337665472586287</v>
      </c>
    </row>
    <row r="31" spans="3:7" ht="18.75">
      <c r="C31" s="47">
        <v>21</v>
      </c>
      <c r="D31" s="44">
        <v>19.413504585468498</v>
      </c>
      <c r="E31" s="44">
        <v>53190.613209773175</v>
      </c>
      <c r="F31" s="44">
        <v>5.2999516799418824</v>
      </c>
      <c r="G31" s="44">
        <v>3.6576600913638209</v>
      </c>
    </row>
    <row r="32" spans="3:7" ht="18.75">
      <c r="C32" s="40">
        <v>22</v>
      </c>
      <c r="D32" s="44">
        <v>19.413504585468498</v>
      </c>
      <c r="E32" s="44">
        <v>53423.445408580825</v>
      </c>
      <c r="F32" s="44">
        <v>5.2741102925672445</v>
      </c>
      <c r="G32" s="44">
        <v>3.6371428089256668</v>
      </c>
    </row>
    <row r="33" spans="3:7" ht="18.75">
      <c r="C33" s="47">
        <v>23</v>
      </c>
      <c r="D33" s="44">
        <v>19.205734636727698</v>
      </c>
      <c r="E33" s="44">
        <v>53356.114959567014</v>
      </c>
      <c r="F33" s="44">
        <v>5.2635919389122421</v>
      </c>
      <c r="G33" s="44">
        <v>3.6268841677065899</v>
      </c>
    </row>
    <row r="34" spans="3:7" ht="18.75">
      <c r="C34" s="40">
        <v>24</v>
      </c>
      <c r="D34" s="44">
        <v>19.348576476487001</v>
      </c>
      <c r="E34" s="44">
        <v>53228.700038501716</v>
      </c>
      <c r="F34" s="44">
        <v>5.2382699764094571</v>
      </c>
      <c r="G34" s="44">
        <v>3.6324679850789989</v>
      </c>
    </row>
    <row r="35" spans="3:7" ht="18.75">
      <c r="C35" s="47">
        <v>25</v>
      </c>
      <c r="D35" s="44">
        <v>19.2966339893018</v>
      </c>
      <c r="E35" s="44">
        <v>53574.000707687133</v>
      </c>
      <c r="F35" s="44">
        <v>5.234763858524456</v>
      </c>
      <c r="G35" s="44">
        <v>3.6414280641184456</v>
      </c>
    </row>
    <row r="36" spans="3:7" ht="18.75">
      <c r="C36" s="40">
        <v>26</v>
      </c>
      <c r="D36" s="44">
        <v>19.3355908546907</v>
      </c>
      <c r="E36" s="44">
        <v>53949.233235113017</v>
      </c>
      <c r="F36" s="44">
        <v>5.2189213999329702</v>
      </c>
      <c r="G36" s="44">
        <v>3.6325978412969619</v>
      </c>
    </row>
    <row r="37" spans="3:7" ht="18.75">
      <c r="C37" s="47">
        <v>27</v>
      </c>
      <c r="D37" s="44">
        <v>18.166884893023699</v>
      </c>
      <c r="E37" s="44">
        <v>54042.534927719433</v>
      </c>
      <c r="F37" s="44">
        <v>5.2128181576887096</v>
      </c>
      <c r="G37" s="44">
        <v>3.6744115434810483</v>
      </c>
    </row>
    <row r="38" spans="3:7" ht="18.75">
      <c r="C38" s="40">
        <v>28</v>
      </c>
      <c r="D38" s="44">
        <v>18.959007822598</v>
      </c>
      <c r="E38" s="44">
        <v>53691.702383648793</v>
      </c>
      <c r="F38" s="44">
        <v>5.2800836785935426</v>
      </c>
      <c r="G38" s="44">
        <v>3.7564806732336637</v>
      </c>
    </row>
    <row r="39" spans="3:7" ht="18.75">
      <c r="C39" s="47">
        <v>29</v>
      </c>
      <c r="D39" s="44">
        <v>18.439582950745997</v>
      </c>
      <c r="E39" s="44">
        <v>52549.175435523131</v>
      </c>
      <c r="F39" s="44">
        <v>5.2906020322485459</v>
      </c>
      <c r="G39" s="44">
        <v>3.7379112340649545</v>
      </c>
    </row>
    <row r="40" spans="3:7" ht="18.75">
      <c r="C40" s="40">
        <v>30</v>
      </c>
      <c r="D40" s="44">
        <v>18.179870514819999</v>
      </c>
      <c r="E40" s="44">
        <v>52605.182422330581</v>
      </c>
      <c r="F40" s="44">
        <v>5.2733311552594673</v>
      </c>
      <c r="G40" s="44">
        <v>3.7253151809225438</v>
      </c>
    </row>
  </sheetData>
  <mergeCells count="1">
    <mergeCell ref="B4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3"/>
  <sheetViews>
    <sheetView workbookViewId="0">
      <selection activeCell="C20" sqref="C20:C23"/>
    </sheetView>
  </sheetViews>
  <sheetFormatPr defaultRowHeight="15"/>
  <cols>
    <col min="2" max="2" width="23.140625" customWidth="1"/>
    <col min="3" max="3" width="21.42578125" customWidth="1"/>
    <col min="4" max="4" width="23.42578125" customWidth="1"/>
    <col min="5" max="5" width="25.5703125" customWidth="1"/>
  </cols>
  <sheetData>
    <row r="2" spans="2:5" ht="18.75">
      <c r="B2" s="7" t="s">
        <v>129</v>
      </c>
    </row>
    <row r="5" spans="2:5" ht="38.25">
      <c r="B5" s="13" t="s">
        <v>109</v>
      </c>
      <c r="C5" s="14" t="s">
        <v>110</v>
      </c>
      <c r="D5" s="14" t="s">
        <v>111</v>
      </c>
      <c r="E5" s="14" t="s">
        <v>112</v>
      </c>
    </row>
    <row r="6" spans="2:5">
      <c r="B6" s="15" t="s">
        <v>113</v>
      </c>
      <c r="C6" s="16">
        <v>605</v>
      </c>
      <c r="D6" s="16">
        <v>992.2</v>
      </c>
      <c r="E6" s="16">
        <f>D6/C6</f>
        <v>1.6400000000000001</v>
      </c>
    </row>
    <row r="7" spans="2:5">
      <c r="B7" s="17" t="s">
        <v>114</v>
      </c>
      <c r="C7" s="18">
        <v>592</v>
      </c>
      <c r="D7" s="18">
        <v>1154.4000000000001</v>
      </c>
      <c r="E7" s="16">
        <f>D7/C7</f>
        <v>1.9500000000000002</v>
      </c>
    </row>
    <row r="8" spans="2:5">
      <c r="B8" s="17" t="s">
        <v>115</v>
      </c>
      <c r="C8" s="18">
        <v>620</v>
      </c>
      <c r="D8" s="18">
        <v>697.5</v>
      </c>
      <c r="E8" s="16">
        <f>D8/C8</f>
        <v>1.125</v>
      </c>
    </row>
    <row r="9" spans="2:5">
      <c r="B9" s="17" t="s">
        <v>116</v>
      </c>
      <c r="C9" s="18">
        <v>486</v>
      </c>
      <c r="D9" s="18">
        <v>461.7</v>
      </c>
      <c r="E9" s="16">
        <f>D9/C9</f>
        <v>0.95</v>
      </c>
    </row>
    <row r="10" spans="2:5">
      <c r="B10" s="17" t="s">
        <v>117</v>
      </c>
      <c r="C10" s="18">
        <v>608</v>
      </c>
      <c r="D10" s="18">
        <v>1322.4</v>
      </c>
      <c r="E10" s="16">
        <f t="shared" ref="E7:E17" si="0">D10/C10</f>
        <v>2.1750000000000003</v>
      </c>
    </row>
    <row r="11" spans="2:5">
      <c r="B11" s="17" t="s">
        <v>118</v>
      </c>
      <c r="C11" s="18">
        <v>580</v>
      </c>
      <c r="D11" s="18">
        <v>1058.5</v>
      </c>
      <c r="E11" s="16">
        <f t="shared" si="0"/>
        <v>1.825</v>
      </c>
    </row>
    <row r="12" spans="2:5">
      <c r="B12" s="17" t="s">
        <v>119</v>
      </c>
      <c r="C12" s="18">
        <v>474</v>
      </c>
      <c r="D12" s="18">
        <v>995.4</v>
      </c>
      <c r="E12" s="16">
        <f t="shared" si="0"/>
        <v>2.1</v>
      </c>
    </row>
    <row r="13" spans="2:5">
      <c r="B13" s="17" t="s">
        <v>120</v>
      </c>
      <c r="C13" s="18">
        <v>422</v>
      </c>
      <c r="D13" s="18">
        <v>991.7</v>
      </c>
      <c r="E13" s="16">
        <f t="shared" si="0"/>
        <v>2.35</v>
      </c>
    </row>
    <row r="14" spans="2:5">
      <c r="B14" s="17" t="s">
        <v>121</v>
      </c>
      <c r="C14" s="18">
        <v>624</v>
      </c>
      <c r="D14" s="18">
        <v>1060.8</v>
      </c>
      <c r="E14" s="16">
        <f t="shared" si="0"/>
        <v>1.7</v>
      </c>
    </row>
    <row r="15" spans="2:5">
      <c r="B15" s="17" t="s">
        <v>122</v>
      </c>
      <c r="C15" s="18">
        <v>495</v>
      </c>
      <c r="D15" s="18">
        <v>554.4</v>
      </c>
      <c r="E15" s="16">
        <f t="shared" si="0"/>
        <v>1.1199999999999999</v>
      </c>
    </row>
    <row r="16" spans="2:5">
      <c r="B16" s="17" t="s">
        <v>123</v>
      </c>
      <c r="C16" s="18">
        <v>632</v>
      </c>
      <c r="D16" s="18">
        <v>458.2</v>
      </c>
      <c r="E16" s="16">
        <f t="shared" si="0"/>
        <v>0.72499999999999998</v>
      </c>
    </row>
    <row r="17" spans="2:5">
      <c r="B17" s="17" t="s">
        <v>124</v>
      </c>
      <c r="C17" s="18">
        <v>540</v>
      </c>
      <c r="D17" s="18">
        <v>518.4</v>
      </c>
      <c r="E17" s="16">
        <f t="shared" si="0"/>
        <v>0.96</v>
      </c>
    </row>
    <row r="18" spans="2:5">
      <c r="B18" s="19"/>
      <c r="C18" s="19"/>
      <c r="D18" s="19"/>
      <c r="E18" s="19"/>
    </row>
    <row r="19" spans="2:5">
      <c r="B19" s="19"/>
      <c r="C19" s="19"/>
      <c r="D19" s="19"/>
      <c r="E19" s="19"/>
    </row>
    <row r="20" spans="2:5">
      <c r="B20" s="17" t="s">
        <v>125</v>
      </c>
      <c r="C20" s="49">
        <f>MAX(D6:D17)</f>
        <v>1322.4</v>
      </c>
      <c r="D20" s="19"/>
      <c r="E20" s="19"/>
    </row>
    <row r="21" spans="2:5">
      <c r="B21" s="17" t="s">
        <v>126</v>
      </c>
      <c r="C21" s="49">
        <f>MIN(D6:D17)</f>
        <v>458.2</v>
      </c>
      <c r="D21" s="19"/>
      <c r="E21" s="19"/>
    </row>
    <row r="22" spans="2:5">
      <c r="B22" s="17" t="s">
        <v>127</v>
      </c>
      <c r="C22" s="49">
        <f>SUM(D6:D17)</f>
        <v>10265.6</v>
      </c>
      <c r="D22" s="19"/>
      <c r="E22" s="19"/>
    </row>
    <row r="23" spans="2:5">
      <c r="B23" s="17" t="s">
        <v>128</v>
      </c>
      <c r="C23" s="49">
        <f>AVERAGE(D6:D17)</f>
        <v>855.4666666666667</v>
      </c>
      <c r="D23" s="19"/>
      <c r="E23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3"/>
  <sheetViews>
    <sheetView workbookViewId="0">
      <selection activeCell="I15" sqref="I15"/>
    </sheetView>
  </sheetViews>
  <sheetFormatPr defaultRowHeight="15"/>
  <cols>
    <col min="5" max="5" width="7.5703125" customWidth="1"/>
    <col min="6" max="6" width="18.140625" bestFit="1" customWidth="1"/>
    <col min="7" max="7" width="18.42578125" bestFit="1" customWidth="1"/>
    <col min="8" max="9" width="19.28515625" bestFit="1" customWidth="1"/>
  </cols>
  <sheetData>
    <row r="1" spans="2:9" ht="18.75">
      <c r="B1" s="20" t="s">
        <v>134</v>
      </c>
      <c r="C1" s="2"/>
      <c r="D1" s="2"/>
      <c r="E1" s="2"/>
      <c r="F1" s="2"/>
      <c r="G1" s="2"/>
      <c r="H1" s="2"/>
      <c r="I1" s="2"/>
    </row>
    <row r="2" spans="2:9" ht="18.75">
      <c r="B2" s="21" t="s">
        <v>135</v>
      </c>
      <c r="C2" s="2"/>
      <c r="D2" s="2"/>
      <c r="E2" s="2"/>
      <c r="F2" s="2"/>
      <c r="G2" s="2"/>
      <c r="H2" s="2"/>
      <c r="I2" s="2"/>
    </row>
    <row r="3" spans="2:9" ht="18.75">
      <c r="B3" s="21" t="s">
        <v>136</v>
      </c>
      <c r="C3" s="2"/>
      <c r="D3" s="2"/>
      <c r="E3" s="2"/>
      <c r="F3" s="2"/>
      <c r="G3" s="2"/>
      <c r="H3" s="2"/>
      <c r="I3" s="2"/>
    </row>
    <row r="4" spans="2:9" ht="18.75">
      <c r="B4" s="21" t="s">
        <v>137</v>
      </c>
      <c r="C4" s="2"/>
      <c r="D4" s="2"/>
      <c r="E4" s="2"/>
      <c r="F4" s="2"/>
      <c r="G4" s="2"/>
      <c r="H4" s="2"/>
      <c r="I4" s="2"/>
    </row>
    <row r="5" spans="2:9" ht="18.75">
      <c r="B5" s="21" t="s">
        <v>138</v>
      </c>
      <c r="C5" s="2"/>
      <c r="D5" s="2"/>
      <c r="E5" s="2"/>
      <c r="F5" s="2"/>
      <c r="G5" s="2"/>
      <c r="H5" s="2"/>
      <c r="I5" s="2"/>
    </row>
    <row r="6" spans="2:9" ht="18.75">
      <c r="B6" s="2"/>
      <c r="C6" s="2"/>
      <c r="D6" s="2"/>
      <c r="E6" s="2"/>
      <c r="F6" s="2"/>
      <c r="G6" s="2"/>
      <c r="H6" s="2"/>
      <c r="I6" s="2"/>
    </row>
    <row r="12" spans="2:9" ht="18">
      <c r="E12" s="22" t="s">
        <v>130</v>
      </c>
      <c r="F12" s="22" t="s">
        <v>131</v>
      </c>
      <c r="G12" s="22" t="s">
        <v>132</v>
      </c>
      <c r="H12" s="22" t="s">
        <v>133</v>
      </c>
      <c r="I12" s="22" t="s">
        <v>133</v>
      </c>
    </row>
    <row r="13" spans="2:9" ht="18">
      <c r="E13" s="23">
        <v>1997</v>
      </c>
      <c r="F13" s="24">
        <v>0.22</v>
      </c>
      <c r="G13" s="23">
        <v>1000</v>
      </c>
      <c r="H13" s="50">
        <f>G13*F13</f>
        <v>220</v>
      </c>
      <c r="I13" s="23">
        <f>G13+(G13*F13)</f>
        <v>1220</v>
      </c>
    </row>
    <row r="14" spans="2:9" ht="18">
      <c r="E14" s="23">
        <v>1998</v>
      </c>
      <c r="F14" s="24">
        <v>0.22</v>
      </c>
      <c r="G14" s="23">
        <v>1200</v>
      </c>
      <c r="H14" s="50">
        <f>G14*F14</f>
        <v>264</v>
      </c>
      <c r="I14" s="23">
        <f>G14+(G14*F14)</f>
        <v>1464</v>
      </c>
    </row>
    <row r="15" spans="2:9" ht="18">
      <c r="E15" s="23">
        <v>1999</v>
      </c>
      <c r="F15" s="24">
        <v>0.22</v>
      </c>
      <c r="G15" s="23">
        <v>1300</v>
      </c>
      <c r="H15" s="50">
        <f t="shared" ref="H14:H22" si="0">G15*F15</f>
        <v>286</v>
      </c>
      <c r="I15" s="23">
        <f>G15+(G15*F15)</f>
        <v>1586</v>
      </c>
    </row>
    <row r="16" spans="2:9" ht="18">
      <c r="E16" s="23">
        <v>2000</v>
      </c>
      <c r="F16" s="24">
        <v>0.22</v>
      </c>
      <c r="G16" s="23">
        <v>1200</v>
      </c>
      <c r="H16" s="50">
        <f>G16*F16</f>
        <v>264</v>
      </c>
      <c r="I16" s="23">
        <f>G16+(G16*F16)</f>
        <v>1464</v>
      </c>
    </row>
    <row r="17" spans="5:9" ht="18">
      <c r="E17" s="23">
        <v>2001</v>
      </c>
      <c r="F17" s="24">
        <v>0.22</v>
      </c>
      <c r="G17" s="23">
        <v>1500</v>
      </c>
      <c r="H17" s="50">
        <f>G17*F17</f>
        <v>330</v>
      </c>
      <c r="I17" s="23">
        <f>G17+(G17*F17)</f>
        <v>1830</v>
      </c>
    </row>
    <row r="18" spans="5:9" ht="18">
      <c r="E18" s="23">
        <v>2002</v>
      </c>
      <c r="F18" s="24">
        <v>0.22</v>
      </c>
      <c r="G18" s="23">
        <v>1400</v>
      </c>
      <c r="H18" s="50">
        <f>G18*F18</f>
        <v>308</v>
      </c>
      <c r="I18" s="23">
        <f>G18+(G18*F18)</f>
        <v>1708</v>
      </c>
    </row>
    <row r="19" spans="5:9" ht="18">
      <c r="E19" s="23">
        <v>2003</v>
      </c>
      <c r="F19" s="24">
        <v>0.22</v>
      </c>
      <c r="G19" s="23">
        <v>1600</v>
      </c>
      <c r="H19" s="50">
        <f t="shared" si="0"/>
        <v>352</v>
      </c>
      <c r="I19" s="23">
        <f>G19+(G19*F19)</f>
        <v>1952</v>
      </c>
    </row>
    <row r="20" spans="5:9" ht="18">
      <c r="E20" s="23">
        <v>2004</v>
      </c>
      <c r="F20" s="24">
        <v>0.22</v>
      </c>
      <c r="G20" s="23">
        <v>1700</v>
      </c>
      <c r="H20" s="50">
        <f t="shared" si="0"/>
        <v>374</v>
      </c>
      <c r="I20" s="23">
        <f>G20+(G20*F20)</f>
        <v>2074</v>
      </c>
    </row>
    <row r="21" spans="5:9" ht="18">
      <c r="E21" s="23">
        <v>2005</v>
      </c>
      <c r="F21" s="24">
        <v>0.22</v>
      </c>
      <c r="G21" s="23">
        <v>2000</v>
      </c>
      <c r="H21" s="50">
        <f t="shared" si="0"/>
        <v>440</v>
      </c>
      <c r="I21" s="23">
        <f>G21+(G21*F21)</f>
        <v>2440</v>
      </c>
    </row>
    <row r="22" spans="5:9" ht="18">
      <c r="E22" s="23">
        <v>2006</v>
      </c>
      <c r="F22" s="24">
        <v>0.22</v>
      </c>
      <c r="G22" s="23">
        <v>2100</v>
      </c>
      <c r="H22" s="50">
        <f t="shared" si="0"/>
        <v>462</v>
      </c>
      <c r="I22" s="23">
        <f>G22+(G22*F22)</f>
        <v>2562</v>
      </c>
    </row>
    <row r="23" spans="5:9" ht="18.75">
      <c r="E23" s="2"/>
      <c r="F23" s="2"/>
      <c r="G23" s="2"/>
      <c r="H23" s="2"/>
      <c r="I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O35"/>
  <sheetViews>
    <sheetView tabSelected="1" topLeftCell="A9" workbookViewId="0">
      <selection activeCell="D16" sqref="D16:J35"/>
    </sheetView>
  </sheetViews>
  <sheetFormatPr defaultRowHeight="15"/>
  <cols>
    <col min="4" max="4" width="5.140625" bestFit="1" customWidth="1"/>
    <col min="5" max="5" width="12.5703125" bestFit="1" customWidth="1"/>
    <col min="6" max="6" width="14.140625" bestFit="1" customWidth="1"/>
    <col min="7" max="7" width="21.7109375" bestFit="1" customWidth="1"/>
    <col min="8" max="8" width="17.5703125" bestFit="1" customWidth="1"/>
    <col min="9" max="9" width="20.140625" bestFit="1" customWidth="1"/>
    <col min="10" max="10" width="14.42578125" bestFit="1" customWidth="1"/>
  </cols>
  <sheetData>
    <row r="4" spans="2:15" ht="27.75" customHeight="1">
      <c r="B4" s="35" t="s">
        <v>139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2:1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" ht="12" customHeight="1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2:15" hidden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2:15" hidden="1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2:15" ht="13.5" customHeight="1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1" spans="2:15" ht="15.75">
      <c r="K11" s="1"/>
    </row>
    <row r="12" spans="2:15" ht="15.75">
      <c r="K12" s="1"/>
    </row>
    <row r="13" spans="2:15" ht="15.75">
      <c r="K13" s="1"/>
    </row>
    <row r="14" spans="2:15" ht="15.75">
      <c r="K14" s="1"/>
    </row>
    <row r="15" spans="2:15" ht="32.25" thickBot="1">
      <c r="D15" s="51" t="s">
        <v>140</v>
      </c>
      <c r="E15" s="51" t="s">
        <v>141</v>
      </c>
      <c r="F15" s="51" t="s">
        <v>142</v>
      </c>
      <c r="G15" s="51" t="s">
        <v>143</v>
      </c>
      <c r="H15" s="51" t="s">
        <v>144</v>
      </c>
      <c r="I15" s="51" t="s">
        <v>145</v>
      </c>
      <c r="J15" s="51" t="s">
        <v>146</v>
      </c>
      <c r="K15" s="1"/>
    </row>
    <row r="16" spans="2:15" ht="24.95" customHeight="1">
      <c r="D16" s="52">
        <v>1</v>
      </c>
      <c r="E16" s="52" t="s">
        <v>147</v>
      </c>
      <c r="F16" s="52" t="s">
        <v>148</v>
      </c>
      <c r="G16" s="52">
        <v>55</v>
      </c>
      <c r="H16" s="52" t="s">
        <v>149</v>
      </c>
      <c r="I16" s="52" t="s">
        <v>150</v>
      </c>
      <c r="J16" s="52">
        <v>713386957</v>
      </c>
      <c r="K16" s="1"/>
    </row>
    <row r="17" spans="4:11" ht="24.95" customHeight="1">
      <c r="D17" s="53">
        <v>2</v>
      </c>
      <c r="E17" s="53" t="s">
        <v>151</v>
      </c>
      <c r="F17" s="53" t="s">
        <v>152</v>
      </c>
      <c r="G17" s="53">
        <v>26</v>
      </c>
      <c r="H17" s="53" t="s">
        <v>149</v>
      </c>
      <c r="I17" s="53" t="s">
        <v>153</v>
      </c>
      <c r="J17" s="53">
        <v>608128563</v>
      </c>
      <c r="K17" s="1"/>
    </row>
    <row r="18" spans="4:11" ht="24.95" customHeight="1">
      <c r="D18" s="53">
        <v>3</v>
      </c>
      <c r="E18" s="53" t="s">
        <v>154</v>
      </c>
      <c r="F18" s="53" t="s">
        <v>155</v>
      </c>
      <c r="G18" s="53">
        <v>37</v>
      </c>
      <c r="H18" s="53" t="s">
        <v>156</v>
      </c>
      <c r="I18" s="53" t="s">
        <v>157</v>
      </c>
      <c r="J18" s="53">
        <v>505966312</v>
      </c>
      <c r="K18" s="1"/>
    </row>
    <row r="19" spans="4:11" ht="24.95" customHeight="1">
      <c r="D19" s="53">
        <v>4</v>
      </c>
      <c r="E19" s="53" t="s">
        <v>158</v>
      </c>
      <c r="F19" s="53" t="s">
        <v>159</v>
      </c>
      <c r="G19" s="53">
        <v>60</v>
      </c>
      <c r="H19" s="53" t="s">
        <v>149</v>
      </c>
      <c r="I19" s="53" t="s">
        <v>160</v>
      </c>
      <c r="J19" s="53">
        <v>713617952</v>
      </c>
      <c r="K19" s="1"/>
    </row>
    <row r="20" spans="4:11" ht="24.95" customHeight="1">
      <c r="D20" s="53">
        <v>5</v>
      </c>
      <c r="E20" s="53" t="s">
        <v>161</v>
      </c>
      <c r="F20" s="53" t="s">
        <v>162</v>
      </c>
      <c r="G20" s="53">
        <v>75</v>
      </c>
      <c r="H20" s="53" t="s">
        <v>149</v>
      </c>
      <c r="I20" s="53" t="s">
        <v>163</v>
      </c>
      <c r="J20" s="53">
        <v>798546233</v>
      </c>
      <c r="K20" s="1"/>
    </row>
    <row r="21" spans="4:11" ht="24.95" customHeight="1">
      <c r="D21" s="53">
        <v>6</v>
      </c>
      <c r="E21" s="53" t="s">
        <v>63</v>
      </c>
      <c r="F21" s="53" t="s">
        <v>164</v>
      </c>
      <c r="G21" s="53">
        <v>21</v>
      </c>
      <c r="H21" s="53" t="s">
        <v>149</v>
      </c>
      <c r="I21" s="53" t="s">
        <v>165</v>
      </c>
      <c r="J21" s="53">
        <v>600597816</v>
      </c>
      <c r="K21" s="1"/>
    </row>
    <row r="22" spans="4:11" ht="24.95" customHeight="1">
      <c r="D22" s="53">
        <v>7</v>
      </c>
      <c r="E22" s="53" t="s">
        <v>57</v>
      </c>
      <c r="F22" s="53" t="s">
        <v>166</v>
      </c>
      <c r="G22" s="53">
        <v>48</v>
      </c>
      <c r="H22" s="53" t="s">
        <v>149</v>
      </c>
      <c r="I22" s="53" t="s">
        <v>167</v>
      </c>
      <c r="J22" s="53">
        <v>601198237</v>
      </c>
      <c r="K22" s="1"/>
    </row>
    <row r="23" spans="4:11" ht="24.95" customHeight="1">
      <c r="D23" s="53">
        <v>8</v>
      </c>
      <c r="E23" s="53" t="s">
        <v>168</v>
      </c>
      <c r="F23" s="53" t="s">
        <v>169</v>
      </c>
      <c r="G23" s="53">
        <v>30</v>
      </c>
      <c r="H23" s="53" t="s">
        <v>149</v>
      </c>
      <c r="I23" s="53" t="s">
        <v>170</v>
      </c>
      <c r="J23" s="53">
        <v>713281944</v>
      </c>
      <c r="K23" s="1"/>
    </row>
    <row r="24" spans="4:11" ht="24.95" customHeight="1">
      <c r="D24" s="53">
        <v>9</v>
      </c>
      <c r="E24" s="53" t="s">
        <v>171</v>
      </c>
      <c r="F24" s="53" t="s">
        <v>172</v>
      </c>
      <c r="G24" s="53">
        <v>47</v>
      </c>
      <c r="H24" s="53" t="s">
        <v>173</v>
      </c>
      <c r="I24" s="53" t="s">
        <v>174</v>
      </c>
      <c r="J24" s="53">
        <v>504277977</v>
      </c>
      <c r="K24" s="1"/>
    </row>
    <row r="25" spans="4:11" ht="24.95" customHeight="1">
      <c r="D25" s="53">
        <v>10</v>
      </c>
      <c r="E25" s="53" t="s">
        <v>175</v>
      </c>
      <c r="F25" s="53" t="s">
        <v>176</v>
      </c>
      <c r="G25" s="53">
        <v>29</v>
      </c>
      <c r="H25" s="53" t="s">
        <v>149</v>
      </c>
      <c r="I25" s="53" t="s">
        <v>177</v>
      </c>
      <c r="J25" s="53">
        <v>713385979</v>
      </c>
      <c r="K25" s="1"/>
    </row>
    <row r="26" spans="4:11" ht="24.95" customHeight="1">
      <c r="D26" s="53">
        <v>11</v>
      </c>
      <c r="E26" s="53" t="s">
        <v>178</v>
      </c>
      <c r="F26" s="53" t="s">
        <v>179</v>
      </c>
      <c r="G26" s="53">
        <v>19</v>
      </c>
      <c r="H26" s="53" t="s">
        <v>149</v>
      </c>
      <c r="I26" s="53" t="s">
        <v>180</v>
      </c>
      <c r="J26" s="53">
        <v>606498351</v>
      </c>
      <c r="K26" s="1"/>
    </row>
    <row r="27" spans="4:11" ht="24.95" customHeight="1">
      <c r="D27" s="53">
        <v>12</v>
      </c>
      <c r="E27" s="53" t="s">
        <v>181</v>
      </c>
      <c r="F27" s="53" t="s">
        <v>182</v>
      </c>
      <c r="G27" s="53">
        <v>33</v>
      </c>
      <c r="H27" s="53" t="s">
        <v>149</v>
      </c>
      <c r="I27" s="53" t="s">
        <v>183</v>
      </c>
      <c r="J27" s="53">
        <v>713214965</v>
      </c>
      <c r="K27" s="1"/>
    </row>
    <row r="28" spans="4:11" ht="24.95" customHeight="1">
      <c r="D28" s="53">
        <v>13</v>
      </c>
      <c r="E28" s="53" t="s">
        <v>184</v>
      </c>
      <c r="F28" s="53" t="s">
        <v>185</v>
      </c>
      <c r="G28" s="53">
        <v>52</v>
      </c>
      <c r="H28" s="53" t="s">
        <v>149</v>
      </c>
      <c r="I28" s="53" t="s">
        <v>186</v>
      </c>
      <c r="J28" s="53">
        <v>713385966</v>
      </c>
      <c r="K28" s="1"/>
    </row>
    <row r="29" spans="4:11" ht="24.95" customHeight="1">
      <c r="D29" s="53">
        <v>14</v>
      </c>
      <c r="E29" s="53" t="s">
        <v>187</v>
      </c>
      <c r="F29" s="53" t="s">
        <v>188</v>
      </c>
      <c r="G29" s="53">
        <v>43</v>
      </c>
      <c r="H29" s="53" t="s">
        <v>149</v>
      </c>
      <c r="I29" s="53" t="s">
        <v>189</v>
      </c>
      <c r="J29" s="53">
        <v>796295548</v>
      </c>
      <c r="K29" s="1"/>
    </row>
    <row r="30" spans="4:11" ht="24.95" customHeight="1">
      <c r="D30" s="53">
        <v>15</v>
      </c>
      <c r="E30" s="53" t="s">
        <v>69</v>
      </c>
      <c r="F30" s="53" t="s">
        <v>190</v>
      </c>
      <c r="G30" s="53">
        <v>68</v>
      </c>
      <c r="H30" s="53" t="s">
        <v>149</v>
      </c>
      <c r="I30" s="53" t="s">
        <v>191</v>
      </c>
      <c r="J30" s="53">
        <v>713619514</v>
      </c>
      <c r="K30" s="1"/>
    </row>
    <row r="31" spans="4:11" ht="24.95" customHeight="1">
      <c r="D31" s="53">
        <v>16</v>
      </c>
      <c r="E31" s="53" t="s">
        <v>192</v>
      </c>
      <c r="F31" s="53" t="s">
        <v>193</v>
      </c>
      <c r="G31" s="53">
        <v>31</v>
      </c>
      <c r="H31" s="53" t="s">
        <v>149</v>
      </c>
      <c r="I31" s="53" t="s">
        <v>194</v>
      </c>
      <c r="J31" s="53">
        <v>608164358</v>
      </c>
      <c r="K31" s="1"/>
    </row>
    <row r="32" spans="4:11" ht="24.95" customHeight="1">
      <c r="D32" s="53">
        <v>17</v>
      </c>
      <c r="E32" s="53" t="s">
        <v>195</v>
      </c>
      <c r="F32" s="53" t="s">
        <v>34</v>
      </c>
      <c r="G32" s="53">
        <v>24</v>
      </c>
      <c r="H32" s="53" t="s">
        <v>149</v>
      </c>
      <c r="I32" s="53" t="s">
        <v>196</v>
      </c>
      <c r="J32" s="53">
        <v>713286211</v>
      </c>
    </row>
    <row r="33" spans="4:10" ht="24.95" customHeight="1">
      <c r="D33" s="53">
        <v>18</v>
      </c>
      <c r="E33" s="53" t="s">
        <v>33</v>
      </c>
      <c r="F33" s="53" t="s">
        <v>197</v>
      </c>
      <c r="G33" s="53">
        <v>51</v>
      </c>
      <c r="H33" s="53" t="s">
        <v>149</v>
      </c>
      <c r="I33" s="53" t="s">
        <v>198</v>
      </c>
      <c r="J33" s="53">
        <v>713216978</v>
      </c>
    </row>
    <row r="34" spans="4:10" ht="24.95" customHeight="1">
      <c r="D34" s="53">
        <v>19</v>
      </c>
      <c r="E34" s="53" t="s">
        <v>43</v>
      </c>
      <c r="F34" s="53" t="s">
        <v>199</v>
      </c>
      <c r="G34" s="53">
        <v>36</v>
      </c>
      <c r="H34" s="53" t="s">
        <v>200</v>
      </c>
      <c r="I34" s="53" t="s">
        <v>201</v>
      </c>
      <c r="J34" s="53">
        <v>606298530</v>
      </c>
    </row>
    <row r="35" spans="4:10" ht="24.95" customHeight="1">
      <c r="D35" s="53">
        <v>20</v>
      </c>
      <c r="E35" s="53" t="s">
        <v>202</v>
      </c>
      <c r="F35" s="53" t="s">
        <v>203</v>
      </c>
      <c r="G35" s="53">
        <v>44</v>
      </c>
      <c r="H35" s="53" t="s">
        <v>204</v>
      </c>
      <c r="I35" s="53" t="s">
        <v>205</v>
      </c>
      <c r="J35" s="53">
        <v>501412908</v>
      </c>
    </row>
  </sheetData>
  <mergeCells count="1">
    <mergeCell ref="B4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Zadanie 1</vt:lpstr>
      <vt:lpstr>Zadanie 2</vt:lpstr>
      <vt:lpstr>Zadanie 3</vt:lpstr>
      <vt:lpstr>Zadanie 4</vt:lpstr>
      <vt:lpstr>Zadanie 5</vt:lpstr>
      <vt:lpstr>Zadanie 6</vt:lpstr>
      <vt:lpstr>Zadanie 7</vt:lpstr>
      <vt:lpstr>Zadanie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Konrad Pepliński</cp:lastModifiedBy>
  <dcterms:created xsi:type="dcterms:W3CDTF">2022-09-27T11:57:04Z</dcterms:created>
  <dcterms:modified xsi:type="dcterms:W3CDTF">2022-10-03T21:15:47Z</dcterms:modified>
</cp:coreProperties>
</file>