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morris/ACCT3210/S2/"/>
    </mc:Choice>
  </mc:AlternateContent>
  <xr:revisionPtr revIDLastSave="0" documentId="8_{DE72AB15-5440-504A-A54A-D00474099DBF}" xr6:coauthVersionLast="47" xr6:coauthVersionMax="47" xr10:uidLastSave="{00000000-0000-0000-0000-000000000000}"/>
  <bookViews>
    <workbookView xWindow="0" yWindow="0" windowWidth="38400" windowHeight="21600" activeTab="2" xr2:uid="{031223DD-A950-3143-BA78-1C831FBFACA2}"/>
  </bookViews>
  <sheets>
    <sheet name="L2" sheetId="1" r:id="rId1"/>
    <sheet name="L1" sheetId="2" r:id="rId2"/>
    <sheet name="L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3" l="1"/>
  <c r="B91" i="3"/>
  <c r="B80" i="3"/>
  <c r="B73" i="3"/>
  <c r="G52" i="3"/>
  <c r="G51" i="3"/>
  <c r="G53" i="3" s="1"/>
  <c r="F52" i="3"/>
  <c r="F51" i="3"/>
  <c r="F53" i="3" s="1"/>
  <c r="E52" i="3"/>
  <c r="E51" i="3"/>
  <c r="E53" i="3" s="1"/>
  <c r="D52" i="3"/>
  <c r="D51" i="3"/>
  <c r="D53" i="3" s="1"/>
  <c r="C52" i="3"/>
  <c r="C51" i="3"/>
  <c r="B52" i="3"/>
  <c r="B51" i="3"/>
  <c r="J38" i="3"/>
  <c r="I38" i="3"/>
  <c r="H38" i="3"/>
  <c r="G38" i="3"/>
  <c r="F38" i="3"/>
  <c r="E38" i="3"/>
  <c r="D38" i="3"/>
  <c r="C38" i="3"/>
  <c r="B38" i="3"/>
  <c r="J35" i="3"/>
  <c r="I35" i="3"/>
  <c r="H35" i="3"/>
  <c r="G35" i="3"/>
  <c r="F35" i="3"/>
  <c r="E35" i="3"/>
  <c r="D35" i="3"/>
  <c r="C35" i="3"/>
  <c r="B35" i="3"/>
  <c r="J26" i="3"/>
  <c r="J27" i="3"/>
  <c r="J29" i="3"/>
  <c r="E26" i="3"/>
  <c r="F26" i="3"/>
  <c r="G26" i="3"/>
  <c r="H26" i="3"/>
  <c r="I26" i="3"/>
  <c r="E27" i="3"/>
  <c r="F27" i="3"/>
  <c r="F28" i="3" s="1"/>
  <c r="G27" i="3"/>
  <c r="H27" i="3"/>
  <c r="I27" i="3"/>
  <c r="E29" i="3"/>
  <c r="F29" i="3"/>
  <c r="G29" i="3"/>
  <c r="H29" i="3"/>
  <c r="I29" i="3"/>
  <c r="D29" i="3"/>
  <c r="C29" i="3"/>
  <c r="B29" i="3"/>
  <c r="D26" i="3"/>
  <c r="D27" i="3"/>
  <c r="D28" i="3" s="1"/>
  <c r="D30" i="3" s="1"/>
  <c r="C27" i="3"/>
  <c r="B27" i="3"/>
  <c r="C26" i="3"/>
  <c r="B26" i="3"/>
  <c r="C18" i="3"/>
  <c r="C14" i="3"/>
  <c r="C13" i="3"/>
  <c r="C15" i="3" s="1"/>
  <c r="B21" i="3" s="1"/>
  <c r="F36" i="3" s="1"/>
  <c r="B14" i="3"/>
  <c r="B13" i="3"/>
  <c r="B91" i="2"/>
  <c r="B86" i="2"/>
  <c r="B76" i="2"/>
  <c r="B71" i="2"/>
  <c r="G49" i="2"/>
  <c r="G48" i="2"/>
  <c r="G50" i="2" s="1"/>
  <c r="F49" i="2"/>
  <c r="E49" i="2"/>
  <c r="D49" i="2"/>
  <c r="C49" i="2"/>
  <c r="F48" i="2"/>
  <c r="F50" i="2" s="1"/>
  <c r="E48" i="2"/>
  <c r="E50" i="2" s="1"/>
  <c r="D48" i="2"/>
  <c r="D50" i="2" s="1"/>
  <c r="C48" i="2"/>
  <c r="C50" i="2" s="1"/>
  <c r="B50" i="2"/>
  <c r="B49" i="2"/>
  <c r="B48" i="2"/>
  <c r="J36" i="2"/>
  <c r="I36" i="2"/>
  <c r="H36" i="2"/>
  <c r="G36" i="2"/>
  <c r="F36" i="2"/>
  <c r="E36" i="2"/>
  <c r="D36" i="2"/>
  <c r="C36" i="2"/>
  <c r="B36" i="2"/>
  <c r="C33" i="2"/>
  <c r="D33" i="2"/>
  <c r="E33" i="2"/>
  <c r="F33" i="2"/>
  <c r="G33" i="2"/>
  <c r="G34" i="2" s="1"/>
  <c r="H33" i="2"/>
  <c r="H34" i="2" s="1"/>
  <c r="I33" i="2"/>
  <c r="I34" i="2" s="1"/>
  <c r="J33" i="2"/>
  <c r="J34" i="2" s="1"/>
  <c r="C34" i="2"/>
  <c r="D34" i="2"/>
  <c r="E34" i="2"/>
  <c r="F34" i="2"/>
  <c r="C35" i="2"/>
  <c r="D35" i="2"/>
  <c r="E35" i="2"/>
  <c r="F35" i="2"/>
  <c r="G35" i="2"/>
  <c r="H35" i="2"/>
  <c r="I35" i="2"/>
  <c r="J35" i="2"/>
  <c r="B35" i="2"/>
  <c r="B34" i="2"/>
  <c r="B33" i="2"/>
  <c r="J32" i="2"/>
  <c r="I32" i="2"/>
  <c r="H32" i="2"/>
  <c r="G32" i="2"/>
  <c r="F32" i="2"/>
  <c r="E32" i="2"/>
  <c r="D32" i="2"/>
  <c r="C32" i="2"/>
  <c r="B32" i="2"/>
  <c r="E24" i="2"/>
  <c r="F24" i="2"/>
  <c r="G24" i="2"/>
  <c r="H24" i="2"/>
  <c r="I24" i="2"/>
  <c r="J24" i="2"/>
  <c r="E25" i="2"/>
  <c r="E26" i="2" s="1"/>
  <c r="E28" i="2" s="1"/>
  <c r="F25" i="2"/>
  <c r="F26" i="2" s="1"/>
  <c r="F28" i="2" s="1"/>
  <c r="G25" i="2"/>
  <c r="G26" i="2" s="1"/>
  <c r="G28" i="2" s="1"/>
  <c r="H25" i="2"/>
  <c r="H26" i="2" s="1"/>
  <c r="H28" i="2" s="1"/>
  <c r="I25" i="2"/>
  <c r="I26" i="2" s="1"/>
  <c r="I28" i="2" s="1"/>
  <c r="J25" i="2"/>
  <c r="J26" i="2" s="1"/>
  <c r="J28" i="2" s="1"/>
  <c r="E27" i="2"/>
  <c r="F27" i="2"/>
  <c r="G27" i="2"/>
  <c r="H27" i="2"/>
  <c r="I27" i="2"/>
  <c r="J27" i="2"/>
  <c r="D27" i="2"/>
  <c r="C27" i="2"/>
  <c r="B27" i="2"/>
  <c r="C24" i="2"/>
  <c r="D24" i="2"/>
  <c r="C25" i="2"/>
  <c r="C26" i="2" s="1"/>
  <c r="C28" i="2" s="1"/>
  <c r="D25" i="2"/>
  <c r="D26" i="2" s="1"/>
  <c r="D28" i="2" s="1"/>
  <c r="B25" i="2"/>
  <c r="B24" i="2"/>
  <c r="C17" i="2"/>
  <c r="C14" i="2"/>
  <c r="C15" i="2" s="1"/>
  <c r="B14" i="2"/>
  <c r="B15" i="2" s="1"/>
  <c r="C13" i="2"/>
  <c r="B13" i="2"/>
  <c r="B96" i="1"/>
  <c r="B90" i="1"/>
  <c r="B81" i="1"/>
  <c r="B80" i="1"/>
  <c r="B79" i="1"/>
  <c r="B76" i="1"/>
  <c r="B74" i="1"/>
  <c r="G53" i="1"/>
  <c r="G51" i="1"/>
  <c r="G54" i="1" s="1"/>
  <c r="G50" i="1"/>
  <c r="F55" i="1"/>
  <c r="E55" i="1"/>
  <c r="D55" i="1"/>
  <c r="C55" i="1"/>
  <c r="B55" i="1"/>
  <c r="F54" i="1"/>
  <c r="E54" i="1"/>
  <c r="D54" i="1"/>
  <c r="C54" i="1"/>
  <c r="B54" i="1"/>
  <c r="F52" i="1"/>
  <c r="E52" i="1"/>
  <c r="D52" i="1"/>
  <c r="C52" i="1"/>
  <c r="B52" i="1"/>
  <c r="F53" i="1"/>
  <c r="E53" i="1"/>
  <c r="D53" i="1"/>
  <c r="C53" i="1"/>
  <c r="F51" i="1"/>
  <c r="E51" i="1"/>
  <c r="D51" i="1"/>
  <c r="C51" i="1"/>
  <c r="B53" i="1"/>
  <c r="B51" i="1"/>
  <c r="C50" i="1"/>
  <c r="D50" i="1"/>
  <c r="E50" i="1"/>
  <c r="F50" i="1"/>
  <c r="B50" i="1"/>
  <c r="L37" i="1"/>
  <c r="K37" i="1"/>
  <c r="J37" i="1"/>
  <c r="I37" i="1"/>
  <c r="H37" i="1"/>
  <c r="G37" i="1"/>
  <c r="F37" i="1"/>
  <c r="E37" i="1"/>
  <c r="D37" i="1"/>
  <c r="C37" i="1"/>
  <c r="B37" i="1"/>
  <c r="L34" i="1"/>
  <c r="K34" i="1"/>
  <c r="C34" i="1"/>
  <c r="D34" i="1"/>
  <c r="E34" i="1"/>
  <c r="F34" i="1"/>
  <c r="G34" i="1"/>
  <c r="H34" i="1"/>
  <c r="I34" i="1"/>
  <c r="J34" i="1"/>
  <c r="B34" i="1"/>
  <c r="I27" i="1"/>
  <c r="H27" i="1"/>
  <c r="G27" i="1"/>
  <c r="F27" i="1"/>
  <c r="E27" i="1"/>
  <c r="D27" i="1"/>
  <c r="B27" i="1"/>
  <c r="L26" i="1"/>
  <c r="K26" i="1"/>
  <c r="J26" i="1"/>
  <c r="J27" i="1" s="1"/>
  <c r="I26" i="1"/>
  <c r="H26" i="1"/>
  <c r="G26" i="1"/>
  <c r="F26" i="1"/>
  <c r="E26" i="1"/>
  <c r="D26" i="1"/>
  <c r="C26" i="1"/>
  <c r="B26" i="1"/>
  <c r="L28" i="1"/>
  <c r="K28" i="1"/>
  <c r="J28" i="1"/>
  <c r="I28" i="1"/>
  <c r="H28" i="1"/>
  <c r="G28" i="1"/>
  <c r="F28" i="1"/>
  <c r="E28" i="1"/>
  <c r="D28" i="1"/>
  <c r="C28" i="1"/>
  <c r="B28" i="1"/>
  <c r="H29" i="1"/>
  <c r="L25" i="1"/>
  <c r="L27" i="1" s="1"/>
  <c r="K25" i="1"/>
  <c r="J25" i="1"/>
  <c r="I25" i="1"/>
  <c r="H25" i="1"/>
  <c r="G25" i="1"/>
  <c r="F25" i="1"/>
  <c r="E25" i="1"/>
  <c r="D25" i="1"/>
  <c r="C25" i="1"/>
  <c r="C27" i="1" s="1"/>
  <c r="B25" i="1"/>
  <c r="C16" i="1"/>
  <c r="D12" i="1"/>
  <c r="C12" i="1"/>
  <c r="B12" i="1"/>
  <c r="B11" i="1"/>
  <c r="B13" i="1" s="1"/>
  <c r="D11" i="1"/>
  <c r="C11" i="1"/>
  <c r="F37" i="3" l="1"/>
  <c r="F39" i="3" s="1"/>
  <c r="D36" i="3"/>
  <c r="D37" i="3" s="1"/>
  <c r="D39" i="3" s="1"/>
  <c r="J28" i="3"/>
  <c r="C36" i="3"/>
  <c r="C37" i="3" s="1"/>
  <c r="C39" i="3" s="1"/>
  <c r="C53" i="3"/>
  <c r="B36" i="3"/>
  <c r="B37" i="3" s="1"/>
  <c r="B39" i="3" s="1"/>
  <c r="J36" i="3"/>
  <c r="E36" i="3"/>
  <c r="E37" i="3" s="1"/>
  <c r="E39" i="3" s="1"/>
  <c r="B53" i="3"/>
  <c r="E28" i="3"/>
  <c r="J37" i="3"/>
  <c r="J39" i="3" s="1"/>
  <c r="I28" i="3"/>
  <c r="I30" i="3" s="1"/>
  <c r="I36" i="3"/>
  <c r="I37" i="3" s="1"/>
  <c r="I39" i="3" s="1"/>
  <c r="H36" i="3"/>
  <c r="H37" i="3" s="1"/>
  <c r="H39" i="3" s="1"/>
  <c r="G36" i="3"/>
  <c r="G37" i="3" s="1"/>
  <c r="G39" i="3" s="1"/>
  <c r="B15" i="3"/>
  <c r="B18" i="3" s="1"/>
  <c r="C28" i="3"/>
  <c r="C30" i="3" s="1"/>
  <c r="H28" i="3"/>
  <c r="B28" i="3"/>
  <c r="B30" i="3" s="1"/>
  <c r="G28" i="3"/>
  <c r="G30" i="3" s="1"/>
  <c r="H30" i="3"/>
  <c r="F30" i="3"/>
  <c r="E30" i="3"/>
  <c r="J30" i="3"/>
  <c r="B26" i="2"/>
  <c r="B28" i="2" s="1"/>
  <c r="B17" i="2"/>
  <c r="B20" i="2"/>
  <c r="G55" i="1"/>
  <c r="G52" i="1"/>
  <c r="D13" i="1"/>
  <c r="C20" i="1" s="1"/>
  <c r="K27" i="1"/>
  <c r="K29" i="1" s="1"/>
  <c r="D29" i="1"/>
  <c r="C29" i="1"/>
  <c r="F29" i="1"/>
  <c r="I29" i="1"/>
  <c r="G29" i="1"/>
  <c r="J29" i="1"/>
  <c r="B29" i="1"/>
  <c r="E29" i="1"/>
  <c r="C13" i="1"/>
  <c r="B20" i="1"/>
  <c r="B16" i="1"/>
  <c r="L29" i="1"/>
  <c r="B35" i="1" l="1"/>
  <c r="B36" i="1" s="1"/>
  <c r="B38" i="1" s="1"/>
  <c r="K35" i="1"/>
  <c r="K36" i="1" s="1"/>
  <c r="K38" i="1" s="1"/>
  <c r="H35" i="1"/>
  <c r="H36" i="1" s="1"/>
  <c r="H38" i="1" s="1"/>
  <c r="L35" i="1"/>
  <c r="L36" i="1" s="1"/>
  <c r="L38" i="1" s="1"/>
  <c r="J35" i="1"/>
  <c r="J36" i="1" s="1"/>
  <c r="J38" i="1" s="1"/>
  <c r="G35" i="1"/>
  <c r="G36" i="1" s="1"/>
  <c r="G38" i="1" s="1"/>
  <c r="I35" i="1"/>
  <c r="I36" i="1" s="1"/>
  <c r="I38" i="1" s="1"/>
  <c r="D35" i="1"/>
  <c r="D36" i="1" s="1"/>
  <c r="D38" i="1" s="1"/>
  <c r="C35" i="1"/>
  <c r="C36" i="1" s="1"/>
  <c r="C38" i="1" s="1"/>
  <c r="F35" i="1"/>
  <c r="F36" i="1" s="1"/>
  <c r="F38" i="1" s="1"/>
  <c r="E35" i="1"/>
  <c r="E36" i="1" s="1"/>
  <c r="E38" i="1" s="1"/>
</calcChain>
</file>

<file path=xl/sharedStrings.xml><?xml version="1.0" encoding="utf-8"?>
<sst xmlns="http://schemas.openxmlformats.org/spreadsheetml/2006/main" count="247" uniqueCount="96">
  <si>
    <t>What is contribution margin? Why do we care?</t>
  </si>
  <si>
    <t>CM is the money we take home at the end of the day for paying rent (and other FC) and making a profit. It's what keeps us in business from day to day!</t>
  </si>
  <si>
    <t>Emma's GMAT book business</t>
  </si>
  <si>
    <t>Costs:</t>
  </si>
  <si>
    <t xml:space="preserve">Booth rental </t>
  </si>
  <si>
    <t>GMAT packs</t>
  </si>
  <si>
    <t>ea</t>
  </si>
  <si>
    <t>Revenue</t>
  </si>
  <si>
    <t>Contribution Margin = Total Revenues - Total Variable Costs</t>
  </si>
  <si>
    <t>CM = R - VC</t>
  </si>
  <si>
    <t>Packs (units):</t>
  </si>
  <si>
    <t>R</t>
  </si>
  <si>
    <t>VC</t>
  </si>
  <si>
    <t>CM</t>
  </si>
  <si>
    <t>CM/u</t>
  </si>
  <si>
    <t>R/u-VC/u</t>
  </si>
  <si>
    <t>Contribution Margin Ratio = Contribution Margin / Rev</t>
  </si>
  <si>
    <t>CM%</t>
  </si>
  <si>
    <t>Operating Income = Contribution Margin - Total Fixed Costs</t>
  </si>
  <si>
    <t>FC</t>
  </si>
  <si>
    <t>OI</t>
  </si>
  <si>
    <t>Operating Income = CM Ratio X Revenue - FC</t>
  </si>
  <si>
    <t>OI = R - VC/u*U -FC</t>
  </si>
  <si>
    <t>Packs</t>
  </si>
  <si>
    <t>Revenues</t>
  </si>
  <si>
    <t xml:space="preserve">CM </t>
  </si>
  <si>
    <t xml:space="preserve">FC </t>
  </si>
  <si>
    <t>OI = CM - FC</t>
  </si>
  <si>
    <t>OI = R - VC - FC</t>
  </si>
  <si>
    <t>OI = UxR/u - UxVC/u - FC</t>
  </si>
  <si>
    <t>Best Windows:</t>
  </si>
  <si>
    <t>R/u</t>
  </si>
  <si>
    <t>VC/u</t>
  </si>
  <si>
    <t>Units</t>
  </si>
  <si>
    <t>Rev</t>
  </si>
  <si>
    <t>TC</t>
  </si>
  <si>
    <t>Slope of the TC line = VC/u</t>
  </si>
  <si>
    <t>Slope of the R line = R/u</t>
  </si>
  <si>
    <t xml:space="preserve">This all allows us to answer one key question: </t>
  </si>
  <si>
    <t>How much business do we need ot do to stay open?</t>
  </si>
  <si>
    <r>
      <t xml:space="preserve">This is the </t>
    </r>
    <r>
      <rPr>
        <b/>
        <sz val="12"/>
        <color theme="1"/>
        <rFont val="Calibri"/>
        <family val="2"/>
        <scheme val="minor"/>
      </rPr>
      <t>breakeven</t>
    </r>
    <r>
      <rPr>
        <sz val="12"/>
        <color theme="1"/>
        <rFont val="Calibri"/>
        <family val="2"/>
        <scheme val="minor"/>
      </rPr>
      <t xml:space="preserve"> point</t>
    </r>
  </si>
  <si>
    <t>To find it we:</t>
  </si>
  <si>
    <t xml:space="preserve"> can take any one of the formulas for OI</t>
  </si>
  <si>
    <t xml:space="preserve">set equal to zero </t>
  </si>
  <si>
    <t>solve for what we want</t>
  </si>
  <si>
    <t>Often interested in U or R</t>
  </si>
  <si>
    <t xml:space="preserve">BE Units = </t>
  </si>
  <si>
    <t>FC/(R/u-VC/u) = FC/(CM/u)</t>
  </si>
  <si>
    <t>To get BE revenue just mult by price:</t>
  </si>
  <si>
    <t>R/u*U=</t>
  </si>
  <si>
    <t>R/u(FC/(R/u-VC/u)) = FC/(CM/R) = FC/CM%</t>
  </si>
  <si>
    <t>BE units for GMAT</t>
  </si>
  <si>
    <t>BE units=</t>
  </si>
  <si>
    <t>BE units for Best Windows:</t>
  </si>
  <si>
    <t>Revenue needed for taget operating income:</t>
  </si>
  <si>
    <t>(CM/u X U) - FC = Target OI</t>
  </si>
  <si>
    <t>U = (FC + TOI)/ CM/u</t>
  </si>
  <si>
    <t>To earn</t>
  </si>
  <si>
    <t>with FC</t>
  </si>
  <si>
    <t>and CM/u</t>
  </si>
  <si>
    <t>Emma must sell:</t>
  </si>
  <si>
    <t>R = (FC + TOI) / CM%</t>
  </si>
  <si>
    <t xml:space="preserve">To earn </t>
  </si>
  <si>
    <t>with fc</t>
  </si>
  <si>
    <t>and CM%</t>
  </si>
  <si>
    <t>ea.</t>
  </si>
  <si>
    <t>Emma's GMAT book business:</t>
  </si>
  <si>
    <t>Packs:</t>
  </si>
  <si>
    <t xml:space="preserve">OI </t>
  </si>
  <si>
    <t>FC:</t>
  </si>
  <si>
    <t>Slope of the R line = Price + R/u</t>
  </si>
  <si>
    <t>How much business do we need to do to stay open?</t>
  </si>
  <si>
    <t xml:space="preserve">BE Rev = R/u(BE Units) = </t>
  </si>
  <si>
    <t>R/u(FC/(R/u-VC/u))</t>
  </si>
  <si>
    <t>FC/(CM/R) = FC/CM%</t>
  </si>
  <si>
    <t>BE Units for GMAT:</t>
  </si>
  <si>
    <t>BE rev for GMAT</t>
  </si>
  <si>
    <t>TOI = CM - FC</t>
  </si>
  <si>
    <t>U_be = (FC + TOI)/ CM/u</t>
  </si>
  <si>
    <t>Revenue needed for target operating income:</t>
  </si>
  <si>
    <t>R_be = (FC + TOI)/ CM%</t>
  </si>
  <si>
    <t>TO Get</t>
  </si>
  <si>
    <t>TO GET 1,200:</t>
  </si>
  <si>
    <t xml:space="preserve">Booth (FC) </t>
  </si>
  <si>
    <t>Packets (VC/u)</t>
  </si>
  <si>
    <t>Revenue:</t>
  </si>
  <si>
    <t>Price (R/u)</t>
  </si>
  <si>
    <t>CM=R-VC</t>
  </si>
  <si>
    <t xml:space="preserve">R </t>
  </si>
  <si>
    <t>Slope of the R line = Price = R/u</t>
  </si>
  <si>
    <t>U_t = (FC + TOI)/ CM/u</t>
  </si>
  <si>
    <t>R_t = (FC + TOI)/ CM%</t>
  </si>
  <si>
    <t>Target units for GMAT</t>
  </si>
  <si>
    <t>TOI</t>
  </si>
  <si>
    <t>Target revenue for GMAT</t>
  </si>
  <si>
    <t>Target rev for GMAT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</si>
</sst>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0" xfId="0" applyFill="1" applyBorder="1"/>
    <xf numFmtId="0" fontId="0" fillId="0" borderId="1" xfId="0" applyFill="1" applyBorder="1"/>
    <xf numFmtId="0" fontId="6" fillId="0" borderId="0" xfId="0" applyFont="1" applyFill="1" applyBorder="1"/>
    <xf numFmtId="0" fontId="2" fillId="0" borderId="0" xfId="0" applyFont="1"/>
    <xf numFmtId="0" fontId="6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3" fillId="0" borderId="0" xfId="0" applyFont="1" applyFill="1" applyBorder="1"/>
    <xf numFmtId="0" fontId="3" fillId="0" borderId="0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3" fillId="0" borderId="10" xfId="0" applyFont="1" applyBorder="1"/>
    <xf numFmtId="0" fontId="5" fillId="0" borderId="8" xfId="0" applyFont="1" applyBorder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'L2'!$A$25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'L2'!$B$24:$L$24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'L2'!$B$25:$L$25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B-7643-A9A6-2FAC4AA08852}"/>
            </c:ext>
          </c:extLst>
        </c:ser>
        <c:ser>
          <c:idx val="1"/>
          <c:order val="1"/>
          <c:tx>
            <c:strRef>
              <c:f>'L2'!$A$26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'L2'!$B$24:$L$24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'L2'!$B$26:$L$26</c:f>
              <c:numCache>
                <c:formatCode>General</c:formatCode>
                <c:ptCount val="11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  <c:pt idx="5">
                  <c:v>3000</c:v>
                </c:pt>
                <c:pt idx="6">
                  <c:v>3600</c:v>
                </c:pt>
                <c:pt idx="7">
                  <c:v>4200</c:v>
                </c:pt>
                <c:pt idx="8">
                  <c:v>4800</c:v>
                </c:pt>
                <c:pt idx="9">
                  <c:v>5400</c:v>
                </c:pt>
                <c:pt idx="10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B-7643-A9A6-2FAC4AA08852}"/>
            </c:ext>
          </c:extLst>
        </c:ser>
        <c:ser>
          <c:idx val="2"/>
          <c:order val="2"/>
          <c:tx>
            <c:strRef>
              <c:f>'L2'!$A$27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'L2'!$B$24:$L$24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'L2'!$B$27:$L$27</c:f>
              <c:numCache>
                <c:formatCode>General</c:formatCode>
                <c:ptCount val="1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B-7643-A9A6-2FAC4AA08852}"/>
            </c:ext>
          </c:extLst>
        </c:ser>
        <c:ser>
          <c:idx val="3"/>
          <c:order val="3"/>
          <c:tx>
            <c:strRef>
              <c:f>'L2'!$A$28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'L2'!$B$24:$L$24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'L2'!$B$28:$L$28</c:f>
              <c:numCache>
                <c:formatCode>General</c:formatCode>
                <c:ptCount val="1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B-7643-A9A6-2FAC4AA08852}"/>
            </c:ext>
          </c:extLst>
        </c:ser>
        <c:ser>
          <c:idx val="4"/>
          <c:order val="4"/>
          <c:tx>
            <c:strRef>
              <c:f>'L2'!$A$29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'L2'!$B$24:$L$24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'L2'!$B$29:$L$29</c:f>
              <c:numCache>
                <c:formatCode>General</c:formatCode>
                <c:ptCount val="11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  <c:pt idx="9">
                  <c:v>1600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2B-7643-A9A6-2FAC4AA0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81792"/>
        <c:axId val="1807978624"/>
      </c:lineChart>
      <c:catAx>
        <c:axId val="18079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78624"/>
        <c:crosses val="autoZero"/>
        <c:auto val="1"/>
        <c:lblAlgn val="ctr"/>
        <c:lblOffset val="100"/>
        <c:noMultiLvlLbl val="0"/>
      </c:catAx>
      <c:valAx>
        <c:axId val="18079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'L2'!$A$50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'L2'!$B$49:$F$49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cat>
          <c:val>
            <c:numRef>
              <c:f>'L2'!$B$50:$F$50</c:f>
              <c:numCache>
                <c:formatCode>General</c:formatCode>
                <c:ptCount val="5"/>
                <c:pt idx="0">
                  <c:v>0</c:v>
                </c:pt>
                <c:pt idx="1">
                  <c:v>700000</c:v>
                </c:pt>
                <c:pt idx="2">
                  <c:v>1400000</c:v>
                </c:pt>
                <c:pt idx="3">
                  <c:v>2100000</c:v>
                </c:pt>
                <c:pt idx="4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7-734E-87EA-4FD4795D3146}"/>
            </c:ext>
          </c:extLst>
        </c:ser>
        <c:ser>
          <c:idx val="1"/>
          <c:order val="1"/>
          <c:tx>
            <c:strRef>
              <c:f>'L2'!$A$54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'L2'!$B$54:$F$54</c:f>
              <c:numCache>
                <c:formatCode>General</c:formatCode>
                <c:ptCount val="5"/>
                <c:pt idx="0">
                  <c:v>160000</c:v>
                </c:pt>
                <c:pt idx="1">
                  <c:v>760000</c:v>
                </c:pt>
                <c:pt idx="2">
                  <c:v>1360000</c:v>
                </c:pt>
                <c:pt idx="3">
                  <c:v>1960000</c:v>
                </c:pt>
                <c:pt idx="4">
                  <c:v>2560000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7-734E-87EA-4FD4795D3146}"/>
            </c:ext>
          </c:extLst>
        </c:ser>
        <c:ser>
          <c:idx val="2"/>
          <c:order val="2"/>
          <c:tx>
            <c:strRef>
              <c:f>'L2'!$A$55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'L2'!$B$55:$F$55</c:f>
              <c:numCache>
                <c:formatCode>General</c:formatCode>
                <c:ptCount val="5"/>
                <c:pt idx="0">
                  <c:v>-160000</c:v>
                </c:pt>
                <c:pt idx="1">
                  <c:v>-60000</c:v>
                </c:pt>
                <c:pt idx="2">
                  <c:v>40000</c:v>
                </c:pt>
                <c:pt idx="3">
                  <c:v>140000</c:v>
                </c:pt>
                <c:pt idx="4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7-734E-87EA-4FD4795D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60176"/>
        <c:axId val="1786653504"/>
      </c:lineChart>
      <c:catAx>
        <c:axId val="17858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53504"/>
        <c:crosses val="autoZero"/>
        <c:auto val="1"/>
        <c:lblAlgn val="ctr"/>
        <c:lblOffset val="100"/>
        <c:noMultiLvlLbl val="0"/>
      </c:catAx>
      <c:valAx>
        <c:axId val="17866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'L1'!$A$24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'L1'!$B$23:$J$23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'L1'!$B$24:$J$24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E-B24E-AFB8-04696287225B}"/>
            </c:ext>
          </c:extLst>
        </c:ser>
        <c:ser>
          <c:idx val="1"/>
          <c:order val="1"/>
          <c:tx>
            <c:strRef>
              <c:f>'L1'!$A$25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'L1'!$B$23:$J$23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'L1'!$B$25:$J$25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  <c:pt idx="5">
                  <c:v>3000</c:v>
                </c:pt>
                <c:pt idx="6">
                  <c:v>3600</c:v>
                </c:pt>
                <c:pt idx="7">
                  <c:v>4200</c:v>
                </c:pt>
                <c:pt idx="8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E-B24E-AFB8-04696287225B}"/>
            </c:ext>
          </c:extLst>
        </c:ser>
        <c:ser>
          <c:idx val="2"/>
          <c:order val="2"/>
          <c:tx>
            <c:strRef>
              <c:f>'L1'!$A$26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'L1'!$B$23:$J$23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'L1'!$B$26:$J$26</c:f>
              <c:numCache>
                <c:formatCode>General</c:formatCode>
                <c:ptCount val="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E-B24E-AFB8-04696287225B}"/>
            </c:ext>
          </c:extLst>
        </c:ser>
        <c:ser>
          <c:idx val="3"/>
          <c:order val="3"/>
          <c:tx>
            <c:strRef>
              <c:f>'L1'!$A$27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'L1'!$B$23:$J$23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'L1'!$B$27:$J$27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E-B24E-AFB8-04696287225B}"/>
            </c:ext>
          </c:extLst>
        </c:ser>
        <c:ser>
          <c:idx val="4"/>
          <c:order val="4"/>
          <c:tx>
            <c:strRef>
              <c:f>'L1'!$A$28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'L1'!$B$23:$J$23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'L1'!$B$28:$J$28</c:f>
              <c:numCache>
                <c:formatCode>General</c:formatCode>
                <c:ptCount val="9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4E-B24E-AFB8-04696287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365248"/>
        <c:axId val="1808085488"/>
      </c:lineChart>
      <c:catAx>
        <c:axId val="18083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85488"/>
        <c:crosses val="autoZero"/>
        <c:auto val="1"/>
        <c:lblAlgn val="ctr"/>
        <c:lblOffset val="100"/>
        <c:noMultiLvlLbl val="0"/>
      </c:catAx>
      <c:valAx>
        <c:axId val="18080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3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'L1'!$A$48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'L1'!$B$47:$F$47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cat>
          <c:val>
            <c:numRef>
              <c:f>'L1'!$B$48:$F$48</c:f>
              <c:numCache>
                <c:formatCode>General</c:formatCode>
                <c:ptCount val="5"/>
                <c:pt idx="0">
                  <c:v>0</c:v>
                </c:pt>
                <c:pt idx="1">
                  <c:v>700000</c:v>
                </c:pt>
                <c:pt idx="2">
                  <c:v>1400000</c:v>
                </c:pt>
                <c:pt idx="3">
                  <c:v>2100000</c:v>
                </c:pt>
                <c:pt idx="4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D-9843-AD8C-86ACDEDED960}"/>
            </c:ext>
          </c:extLst>
        </c:ser>
        <c:ser>
          <c:idx val="1"/>
          <c:order val="1"/>
          <c:tx>
            <c:strRef>
              <c:f>'L1'!$A$49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'L1'!$B$47:$F$47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cat>
          <c:val>
            <c:numRef>
              <c:f>'L1'!$B$49:$F$49</c:f>
              <c:numCache>
                <c:formatCode>General</c:formatCode>
                <c:ptCount val="5"/>
                <c:pt idx="0">
                  <c:v>160000</c:v>
                </c:pt>
                <c:pt idx="1">
                  <c:v>760000</c:v>
                </c:pt>
                <c:pt idx="2">
                  <c:v>1360000</c:v>
                </c:pt>
                <c:pt idx="3">
                  <c:v>1960000</c:v>
                </c:pt>
                <c:pt idx="4">
                  <c:v>2560000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D-9843-AD8C-86ACDEDED960}"/>
            </c:ext>
          </c:extLst>
        </c:ser>
        <c:ser>
          <c:idx val="2"/>
          <c:order val="2"/>
          <c:tx>
            <c:strRef>
              <c:f>'L1'!$A$50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'L1'!$B$47:$F$47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cat>
          <c:val>
            <c:numRef>
              <c:f>'L1'!$B$50:$F$50</c:f>
              <c:numCache>
                <c:formatCode>General</c:formatCode>
                <c:ptCount val="5"/>
                <c:pt idx="0">
                  <c:v>-160000</c:v>
                </c:pt>
                <c:pt idx="1">
                  <c:v>-60000</c:v>
                </c:pt>
                <c:pt idx="2">
                  <c:v>40000</c:v>
                </c:pt>
                <c:pt idx="3">
                  <c:v>140000</c:v>
                </c:pt>
                <c:pt idx="4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D-9843-AD8C-86ACDEDED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361552"/>
        <c:axId val="1810350304"/>
      </c:lineChart>
      <c:catAx>
        <c:axId val="18053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50304"/>
        <c:crosses val="autoZero"/>
        <c:auto val="1"/>
        <c:lblAlgn val="ctr"/>
        <c:lblOffset val="100"/>
        <c:noMultiLvlLbl val="0"/>
      </c:catAx>
      <c:valAx>
        <c:axId val="18103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'L3'!$A$26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'L3'!$B$25:$J$25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'L3'!$B$26:$J$26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6-E845-8375-6BE813DCC5D7}"/>
            </c:ext>
          </c:extLst>
        </c:ser>
        <c:ser>
          <c:idx val="1"/>
          <c:order val="1"/>
          <c:tx>
            <c:strRef>
              <c:f>'L3'!$A$27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'L3'!$B$25:$J$25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'L3'!$B$27:$J$27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  <c:pt idx="5">
                  <c:v>3000</c:v>
                </c:pt>
                <c:pt idx="6">
                  <c:v>3600</c:v>
                </c:pt>
                <c:pt idx="7">
                  <c:v>4200</c:v>
                </c:pt>
                <c:pt idx="8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6-E845-8375-6BE813DCC5D7}"/>
            </c:ext>
          </c:extLst>
        </c:ser>
        <c:ser>
          <c:idx val="2"/>
          <c:order val="2"/>
          <c:tx>
            <c:strRef>
              <c:f>'L3'!$A$28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'L3'!$B$25:$J$25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'L3'!$B$28:$J$28</c:f>
              <c:numCache>
                <c:formatCode>General</c:formatCode>
                <c:ptCount val="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6-E845-8375-6BE813DCC5D7}"/>
            </c:ext>
          </c:extLst>
        </c:ser>
        <c:ser>
          <c:idx val="3"/>
          <c:order val="3"/>
          <c:tx>
            <c:strRef>
              <c:f>'L3'!$A$29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'L3'!$B$25:$J$25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'L3'!$B$29:$J$29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6-E845-8375-6BE813DCC5D7}"/>
            </c:ext>
          </c:extLst>
        </c:ser>
        <c:ser>
          <c:idx val="4"/>
          <c:order val="4"/>
          <c:tx>
            <c:strRef>
              <c:f>'L3'!$A$30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'L3'!$B$25:$J$25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'L3'!$B$30:$J$30</c:f>
              <c:numCache>
                <c:formatCode>General</c:formatCode>
                <c:ptCount val="9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6-E845-8375-6BE813DC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86320"/>
        <c:axId val="1805202352"/>
      </c:lineChart>
      <c:catAx>
        <c:axId val="18429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02352"/>
        <c:crosses val="autoZero"/>
        <c:auto val="1"/>
        <c:lblAlgn val="ctr"/>
        <c:lblOffset val="100"/>
        <c:noMultiLvlLbl val="0"/>
      </c:catAx>
      <c:valAx>
        <c:axId val="18052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'L3'!$A$51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'L3'!$B$51:$F$51</c:f>
              <c:numCache>
                <c:formatCode>General</c:formatCode>
                <c:ptCount val="5"/>
                <c:pt idx="0">
                  <c:v>0</c:v>
                </c:pt>
                <c:pt idx="1">
                  <c:v>700000</c:v>
                </c:pt>
                <c:pt idx="2">
                  <c:v>1400000</c:v>
                </c:pt>
                <c:pt idx="3">
                  <c:v>2100000</c:v>
                </c:pt>
                <c:pt idx="4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5-8845-9C25-6A8CB1EAD4FD}"/>
            </c:ext>
          </c:extLst>
        </c:ser>
        <c:ser>
          <c:idx val="1"/>
          <c:order val="1"/>
          <c:tx>
            <c:strRef>
              <c:f>'L3'!$A$52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'L3'!$B$52:$F$52</c:f>
              <c:numCache>
                <c:formatCode>General</c:formatCode>
                <c:ptCount val="5"/>
                <c:pt idx="0">
                  <c:v>160000</c:v>
                </c:pt>
                <c:pt idx="1">
                  <c:v>760000</c:v>
                </c:pt>
                <c:pt idx="2">
                  <c:v>1360000</c:v>
                </c:pt>
                <c:pt idx="3">
                  <c:v>1960000</c:v>
                </c:pt>
                <c:pt idx="4">
                  <c:v>2560000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5-8845-9C25-6A8CB1EAD4FD}"/>
            </c:ext>
          </c:extLst>
        </c:ser>
        <c:ser>
          <c:idx val="2"/>
          <c:order val="2"/>
          <c:tx>
            <c:strRef>
              <c:f>'L3'!$A$53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'L3'!$B$53:$F$53</c:f>
              <c:numCache>
                <c:formatCode>General</c:formatCode>
                <c:ptCount val="5"/>
                <c:pt idx="0">
                  <c:v>-160000</c:v>
                </c:pt>
                <c:pt idx="1">
                  <c:v>-60000</c:v>
                </c:pt>
                <c:pt idx="2">
                  <c:v>40000</c:v>
                </c:pt>
                <c:pt idx="3">
                  <c:v>140000</c:v>
                </c:pt>
                <c:pt idx="4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5-8845-9C25-6A8CB1EAD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32944"/>
        <c:axId val="1808472768"/>
      </c:lineChart>
      <c:catAx>
        <c:axId val="182633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72768"/>
        <c:crosses val="autoZero"/>
        <c:auto val="1"/>
        <c:lblAlgn val="ctr"/>
        <c:lblOffset val="100"/>
        <c:noMultiLvlLbl val="0"/>
      </c:catAx>
      <c:valAx>
        <c:axId val="18084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498231</xdr:colOff>
      <xdr:row>0</xdr:row>
      <xdr:rowOff>40055</xdr:rowOff>
    </xdr:from>
    <xdr:to>
      <xdr:col>18</xdr:col>
      <xdr:colOff>224693</xdr:colOff>
      <xdr:row>26</xdr:row>
      <xdr:rowOff>107463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2B39F-FD32-834E-B81D-06FF588BE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678960</xdr:colOff>
      <xdr:row>29</xdr:row>
      <xdr:rowOff>107461</xdr:rowOff>
    </xdr:from>
    <xdr:to>
      <xdr:col>17</xdr:col>
      <xdr:colOff>498231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2803D-AF68-6B48-919E-AFFC0378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3528</xdr:colOff>
      <xdr:row>5</xdr:row>
      <xdr:rowOff>124177</xdr:rowOff>
    </xdr:from>
    <xdr:to>
      <xdr:col>13</xdr:col>
      <xdr:colOff>448028</xdr:colOff>
      <xdr:row>28</xdr:row>
      <xdr:rowOff>134055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7A2A3-B6C8-9946-B0DD-8E465B103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702027</xdr:colOff>
      <xdr:row>37</xdr:row>
      <xdr:rowOff>11289</xdr:rowOff>
    </xdr:from>
    <xdr:to>
      <xdr:col>14</xdr:col>
      <xdr:colOff>776110</xdr:colOff>
      <xdr:row>58</xdr:row>
      <xdr:rowOff>35277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8F0F3-0EAC-204E-9A31-7C144C24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119529</xdr:colOff>
      <xdr:row>6</xdr:row>
      <xdr:rowOff>14194</xdr:rowOff>
    </xdr:from>
    <xdr:to>
      <xdr:col>15</xdr:col>
      <xdr:colOff>545353</xdr:colOff>
      <xdr:row>31</xdr:row>
      <xdr:rowOff>186764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66469-3FA7-104A-B7DC-BC9D36B68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776941</xdr:colOff>
      <xdr:row>32</xdr:row>
      <xdr:rowOff>14195</xdr:rowOff>
    </xdr:from>
    <xdr:to>
      <xdr:col>15</xdr:col>
      <xdr:colOff>127001</xdr:colOff>
      <xdr:row>55</xdr:row>
      <xdr:rowOff>37354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27DED-EA38-AE41-AC13-044AEEF6A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3AC8-94EA-B445-99D1-97190F1BEBDF}">
  <dimension ref="A1:L96"/>
  <sheetViews>
    <sheetView zoomScale="130" zoomScaleNormal="130" workbookViewId="0">
      <selection activeCell="B97" sqref="B97"/>
    </sheetView>
  </sheetViews>
  <sheetFormatPr baseColWidth="10" defaultRowHeight="16" x14ac:dyDescent="0.2"/>
  <cols>
    <col min="1" max="1" width="17.1640625" customWidth="1"/>
  </cols>
  <sheetData>
    <row r="1" spans="1:5" ht="26" x14ac:dyDescent="0.3">
      <c r="A1" s="2" t="s">
        <v>0</v>
      </c>
    </row>
    <row r="2" spans="1:5" ht="56" customHeight="1" x14ac:dyDescent="0.2">
      <c r="A2" s="3" t="s">
        <v>1</v>
      </c>
      <c r="B2" s="3"/>
      <c r="C2" s="3"/>
      <c r="D2" s="3"/>
      <c r="E2" s="3"/>
    </row>
    <row r="3" spans="1:5" x14ac:dyDescent="0.2">
      <c r="A3" s="5" t="s">
        <v>2</v>
      </c>
      <c r="B3" s="6"/>
      <c r="C3" s="6"/>
    </row>
    <row r="4" spans="1:5" x14ac:dyDescent="0.2">
      <c r="A4" s="7" t="s">
        <v>3</v>
      </c>
      <c r="D4" s="11" t="s">
        <v>7</v>
      </c>
      <c r="E4" s="12"/>
    </row>
    <row r="5" spans="1:5" x14ac:dyDescent="0.2">
      <c r="A5" s="7" t="s">
        <v>4</v>
      </c>
      <c r="B5">
        <v>2000</v>
      </c>
      <c r="D5" t="s">
        <v>5</v>
      </c>
      <c r="E5" s="9">
        <v>200</v>
      </c>
    </row>
    <row r="6" spans="1:5" x14ac:dyDescent="0.2">
      <c r="A6" s="8" t="s">
        <v>5</v>
      </c>
      <c r="B6" s="6">
        <v>120</v>
      </c>
      <c r="C6" s="6" t="s">
        <v>6</v>
      </c>
      <c r="D6" s="6"/>
      <c r="E6" s="10"/>
    </row>
    <row r="7" spans="1:5" ht="26" x14ac:dyDescent="0.3">
      <c r="A7" s="13" t="s">
        <v>8</v>
      </c>
    </row>
    <row r="8" spans="1:5" x14ac:dyDescent="0.2">
      <c r="A8" s="14" t="s">
        <v>9</v>
      </c>
    </row>
    <row r="10" spans="1:5" x14ac:dyDescent="0.2">
      <c r="A10" s="6" t="s">
        <v>10</v>
      </c>
      <c r="B10" s="6">
        <v>0</v>
      </c>
      <c r="C10" s="6">
        <v>5</v>
      </c>
      <c r="D10" s="6">
        <v>10</v>
      </c>
    </row>
    <row r="11" spans="1:5" x14ac:dyDescent="0.2">
      <c r="A11" s="14" t="s">
        <v>11</v>
      </c>
      <c r="B11">
        <f>B10*$E$5</f>
        <v>0</v>
      </c>
      <c r="C11">
        <f t="shared" ref="C11:D11" si="0">C10*$E$5</f>
        <v>1000</v>
      </c>
      <c r="D11">
        <f t="shared" si="0"/>
        <v>2000</v>
      </c>
    </row>
    <row r="12" spans="1:5" x14ac:dyDescent="0.2">
      <c r="A12" s="15" t="s">
        <v>12</v>
      </c>
      <c r="B12" s="6">
        <f>-B10*$B$6</f>
        <v>0</v>
      </c>
      <c r="C12" s="6">
        <f t="shared" ref="C12:D12" si="1">-C10*$B$6</f>
        <v>-600</v>
      </c>
      <c r="D12" s="6">
        <f t="shared" si="1"/>
        <v>-1200</v>
      </c>
    </row>
    <row r="13" spans="1:5" x14ac:dyDescent="0.2">
      <c r="A13" s="16" t="s">
        <v>13</v>
      </c>
      <c r="B13">
        <f>SUM(B11:B12)</f>
        <v>0</v>
      </c>
      <c r="C13">
        <f>SUM(C11:C12)</f>
        <v>400</v>
      </c>
      <c r="D13">
        <f>SUM(D11:D12)</f>
        <v>800</v>
      </c>
    </row>
    <row r="15" spans="1:5" x14ac:dyDescent="0.2">
      <c r="B15" t="s">
        <v>14</v>
      </c>
      <c r="C15" t="s">
        <v>15</v>
      </c>
    </row>
    <row r="16" spans="1:5" x14ac:dyDescent="0.2">
      <c r="A16" t="s">
        <v>14</v>
      </c>
      <c r="B16">
        <f>C13/C10</f>
        <v>80</v>
      </c>
      <c r="C16">
        <f>E5-B6</f>
        <v>80</v>
      </c>
    </row>
    <row r="18" spans="1:12" ht="26" x14ac:dyDescent="0.3">
      <c r="A18" s="13" t="s">
        <v>16</v>
      </c>
    </row>
    <row r="19" spans="1:12" ht="26" x14ac:dyDescent="0.3">
      <c r="A19" s="13"/>
    </row>
    <row r="20" spans="1:12" x14ac:dyDescent="0.2">
      <c r="A20" t="s">
        <v>17</v>
      </c>
      <c r="B20">
        <f>C13/C11</f>
        <v>0.4</v>
      </c>
      <c r="C20">
        <f>D13/D11</f>
        <v>0.4</v>
      </c>
    </row>
    <row r="22" spans="1:12" ht="26" x14ac:dyDescent="0.3">
      <c r="A22" s="13" t="s">
        <v>18</v>
      </c>
    </row>
    <row r="23" spans="1:12" ht="26" x14ac:dyDescent="0.3">
      <c r="A23" s="13" t="s">
        <v>22</v>
      </c>
    </row>
    <row r="24" spans="1:12" x14ac:dyDescent="0.2">
      <c r="A24" s="6" t="s">
        <v>10</v>
      </c>
      <c r="B24" s="6">
        <v>0</v>
      </c>
      <c r="C24" s="6">
        <v>5</v>
      </c>
      <c r="D24" s="6">
        <v>10</v>
      </c>
      <c r="E24" s="6">
        <v>15</v>
      </c>
      <c r="F24" s="6">
        <v>20</v>
      </c>
      <c r="G24" s="19">
        <v>25</v>
      </c>
      <c r="H24" s="6">
        <v>30</v>
      </c>
      <c r="I24" s="6">
        <v>35</v>
      </c>
      <c r="J24" s="6">
        <v>40</v>
      </c>
      <c r="K24" s="6">
        <v>45</v>
      </c>
      <c r="L24" s="6">
        <v>50</v>
      </c>
    </row>
    <row r="25" spans="1:12" x14ac:dyDescent="0.2">
      <c r="A25" s="14" t="s">
        <v>11</v>
      </c>
      <c r="B25">
        <f>B24*$E$5</f>
        <v>0</v>
      </c>
      <c r="C25">
        <f t="shared" ref="C25" si="2">C24*$E$5</f>
        <v>1000</v>
      </c>
      <c r="D25">
        <f t="shared" ref="D25" si="3">D24*$E$5</f>
        <v>2000</v>
      </c>
      <c r="E25">
        <f t="shared" ref="E25" si="4">E24*$E$5</f>
        <v>3000</v>
      </c>
      <c r="F25">
        <f t="shared" ref="F25" si="5">F24*$E$5</f>
        <v>4000</v>
      </c>
      <c r="G25" s="1">
        <f t="shared" ref="G25" si="6">G24*$E$5</f>
        <v>5000</v>
      </c>
      <c r="H25">
        <f t="shared" ref="H25" si="7">H24*$E$5</f>
        <v>6000</v>
      </c>
      <c r="I25">
        <f t="shared" ref="I25" si="8">I24*$E$5</f>
        <v>7000</v>
      </c>
      <c r="J25">
        <f t="shared" ref="J25" si="9">J24*$E$5</f>
        <v>8000</v>
      </c>
      <c r="K25">
        <f t="shared" ref="K25" si="10">K24*$E$5</f>
        <v>9000</v>
      </c>
      <c r="L25">
        <f t="shared" ref="L25" si="11">L24*$E$5</f>
        <v>10000</v>
      </c>
    </row>
    <row r="26" spans="1:12" x14ac:dyDescent="0.2">
      <c r="A26" s="15" t="s">
        <v>12</v>
      </c>
      <c r="B26" s="6">
        <f>B24*$B$6</f>
        <v>0</v>
      </c>
      <c r="C26" s="6">
        <f t="shared" ref="C26:L26" si="12">C24*$B$6</f>
        <v>600</v>
      </c>
      <c r="D26" s="6">
        <f t="shared" si="12"/>
        <v>1200</v>
      </c>
      <c r="E26" s="6">
        <f t="shared" si="12"/>
        <v>1800</v>
      </c>
      <c r="F26" s="6">
        <f t="shared" si="12"/>
        <v>2400</v>
      </c>
      <c r="G26" s="6">
        <f t="shared" si="12"/>
        <v>3000</v>
      </c>
      <c r="H26" s="6">
        <f t="shared" si="12"/>
        <v>3600</v>
      </c>
      <c r="I26" s="6">
        <f t="shared" si="12"/>
        <v>4200</v>
      </c>
      <c r="J26" s="6">
        <f t="shared" si="12"/>
        <v>4800</v>
      </c>
      <c r="K26" s="6">
        <f t="shared" si="12"/>
        <v>5400</v>
      </c>
      <c r="L26" s="6">
        <f t="shared" si="12"/>
        <v>6000</v>
      </c>
    </row>
    <row r="27" spans="1:12" x14ac:dyDescent="0.2">
      <c r="A27" s="16" t="s">
        <v>13</v>
      </c>
      <c r="B27">
        <f>B25-B26</f>
        <v>0</v>
      </c>
      <c r="C27">
        <f t="shared" ref="C27:L27" si="13">C25-C26</f>
        <v>400</v>
      </c>
      <c r="D27">
        <f t="shared" si="13"/>
        <v>800</v>
      </c>
      <c r="E27">
        <f t="shared" si="13"/>
        <v>1200</v>
      </c>
      <c r="F27">
        <f t="shared" si="13"/>
        <v>1600</v>
      </c>
      <c r="G27">
        <f t="shared" si="13"/>
        <v>2000</v>
      </c>
      <c r="H27">
        <f t="shared" si="13"/>
        <v>2400</v>
      </c>
      <c r="I27">
        <f t="shared" si="13"/>
        <v>2800</v>
      </c>
      <c r="J27">
        <f t="shared" si="13"/>
        <v>3200</v>
      </c>
      <c r="K27">
        <f t="shared" si="13"/>
        <v>3600</v>
      </c>
      <c r="L27">
        <f t="shared" si="13"/>
        <v>4000</v>
      </c>
    </row>
    <row r="28" spans="1:12" x14ac:dyDescent="0.2">
      <c r="A28" s="15" t="s">
        <v>19</v>
      </c>
      <c r="B28" s="20">
        <f>$B$5</f>
        <v>2000</v>
      </c>
      <c r="C28" s="20">
        <f t="shared" ref="C28:L28" si="14">$B$5</f>
        <v>2000</v>
      </c>
      <c r="D28" s="20">
        <f t="shared" si="14"/>
        <v>2000</v>
      </c>
      <c r="E28" s="20">
        <f t="shared" si="14"/>
        <v>2000</v>
      </c>
      <c r="F28" s="20">
        <f t="shared" si="14"/>
        <v>2000</v>
      </c>
      <c r="G28" s="20">
        <f t="shared" si="14"/>
        <v>2000</v>
      </c>
      <c r="H28" s="20">
        <f t="shared" si="14"/>
        <v>2000</v>
      </c>
      <c r="I28" s="20">
        <f t="shared" si="14"/>
        <v>2000</v>
      </c>
      <c r="J28" s="20">
        <f t="shared" si="14"/>
        <v>2000</v>
      </c>
      <c r="K28" s="20">
        <f t="shared" si="14"/>
        <v>2000</v>
      </c>
      <c r="L28" s="20">
        <f t="shared" si="14"/>
        <v>2000</v>
      </c>
    </row>
    <row r="29" spans="1:12" x14ac:dyDescent="0.2">
      <c r="A29" s="14" t="s">
        <v>20</v>
      </c>
      <c r="B29">
        <f>B27-B28</f>
        <v>-2000</v>
      </c>
      <c r="C29">
        <f>C27-C28</f>
        <v>-1600</v>
      </c>
      <c r="D29">
        <f>D27-D28</f>
        <v>-1200</v>
      </c>
      <c r="E29">
        <f>E27-E28</f>
        <v>-800</v>
      </c>
      <c r="F29">
        <f t="shared" ref="F29:L29" si="15">F27-F28</f>
        <v>-400</v>
      </c>
      <c r="G29">
        <f t="shared" si="15"/>
        <v>0</v>
      </c>
      <c r="H29">
        <f t="shared" si="15"/>
        <v>400</v>
      </c>
      <c r="I29">
        <f t="shared" si="15"/>
        <v>800</v>
      </c>
      <c r="J29">
        <f t="shared" si="15"/>
        <v>1200</v>
      </c>
      <c r="K29">
        <f t="shared" si="15"/>
        <v>1600</v>
      </c>
      <c r="L29">
        <f t="shared" si="15"/>
        <v>2000</v>
      </c>
    </row>
    <row r="31" spans="1:12" ht="26" x14ac:dyDescent="0.3">
      <c r="A31" s="13" t="s">
        <v>21</v>
      </c>
    </row>
    <row r="33" spans="1:12" x14ac:dyDescent="0.2">
      <c r="A33" s="6" t="s">
        <v>23</v>
      </c>
      <c r="B33" s="6">
        <v>0</v>
      </c>
      <c r="C33" s="6">
        <v>5</v>
      </c>
      <c r="D33" s="6">
        <v>10</v>
      </c>
      <c r="E33" s="6">
        <v>15</v>
      </c>
      <c r="F33" s="6">
        <v>20</v>
      </c>
      <c r="G33" s="19">
        <v>25</v>
      </c>
      <c r="H33" s="6">
        <v>30</v>
      </c>
      <c r="I33" s="6">
        <v>35</v>
      </c>
      <c r="J33" s="6">
        <v>40</v>
      </c>
      <c r="K33" s="6">
        <v>45</v>
      </c>
      <c r="L33" s="6">
        <v>50</v>
      </c>
    </row>
    <row r="34" spans="1:12" x14ac:dyDescent="0.2">
      <c r="A34" t="s">
        <v>24</v>
      </c>
      <c r="B34">
        <f>B33*$E$5</f>
        <v>0</v>
      </c>
      <c r="C34">
        <f t="shared" ref="C34:J34" si="16">C33*$E$5</f>
        <v>1000</v>
      </c>
      <c r="D34">
        <f t="shared" si="16"/>
        <v>2000</v>
      </c>
      <c r="E34">
        <f t="shared" si="16"/>
        <v>3000</v>
      </c>
      <c r="F34">
        <f t="shared" si="16"/>
        <v>4000</v>
      </c>
      <c r="G34">
        <f t="shared" si="16"/>
        <v>5000</v>
      </c>
      <c r="H34">
        <f t="shared" si="16"/>
        <v>6000</v>
      </c>
      <c r="I34">
        <f t="shared" si="16"/>
        <v>7000</v>
      </c>
      <c r="J34">
        <f t="shared" si="16"/>
        <v>8000</v>
      </c>
      <c r="K34">
        <f t="shared" ref="K34" si="17">K33*$E$5</f>
        <v>9000</v>
      </c>
      <c r="L34">
        <f t="shared" ref="L34" si="18">L33*$E$5</f>
        <v>10000</v>
      </c>
    </row>
    <row r="35" spans="1:12" x14ac:dyDescent="0.2">
      <c r="A35" t="s">
        <v>17</v>
      </c>
      <c r="B35">
        <f>$B$20</f>
        <v>0.4</v>
      </c>
      <c r="C35">
        <f t="shared" ref="C35:L35" si="19">$B$20</f>
        <v>0.4</v>
      </c>
      <c r="D35">
        <f t="shared" si="19"/>
        <v>0.4</v>
      </c>
      <c r="E35">
        <f t="shared" si="19"/>
        <v>0.4</v>
      </c>
      <c r="F35">
        <f t="shared" si="19"/>
        <v>0.4</v>
      </c>
      <c r="G35">
        <f t="shared" si="19"/>
        <v>0.4</v>
      </c>
      <c r="H35">
        <f t="shared" si="19"/>
        <v>0.4</v>
      </c>
      <c r="I35">
        <f t="shared" si="19"/>
        <v>0.4</v>
      </c>
      <c r="J35">
        <f t="shared" si="19"/>
        <v>0.4</v>
      </c>
      <c r="K35">
        <f t="shared" si="19"/>
        <v>0.4</v>
      </c>
      <c r="L35">
        <f t="shared" si="19"/>
        <v>0.4</v>
      </c>
    </row>
    <row r="36" spans="1:12" x14ac:dyDescent="0.2">
      <c r="A36" t="s">
        <v>25</v>
      </c>
      <c r="B36">
        <f>B34*B35</f>
        <v>0</v>
      </c>
      <c r="C36">
        <f t="shared" ref="C36:L36" si="20">C34*C35</f>
        <v>400</v>
      </c>
      <c r="D36">
        <f t="shared" si="20"/>
        <v>800</v>
      </c>
      <c r="E36">
        <f t="shared" si="20"/>
        <v>1200</v>
      </c>
      <c r="F36">
        <f t="shared" si="20"/>
        <v>1600</v>
      </c>
      <c r="G36">
        <f t="shared" si="20"/>
        <v>2000</v>
      </c>
      <c r="H36">
        <f t="shared" si="20"/>
        <v>2400</v>
      </c>
      <c r="I36">
        <f t="shared" si="20"/>
        <v>2800</v>
      </c>
      <c r="J36">
        <f t="shared" si="20"/>
        <v>3200</v>
      </c>
      <c r="K36">
        <f t="shared" si="20"/>
        <v>3600</v>
      </c>
      <c r="L36">
        <f t="shared" si="20"/>
        <v>4000</v>
      </c>
    </row>
    <row r="37" spans="1:12" x14ac:dyDescent="0.2">
      <c r="A37" s="6" t="s">
        <v>26</v>
      </c>
      <c r="B37" s="6">
        <f>$B$5</f>
        <v>2000</v>
      </c>
      <c r="C37" s="6">
        <f t="shared" ref="C37:L37" si="21">$B$5</f>
        <v>2000</v>
      </c>
      <c r="D37" s="6">
        <f t="shared" si="21"/>
        <v>2000</v>
      </c>
      <c r="E37" s="6">
        <f t="shared" si="21"/>
        <v>2000</v>
      </c>
      <c r="F37" s="6">
        <f t="shared" si="21"/>
        <v>2000</v>
      </c>
      <c r="G37" s="6">
        <f t="shared" si="21"/>
        <v>2000</v>
      </c>
      <c r="H37" s="6">
        <f t="shared" si="21"/>
        <v>2000</v>
      </c>
      <c r="I37" s="6">
        <f t="shared" si="21"/>
        <v>2000</v>
      </c>
      <c r="J37" s="6">
        <f t="shared" si="21"/>
        <v>2000</v>
      </c>
      <c r="K37" s="6">
        <f t="shared" si="21"/>
        <v>2000</v>
      </c>
      <c r="L37" s="6">
        <f t="shared" si="21"/>
        <v>2000</v>
      </c>
    </row>
    <row r="38" spans="1:12" x14ac:dyDescent="0.2">
      <c r="A38" s="14" t="s">
        <v>20</v>
      </c>
      <c r="B38">
        <f>B36-B37</f>
        <v>-2000</v>
      </c>
      <c r="C38">
        <f t="shared" ref="C38:L38" si="22">C36-C37</f>
        <v>-1600</v>
      </c>
      <c r="D38">
        <f t="shared" si="22"/>
        <v>-1200</v>
      </c>
      <c r="E38">
        <f t="shared" si="22"/>
        <v>-800</v>
      </c>
      <c r="F38">
        <f t="shared" si="22"/>
        <v>-400</v>
      </c>
      <c r="G38">
        <f t="shared" si="22"/>
        <v>0</v>
      </c>
      <c r="H38">
        <f t="shared" si="22"/>
        <v>400</v>
      </c>
      <c r="I38">
        <f t="shared" si="22"/>
        <v>800</v>
      </c>
      <c r="J38">
        <f t="shared" si="22"/>
        <v>1200</v>
      </c>
      <c r="K38">
        <f t="shared" si="22"/>
        <v>1600</v>
      </c>
      <c r="L38">
        <f t="shared" si="22"/>
        <v>2000</v>
      </c>
    </row>
    <row r="40" spans="1:12" ht="26" x14ac:dyDescent="0.3">
      <c r="A40" s="13" t="s">
        <v>27</v>
      </c>
    </row>
    <row r="41" spans="1:12" ht="26" x14ac:dyDescent="0.3">
      <c r="A41" s="13" t="s">
        <v>28</v>
      </c>
    </row>
    <row r="42" spans="1:12" ht="26" x14ac:dyDescent="0.3">
      <c r="A42" s="13" t="s">
        <v>29</v>
      </c>
    </row>
    <row r="44" spans="1:12" ht="26" x14ac:dyDescent="0.3">
      <c r="A44" s="13" t="s">
        <v>30</v>
      </c>
    </row>
    <row r="45" spans="1:12" ht="21" x14ac:dyDescent="0.25">
      <c r="A45" s="23" t="s">
        <v>31</v>
      </c>
      <c r="B45">
        <v>700</v>
      </c>
    </row>
    <row r="46" spans="1:12" ht="21" x14ac:dyDescent="0.25">
      <c r="A46" s="23" t="s">
        <v>32</v>
      </c>
      <c r="B46">
        <v>600</v>
      </c>
    </row>
    <row r="47" spans="1:12" x14ac:dyDescent="0.2">
      <c r="A47" t="s">
        <v>19</v>
      </c>
      <c r="B47">
        <v>160000</v>
      </c>
    </row>
    <row r="49" spans="1:7" x14ac:dyDescent="0.2">
      <c r="A49" s="6" t="s">
        <v>33</v>
      </c>
      <c r="B49" s="6">
        <v>0</v>
      </c>
      <c r="C49" s="6">
        <v>1000</v>
      </c>
      <c r="D49" s="6">
        <v>2000</v>
      </c>
      <c r="E49" s="6">
        <v>3000</v>
      </c>
      <c r="F49" s="6">
        <v>4000</v>
      </c>
      <c r="G49" s="19">
        <v>1600</v>
      </c>
    </row>
    <row r="50" spans="1:7" x14ac:dyDescent="0.2">
      <c r="A50" t="s">
        <v>34</v>
      </c>
      <c r="B50">
        <f>B49*$B$45</f>
        <v>0</v>
      </c>
      <c r="C50">
        <f t="shared" ref="C50:G50" si="23">C49*$B$45</f>
        <v>700000</v>
      </c>
      <c r="D50">
        <f t="shared" si="23"/>
        <v>1400000</v>
      </c>
      <c r="E50">
        <f t="shared" si="23"/>
        <v>2100000</v>
      </c>
      <c r="F50">
        <f t="shared" si="23"/>
        <v>2800000</v>
      </c>
      <c r="G50" s="1">
        <f t="shared" si="23"/>
        <v>1120000</v>
      </c>
    </row>
    <row r="51" spans="1:7" x14ac:dyDescent="0.2">
      <c r="A51" s="6" t="s">
        <v>12</v>
      </c>
      <c r="B51" s="6">
        <f>B49*$B$46</f>
        <v>0</v>
      </c>
      <c r="C51" s="6">
        <f t="shared" ref="C51:F51" si="24">C49*$B$46</f>
        <v>600000</v>
      </c>
      <c r="D51" s="6">
        <f t="shared" si="24"/>
        <v>1200000</v>
      </c>
      <c r="E51" s="6">
        <f t="shared" si="24"/>
        <v>1800000</v>
      </c>
      <c r="F51" s="6">
        <f t="shared" si="24"/>
        <v>2400000</v>
      </c>
      <c r="G51" s="19">
        <f t="shared" ref="G51" si="25">G49*$B$46</f>
        <v>960000</v>
      </c>
    </row>
    <row r="52" spans="1:7" x14ac:dyDescent="0.2">
      <c r="A52" s="18" t="s">
        <v>13</v>
      </c>
      <c r="B52">
        <f>B50-B51</f>
        <v>0</v>
      </c>
      <c r="C52">
        <f t="shared" ref="C52:G52" si="26">C50-C51</f>
        <v>100000</v>
      </c>
      <c r="D52">
        <f t="shared" si="26"/>
        <v>200000</v>
      </c>
      <c r="E52">
        <f t="shared" si="26"/>
        <v>300000</v>
      </c>
      <c r="F52">
        <f t="shared" si="26"/>
        <v>400000</v>
      </c>
      <c r="G52" s="1">
        <f t="shared" si="26"/>
        <v>160000</v>
      </c>
    </row>
    <row r="53" spans="1:7" x14ac:dyDescent="0.2">
      <c r="A53" t="s">
        <v>19</v>
      </c>
      <c r="B53">
        <f>$B$47</f>
        <v>160000</v>
      </c>
      <c r="C53">
        <f t="shared" ref="C53:G53" si="27">$B$47</f>
        <v>160000</v>
      </c>
      <c r="D53">
        <f t="shared" si="27"/>
        <v>160000</v>
      </c>
      <c r="E53">
        <f t="shared" si="27"/>
        <v>160000</v>
      </c>
      <c r="F53">
        <f t="shared" si="27"/>
        <v>160000</v>
      </c>
      <c r="G53" s="1">
        <f t="shared" si="27"/>
        <v>160000</v>
      </c>
    </row>
    <row r="54" spans="1:7" x14ac:dyDescent="0.2">
      <c r="A54" s="6" t="s">
        <v>35</v>
      </c>
      <c r="B54" s="6">
        <f>SUM(B51,B53)</f>
        <v>160000</v>
      </c>
      <c r="C54" s="6">
        <f t="shared" ref="C54:G54" si="28">SUM(C51,C53)</f>
        <v>760000</v>
      </c>
      <c r="D54" s="6">
        <f t="shared" si="28"/>
        <v>1360000</v>
      </c>
      <c r="E54" s="6">
        <f t="shared" si="28"/>
        <v>1960000</v>
      </c>
      <c r="F54" s="6">
        <f t="shared" si="28"/>
        <v>2560000</v>
      </c>
      <c r="G54" s="19">
        <f t="shared" si="28"/>
        <v>1120000</v>
      </c>
    </row>
    <row r="55" spans="1:7" x14ac:dyDescent="0.2">
      <c r="A55" s="14" t="s">
        <v>20</v>
      </c>
      <c r="B55">
        <f>B50-B54</f>
        <v>-160000</v>
      </c>
      <c r="C55">
        <f t="shared" ref="C55:G55" si="29">C50-C54</f>
        <v>-60000</v>
      </c>
      <c r="D55">
        <f t="shared" si="29"/>
        <v>40000</v>
      </c>
      <c r="E55">
        <f t="shared" si="29"/>
        <v>140000</v>
      </c>
      <c r="F55">
        <f t="shared" si="29"/>
        <v>240000</v>
      </c>
      <c r="G55" s="1">
        <f t="shared" si="29"/>
        <v>0</v>
      </c>
    </row>
    <row r="57" spans="1:7" x14ac:dyDescent="0.2">
      <c r="A57" t="s">
        <v>36</v>
      </c>
    </row>
    <row r="58" spans="1:7" x14ac:dyDescent="0.2">
      <c r="A58" t="s">
        <v>37</v>
      </c>
    </row>
    <row r="60" spans="1:7" x14ac:dyDescent="0.2">
      <c r="A60" s="17" t="s">
        <v>38</v>
      </c>
    </row>
    <row r="61" spans="1:7" x14ac:dyDescent="0.2">
      <c r="A61" t="s">
        <v>39</v>
      </c>
    </row>
    <row r="62" spans="1:7" x14ac:dyDescent="0.2">
      <c r="A62" t="s">
        <v>40</v>
      </c>
    </row>
    <row r="63" spans="1:7" x14ac:dyDescent="0.2">
      <c r="A63" t="s">
        <v>41</v>
      </c>
    </row>
    <row r="64" spans="1:7" x14ac:dyDescent="0.2">
      <c r="B64" t="s">
        <v>42</v>
      </c>
    </row>
    <row r="65" spans="1:2" x14ac:dyDescent="0.2">
      <c r="B65" t="s">
        <v>43</v>
      </c>
    </row>
    <row r="66" spans="1:2" x14ac:dyDescent="0.2">
      <c r="B66" t="s">
        <v>44</v>
      </c>
    </row>
    <row r="68" spans="1:2" x14ac:dyDescent="0.2">
      <c r="A68" t="s">
        <v>45</v>
      </c>
    </row>
    <row r="69" spans="1:2" ht="26" x14ac:dyDescent="0.3">
      <c r="A69" s="22" t="s">
        <v>46</v>
      </c>
      <c r="B69" s="22" t="s">
        <v>47</v>
      </c>
    </row>
    <row r="70" spans="1:2" x14ac:dyDescent="0.2">
      <c r="A70" t="s">
        <v>48</v>
      </c>
    </row>
    <row r="71" spans="1:2" ht="26" x14ac:dyDescent="0.3">
      <c r="A71" s="22" t="s">
        <v>49</v>
      </c>
      <c r="B71" s="22" t="s">
        <v>50</v>
      </c>
    </row>
    <row r="73" spans="1:2" x14ac:dyDescent="0.2">
      <c r="A73" t="s">
        <v>51</v>
      </c>
    </row>
    <row r="74" spans="1:2" x14ac:dyDescent="0.2">
      <c r="A74" t="s">
        <v>19</v>
      </c>
      <c r="B74">
        <f>$B$5</f>
        <v>2000</v>
      </c>
    </row>
    <row r="75" spans="1:2" x14ac:dyDescent="0.2">
      <c r="A75" s="6" t="s">
        <v>14</v>
      </c>
      <c r="B75" s="6">
        <v>80</v>
      </c>
    </row>
    <row r="76" spans="1:2" x14ac:dyDescent="0.2">
      <c r="A76" t="s">
        <v>52</v>
      </c>
      <c r="B76">
        <f>B74/80</f>
        <v>25</v>
      </c>
    </row>
    <row r="78" spans="1:2" x14ac:dyDescent="0.2">
      <c r="A78" t="s">
        <v>53</v>
      </c>
    </row>
    <row r="79" spans="1:2" x14ac:dyDescent="0.2">
      <c r="A79" t="s">
        <v>19</v>
      </c>
      <c r="B79">
        <f>B47</f>
        <v>160000</v>
      </c>
    </row>
    <row r="80" spans="1:2" x14ac:dyDescent="0.2">
      <c r="A80" s="6" t="s">
        <v>14</v>
      </c>
      <c r="B80" s="6">
        <f>B45-B46</f>
        <v>100</v>
      </c>
    </row>
    <row r="81" spans="1:2" x14ac:dyDescent="0.2">
      <c r="A81" t="s">
        <v>53</v>
      </c>
      <c r="B81">
        <f>B79/B80</f>
        <v>1600</v>
      </c>
    </row>
    <row r="83" spans="1:2" ht="26" x14ac:dyDescent="0.3">
      <c r="A83" s="13" t="s">
        <v>54</v>
      </c>
    </row>
    <row r="84" spans="1:2" x14ac:dyDescent="0.2">
      <c r="A84" t="s">
        <v>55</v>
      </c>
    </row>
    <row r="85" spans="1:2" x14ac:dyDescent="0.2">
      <c r="A85" t="s">
        <v>56</v>
      </c>
    </row>
    <row r="87" spans="1:2" x14ac:dyDescent="0.2">
      <c r="A87" t="s">
        <v>57</v>
      </c>
      <c r="B87" s="24">
        <v>1200</v>
      </c>
    </row>
    <row r="88" spans="1:2" x14ac:dyDescent="0.2">
      <c r="A88" t="s">
        <v>58</v>
      </c>
      <c r="B88">
        <v>2000</v>
      </c>
    </row>
    <row r="89" spans="1:2" x14ac:dyDescent="0.2">
      <c r="A89" t="s">
        <v>59</v>
      </c>
      <c r="B89">
        <v>80</v>
      </c>
    </row>
    <row r="90" spans="1:2" x14ac:dyDescent="0.2">
      <c r="A90" t="s">
        <v>60</v>
      </c>
      <c r="B90">
        <f>(B88+B87)/B89</f>
        <v>40</v>
      </c>
    </row>
    <row r="92" spans="1:2" x14ac:dyDescent="0.2">
      <c r="A92" t="s">
        <v>61</v>
      </c>
      <c r="B92" s="24"/>
    </row>
    <row r="93" spans="1:2" x14ac:dyDescent="0.2">
      <c r="A93" t="s">
        <v>62</v>
      </c>
      <c r="B93" s="24">
        <v>1200</v>
      </c>
    </row>
    <row r="94" spans="1:2" x14ac:dyDescent="0.2">
      <c r="A94" t="s">
        <v>63</v>
      </c>
      <c r="B94">
        <v>2000</v>
      </c>
    </row>
    <row r="95" spans="1:2" x14ac:dyDescent="0.2">
      <c r="A95" t="s">
        <v>64</v>
      </c>
      <c r="B95">
        <v>0.4</v>
      </c>
    </row>
    <row r="96" spans="1:2" x14ac:dyDescent="0.2">
      <c r="A96" t="s">
        <v>60</v>
      </c>
      <c r="B96">
        <f>(B93+B94)/B95</f>
        <v>8000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BE09-74D0-2243-8FD8-2D118B00FE63}">
  <dimension ref="A1:J91"/>
  <sheetViews>
    <sheetView topLeftCell="A76" zoomScale="180" zoomScaleNormal="180" workbookViewId="0">
      <selection activeCell="B91" sqref="B91"/>
    </sheetView>
  </sheetViews>
  <sheetFormatPr baseColWidth="10" defaultRowHeight="16" x14ac:dyDescent="0.2"/>
  <cols>
    <col min="1" max="1" width="18.1640625" customWidth="1"/>
  </cols>
  <sheetData>
    <row r="1" spans="1:6" ht="26" x14ac:dyDescent="0.3">
      <c r="A1" s="2" t="s">
        <v>0</v>
      </c>
    </row>
    <row r="2" spans="1:6" ht="56" customHeight="1" x14ac:dyDescent="0.2">
      <c r="A2" s="3" t="s">
        <v>1</v>
      </c>
      <c r="B2" s="3"/>
      <c r="C2" s="3"/>
      <c r="D2" s="3"/>
      <c r="E2" s="3"/>
    </row>
    <row r="4" spans="1:6" x14ac:dyDescent="0.2">
      <c r="A4" s="4" t="s">
        <v>66</v>
      </c>
    </row>
    <row r="6" spans="1:6" x14ac:dyDescent="0.2">
      <c r="A6" s="4" t="s">
        <v>3</v>
      </c>
      <c r="B6" s="11"/>
      <c r="C6" s="11"/>
      <c r="D6" s="11" t="s">
        <v>7</v>
      </c>
      <c r="E6" s="12"/>
    </row>
    <row r="7" spans="1:6" x14ac:dyDescent="0.2">
      <c r="A7" s="7" t="s">
        <v>4</v>
      </c>
      <c r="B7">
        <v>2000</v>
      </c>
      <c r="D7" t="s">
        <v>5</v>
      </c>
      <c r="E7" s="9">
        <v>200</v>
      </c>
      <c r="F7" t="s">
        <v>31</v>
      </c>
    </row>
    <row r="8" spans="1:6" x14ac:dyDescent="0.2">
      <c r="A8" s="8" t="s">
        <v>32</v>
      </c>
      <c r="B8" s="6">
        <v>120</v>
      </c>
      <c r="C8" s="6" t="s">
        <v>65</v>
      </c>
      <c r="D8" s="6"/>
      <c r="E8" s="10"/>
    </row>
    <row r="10" spans="1:6" ht="26" x14ac:dyDescent="0.3">
      <c r="A10" s="13" t="s">
        <v>8</v>
      </c>
    </row>
    <row r="12" spans="1:6" x14ac:dyDescent="0.2">
      <c r="A12" s="25" t="s">
        <v>67</v>
      </c>
      <c r="B12" s="25">
        <v>5</v>
      </c>
      <c r="C12" s="26">
        <v>40</v>
      </c>
    </row>
    <row r="13" spans="1:6" x14ac:dyDescent="0.2">
      <c r="A13" s="14" t="s">
        <v>11</v>
      </c>
      <c r="B13">
        <f>$E$7*B12</f>
        <v>1000</v>
      </c>
      <c r="C13" s="9">
        <f>$E$7*C12</f>
        <v>8000</v>
      </c>
    </row>
    <row r="14" spans="1:6" x14ac:dyDescent="0.2">
      <c r="A14" s="15" t="s">
        <v>12</v>
      </c>
      <c r="B14" s="6">
        <f>B12*$B$8</f>
        <v>600</v>
      </c>
      <c r="C14" s="10">
        <f>C12*$B$8</f>
        <v>4800</v>
      </c>
    </row>
    <row r="15" spans="1:6" x14ac:dyDescent="0.2">
      <c r="A15" s="15" t="s">
        <v>13</v>
      </c>
      <c r="B15" s="6">
        <f>B13-B14</f>
        <v>400</v>
      </c>
      <c r="C15" s="10">
        <f>C13-C14</f>
        <v>3200</v>
      </c>
    </row>
    <row r="16" spans="1:6" x14ac:dyDescent="0.2">
      <c r="B16" t="s">
        <v>14</v>
      </c>
      <c r="C16" t="s">
        <v>15</v>
      </c>
    </row>
    <row r="17" spans="1:10" x14ac:dyDescent="0.2">
      <c r="A17" s="1" t="s">
        <v>14</v>
      </c>
      <c r="B17" s="1">
        <f>B15/B12</f>
        <v>80</v>
      </c>
      <c r="C17" s="1">
        <f>E7-B8</f>
        <v>80</v>
      </c>
    </row>
    <row r="19" spans="1:10" ht="26" x14ac:dyDescent="0.3">
      <c r="A19" s="13" t="s">
        <v>16</v>
      </c>
    </row>
    <row r="20" spans="1:10" x14ac:dyDescent="0.2">
      <c r="A20" t="s">
        <v>17</v>
      </c>
      <c r="B20">
        <f>B15/B13</f>
        <v>0.4</v>
      </c>
    </row>
    <row r="22" spans="1:10" ht="26" x14ac:dyDescent="0.3">
      <c r="A22" s="13" t="s">
        <v>18</v>
      </c>
    </row>
    <row r="23" spans="1:10" x14ac:dyDescent="0.2">
      <c r="A23" s="25" t="s">
        <v>67</v>
      </c>
      <c r="B23">
        <v>0</v>
      </c>
      <c r="C23">
        <v>5</v>
      </c>
      <c r="D23">
        <v>10</v>
      </c>
      <c r="E23">
        <v>15</v>
      </c>
      <c r="F23">
        <v>20</v>
      </c>
      <c r="G23" s="1">
        <v>25</v>
      </c>
      <c r="H23">
        <v>30</v>
      </c>
      <c r="I23">
        <v>35</v>
      </c>
      <c r="J23">
        <v>40</v>
      </c>
    </row>
    <row r="24" spans="1:10" x14ac:dyDescent="0.2">
      <c r="A24" s="14" t="s">
        <v>11</v>
      </c>
      <c r="B24">
        <f>$E$7*B23</f>
        <v>0</v>
      </c>
      <c r="C24">
        <f t="shared" ref="C24:E24" si="0">$E$7*C23</f>
        <v>1000</v>
      </c>
      <c r="D24">
        <f t="shared" si="0"/>
        <v>2000</v>
      </c>
      <c r="E24">
        <f t="shared" si="0"/>
        <v>3000</v>
      </c>
      <c r="F24">
        <f t="shared" ref="F24" si="1">$E$7*F23</f>
        <v>4000</v>
      </c>
      <c r="G24" s="1">
        <f t="shared" ref="G24:H24" si="2">$E$7*G23</f>
        <v>5000</v>
      </c>
      <c r="H24">
        <f t="shared" si="2"/>
        <v>6000</v>
      </c>
      <c r="I24">
        <f t="shared" ref="I24" si="3">$E$7*I23</f>
        <v>7000</v>
      </c>
      <c r="J24">
        <f t="shared" ref="J24" si="4">$E$7*J23</f>
        <v>8000</v>
      </c>
    </row>
    <row r="25" spans="1:10" x14ac:dyDescent="0.2">
      <c r="A25" s="15" t="s">
        <v>12</v>
      </c>
      <c r="B25" s="6">
        <f>B23*$B$8</f>
        <v>0</v>
      </c>
      <c r="C25" s="6">
        <f t="shared" ref="C25:E25" si="5">C23*$B$8</f>
        <v>600</v>
      </c>
      <c r="D25" s="6">
        <f t="shared" si="5"/>
        <v>1200</v>
      </c>
      <c r="E25" s="6">
        <f t="shared" si="5"/>
        <v>1800</v>
      </c>
      <c r="F25" s="6">
        <f t="shared" ref="F25:J25" si="6">F23*$B$8</f>
        <v>2400</v>
      </c>
      <c r="G25" s="19">
        <f t="shared" si="6"/>
        <v>3000</v>
      </c>
      <c r="H25" s="6">
        <f t="shared" si="6"/>
        <v>3600</v>
      </c>
      <c r="I25" s="6">
        <f t="shared" si="6"/>
        <v>4200</v>
      </c>
      <c r="J25" s="6">
        <f t="shared" si="6"/>
        <v>4800</v>
      </c>
    </row>
    <row r="26" spans="1:10" x14ac:dyDescent="0.2">
      <c r="A26" s="27" t="s">
        <v>13</v>
      </c>
      <c r="B26" s="21">
        <f>B24-B25</f>
        <v>0</v>
      </c>
      <c r="C26" s="21">
        <f t="shared" ref="C26:E26" si="7">C24-C25</f>
        <v>400</v>
      </c>
      <c r="D26" s="21">
        <f t="shared" si="7"/>
        <v>800</v>
      </c>
      <c r="E26" s="21">
        <f t="shared" si="7"/>
        <v>1200</v>
      </c>
      <c r="F26" s="21">
        <f t="shared" ref="F26" si="8">F24-F25</f>
        <v>1600</v>
      </c>
      <c r="G26" s="28">
        <f t="shared" ref="G26:H26" si="9">G24-G25</f>
        <v>2000</v>
      </c>
      <c r="H26" s="21">
        <f t="shared" si="9"/>
        <v>2400</v>
      </c>
      <c r="I26" s="21">
        <f t="shared" ref="I26" si="10">I24-I25</f>
        <v>2800</v>
      </c>
      <c r="J26" s="21">
        <f t="shared" ref="J26" si="11">J24-J25</f>
        <v>3200</v>
      </c>
    </row>
    <row r="27" spans="1:10" x14ac:dyDescent="0.2">
      <c r="A27" s="15" t="s">
        <v>19</v>
      </c>
      <c r="B27" s="6">
        <f>$B$7</f>
        <v>2000</v>
      </c>
      <c r="C27" s="6">
        <f>$B$7</f>
        <v>2000</v>
      </c>
      <c r="D27" s="6">
        <f>$B$7</f>
        <v>2000</v>
      </c>
      <c r="E27" s="6">
        <f t="shared" ref="E27:J27" si="12">$B$7</f>
        <v>2000</v>
      </c>
      <c r="F27" s="6">
        <f t="shared" si="12"/>
        <v>2000</v>
      </c>
      <c r="G27" s="19">
        <f t="shared" si="12"/>
        <v>2000</v>
      </c>
      <c r="H27" s="6">
        <f t="shared" si="12"/>
        <v>2000</v>
      </c>
      <c r="I27" s="6">
        <f t="shared" si="12"/>
        <v>2000</v>
      </c>
      <c r="J27" s="6">
        <f t="shared" si="12"/>
        <v>2000</v>
      </c>
    </row>
    <row r="28" spans="1:10" x14ac:dyDescent="0.2">
      <c r="A28" s="27" t="s">
        <v>20</v>
      </c>
      <c r="B28">
        <f>B26-B27</f>
        <v>-2000</v>
      </c>
      <c r="C28">
        <f t="shared" ref="C28:E28" si="13">C26-C27</f>
        <v>-1600</v>
      </c>
      <c r="D28">
        <f t="shared" si="13"/>
        <v>-1200</v>
      </c>
      <c r="E28">
        <f t="shared" si="13"/>
        <v>-800</v>
      </c>
      <c r="F28">
        <f t="shared" ref="F28" si="14">F26-F27</f>
        <v>-400</v>
      </c>
      <c r="G28" s="1">
        <f t="shared" ref="G28:H28" si="15">G26-G27</f>
        <v>0</v>
      </c>
      <c r="H28">
        <f t="shared" si="15"/>
        <v>400</v>
      </c>
      <c r="I28">
        <f t="shared" ref="I28" si="16">I26-I27</f>
        <v>800</v>
      </c>
      <c r="J28">
        <f t="shared" ref="J28" si="17">J26-J27</f>
        <v>1200</v>
      </c>
    </row>
    <row r="30" spans="1:10" ht="26" x14ac:dyDescent="0.3">
      <c r="A30" s="13" t="s">
        <v>21</v>
      </c>
    </row>
    <row r="31" spans="1:10" x14ac:dyDescent="0.2">
      <c r="A31" s="6" t="s">
        <v>23</v>
      </c>
      <c r="B31" s="6">
        <v>0</v>
      </c>
      <c r="C31" s="6">
        <v>5</v>
      </c>
      <c r="D31" s="6">
        <v>10</v>
      </c>
      <c r="E31" s="6">
        <v>15</v>
      </c>
      <c r="F31" s="6">
        <v>20</v>
      </c>
      <c r="G31" s="19">
        <v>25</v>
      </c>
      <c r="H31" s="6">
        <v>30</v>
      </c>
      <c r="I31" s="6">
        <v>35</v>
      </c>
      <c r="J31" s="6">
        <v>40</v>
      </c>
    </row>
    <row r="32" spans="1:10" x14ac:dyDescent="0.2">
      <c r="A32" s="14" t="s">
        <v>11</v>
      </c>
      <c r="B32">
        <f>$E$7*B31</f>
        <v>0</v>
      </c>
      <c r="C32">
        <f t="shared" ref="C32" si="18">$E$7*C31</f>
        <v>1000</v>
      </c>
      <c r="D32">
        <f t="shared" ref="D32" si="19">$E$7*D31</f>
        <v>2000</v>
      </c>
      <c r="E32">
        <f t="shared" ref="E32" si="20">$E$7*E31</f>
        <v>3000</v>
      </c>
      <c r="F32">
        <f t="shared" ref="F32" si="21">$E$7*F31</f>
        <v>4000</v>
      </c>
      <c r="G32" s="1">
        <f t="shared" ref="G32" si="22">$E$7*G31</f>
        <v>5000</v>
      </c>
      <c r="H32">
        <f t="shared" ref="H32" si="23">$E$7*H31</f>
        <v>6000</v>
      </c>
      <c r="I32">
        <f t="shared" ref="I32" si="24">$E$7*I31</f>
        <v>7000</v>
      </c>
      <c r="J32">
        <f t="shared" ref="J32" si="25">$E$7*J31</f>
        <v>8000</v>
      </c>
    </row>
    <row r="33" spans="1:10" x14ac:dyDescent="0.2">
      <c r="A33" t="s">
        <v>17</v>
      </c>
      <c r="B33">
        <f>$B$20</f>
        <v>0.4</v>
      </c>
      <c r="C33">
        <f t="shared" ref="C33:J33" si="26">$B$20</f>
        <v>0.4</v>
      </c>
      <c r="D33">
        <f t="shared" si="26"/>
        <v>0.4</v>
      </c>
      <c r="E33">
        <f t="shared" si="26"/>
        <v>0.4</v>
      </c>
      <c r="F33">
        <f t="shared" si="26"/>
        <v>0.4</v>
      </c>
      <c r="G33">
        <f t="shared" si="26"/>
        <v>0.4</v>
      </c>
      <c r="H33">
        <f t="shared" si="26"/>
        <v>0.4</v>
      </c>
      <c r="I33">
        <f t="shared" si="26"/>
        <v>0.4</v>
      </c>
      <c r="J33">
        <f t="shared" si="26"/>
        <v>0.4</v>
      </c>
    </row>
    <row r="34" spans="1:10" x14ac:dyDescent="0.2">
      <c r="A34" t="s">
        <v>25</v>
      </c>
      <c r="B34">
        <f>B33*B32</f>
        <v>0</v>
      </c>
      <c r="C34">
        <f t="shared" ref="C34:J34" si="27">C33*C32</f>
        <v>400</v>
      </c>
      <c r="D34">
        <f t="shared" si="27"/>
        <v>800</v>
      </c>
      <c r="E34">
        <f t="shared" si="27"/>
        <v>1200</v>
      </c>
      <c r="F34">
        <f t="shared" si="27"/>
        <v>1600</v>
      </c>
      <c r="G34">
        <f t="shared" si="27"/>
        <v>2000</v>
      </c>
      <c r="H34">
        <f t="shared" si="27"/>
        <v>2400</v>
      </c>
      <c r="I34">
        <f t="shared" si="27"/>
        <v>2800</v>
      </c>
      <c r="J34">
        <f t="shared" si="27"/>
        <v>3200</v>
      </c>
    </row>
    <row r="35" spans="1:10" x14ac:dyDescent="0.2">
      <c r="A35" s="6" t="s">
        <v>26</v>
      </c>
      <c r="B35" s="6">
        <f>$B$7</f>
        <v>2000</v>
      </c>
      <c r="C35" s="6">
        <f t="shared" ref="C35:J35" si="28">$B$7</f>
        <v>2000</v>
      </c>
      <c r="D35" s="6">
        <f t="shared" si="28"/>
        <v>2000</v>
      </c>
      <c r="E35" s="6">
        <f t="shared" si="28"/>
        <v>2000</v>
      </c>
      <c r="F35" s="6">
        <f t="shared" si="28"/>
        <v>2000</v>
      </c>
      <c r="G35" s="6">
        <f t="shared" si="28"/>
        <v>2000</v>
      </c>
      <c r="H35" s="6">
        <f t="shared" si="28"/>
        <v>2000</v>
      </c>
      <c r="I35" s="6">
        <f t="shared" si="28"/>
        <v>2000</v>
      </c>
      <c r="J35" s="6">
        <f t="shared" si="28"/>
        <v>2000</v>
      </c>
    </row>
    <row r="36" spans="1:10" x14ac:dyDescent="0.2">
      <c r="A36" s="14" t="s">
        <v>68</v>
      </c>
      <c r="B36" s="29">
        <f>B34-B35</f>
        <v>-2000</v>
      </c>
      <c r="C36" s="29">
        <f t="shared" ref="C36:J36" si="29">C34-C35</f>
        <v>-1600</v>
      </c>
      <c r="D36" s="29">
        <f t="shared" si="29"/>
        <v>-1200</v>
      </c>
      <c r="E36" s="29">
        <f t="shared" si="29"/>
        <v>-800</v>
      </c>
      <c r="F36" s="29">
        <f t="shared" si="29"/>
        <v>-400</v>
      </c>
      <c r="G36" s="29">
        <f t="shared" si="29"/>
        <v>0</v>
      </c>
      <c r="H36" s="29">
        <f t="shared" si="29"/>
        <v>400</v>
      </c>
      <c r="I36" s="29">
        <f t="shared" si="29"/>
        <v>800</v>
      </c>
      <c r="J36" s="29">
        <f t="shared" si="29"/>
        <v>1200</v>
      </c>
    </row>
    <row r="38" spans="1:10" ht="26" x14ac:dyDescent="0.3">
      <c r="A38" s="13" t="s">
        <v>27</v>
      </c>
    </row>
    <row r="39" spans="1:10" ht="26" x14ac:dyDescent="0.3">
      <c r="A39" s="13" t="s">
        <v>28</v>
      </c>
    </row>
    <row r="40" spans="1:10" ht="26" x14ac:dyDescent="0.3">
      <c r="A40" s="30" t="s">
        <v>29</v>
      </c>
      <c r="B40" s="31"/>
      <c r="C40" s="31"/>
      <c r="D40" s="31"/>
    </row>
    <row r="42" spans="1:10" ht="26" x14ac:dyDescent="0.3">
      <c r="A42" s="13" t="s">
        <v>30</v>
      </c>
    </row>
    <row r="43" spans="1:10" x14ac:dyDescent="0.2">
      <c r="A43" s="17" t="s">
        <v>31</v>
      </c>
      <c r="B43">
        <v>700</v>
      </c>
    </row>
    <row r="44" spans="1:10" x14ac:dyDescent="0.2">
      <c r="A44" t="s">
        <v>32</v>
      </c>
      <c r="B44">
        <v>600</v>
      </c>
    </row>
    <row r="45" spans="1:10" x14ac:dyDescent="0.2">
      <c r="A45" t="s">
        <v>69</v>
      </c>
      <c r="B45">
        <v>160000</v>
      </c>
    </row>
    <row r="47" spans="1:10" x14ac:dyDescent="0.2">
      <c r="A47" s="6" t="s">
        <v>33</v>
      </c>
      <c r="B47" s="6">
        <v>0</v>
      </c>
      <c r="C47" s="6">
        <v>1000</v>
      </c>
      <c r="D47" s="6">
        <v>2000</v>
      </c>
      <c r="E47" s="6">
        <v>3000</v>
      </c>
      <c r="F47" s="6">
        <v>4000</v>
      </c>
      <c r="G47" s="14">
        <v>1600</v>
      </c>
    </row>
    <row r="48" spans="1:10" x14ac:dyDescent="0.2">
      <c r="A48" t="s">
        <v>34</v>
      </c>
      <c r="B48">
        <f>B47*$B$43</f>
        <v>0</v>
      </c>
      <c r="C48">
        <f t="shared" ref="C48:G48" si="30">C47*$B$43</f>
        <v>700000</v>
      </c>
      <c r="D48">
        <f t="shared" si="30"/>
        <v>1400000</v>
      </c>
      <c r="E48">
        <f t="shared" si="30"/>
        <v>2100000</v>
      </c>
      <c r="F48">
        <f t="shared" si="30"/>
        <v>2800000</v>
      </c>
      <c r="G48">
        <f t="shared" si="30"/>
        <v>1120000</v>
      </c>
    </row>
    <row r="49" spans="1:7" x14ac:dyDescent="0.2">
      <c r="A49" s="6" t="s">
        <v>35</v>
      </c>
      <c r="B49" s="6">
        <f>$B$45+(B47*$B$44)</f>
        <v>160000</v>
      </c>
      <c r="C49" s="6">
        <f t="shared" ref="C49:F49" si="31">$B$45+(C47*$B$44)</f>
        <v>760000</v>
      </c>
      <c r="D49" s="6">
        <f t="shared" si="31"/>
        <v>1360000</v>
      </c>
      <c r="E49" s="6">
        <f t="shared" si="31"/>
        <v>1960000</v>
      </c>
      <c r="F49" s="6">
        <f t="shared" si="31"/>
        <v>2560000</v>
      </c>
      <c r="G49" s="6">
        <f t="shared" ref="G49" si="32">$B$45+(G47*$B$44)</f>
        <v>1120000</v>
      </c>
    </row>
    <row r="50" spans="1:7" x14ac:dyDescent="0.2">
      <c r="A50" t="s">
        <v>20</v>
      </c>
      <c r="B50">
        <f>B48-B49</f>
        <v>-160000</v>
      </c>
      <c r="C50">
        <f t="shared" ref="C50:G50" si="33">C48-C49</f>
        <v>-60000</v>
      </c>
      <c r="D50">
        <f t="shared" si="33"/>
        <v>40000</v>
      </c>
      <c r="E50">
        <f t="shared" si="33"/>
        <v>140000</v>
      </c>
      <c r="F50">
        <f t="shared" si="33"/>
        <v>240000</v>
      </c>
      <c r="G50">
        <f t="shared" si="33"/>
        <v>0</v>
      </c>
    </row>
    <row r="52" spans="1:7" x14ac:dyDescent="0.2">
      <c r="A52" t="s">
        <v>36</v>
      </c>
    </row>
    <row r="53" spans="1:7" x14ac:dyDescent="0.2">
      <c r="A53" t="s">
        <v>70</v>
      </c>
    </row>
    <row r="56" spans="1:7" x14ac:dyDescent="0.2">
      <c r="A56" s="17" t="s">
        <v>38</v>
      </c>
    </row>
    <row r="57" spans="1:7" x14ac:dyDescent="0.2">
      <c r="A57" t="s">
        <v>71</v>
      </c>
    </row>
    <row r="58" spans="1:7" x14ac:dyDescent="0.2">
      <c r="A58" t="s">
        <v>40</v>
      </c>
    </row>
    <row r="59" spans="1:7" x14ac:dyDescent="0.2">
      <c r="A59" t="s">
        <v>41</v>
      </c>
    </row>
    <row r="60" spans="1:7" x14ac:dyDescent="0.2">
      <c r="B60" t="s">
        <v>42</v>
      </c>
    </row>
    <row r="61" spans="1:7" x14ac:dyDescent="0.2">
      <c r="B61" t="s">
        <v>43</v>
      </c>
    </row>
    <row r="62" spans="1:7" x14ac:dyDescent="0.2">
      <c r="B62" t="s">
        <v>44</v>
      </c>
    </row>
    <row r="63" spans="1:7" x14ac:dyDescent="0.2">
      <c r="A63" t="s">
        <v>45</v>
      </c>
    </row>
    <row r="65" spans="1:5" ht="26" x14ac:dyDescent="0.3">
      <c r="A65" s="22" t="s">
        <v>46</v>
      </c>
      <c r="B65" s="22" t="s">
        <v>47</v>
      </c>
    </row>
    <row r="66" spans="1:5" x14ac:dyDescent="0.2">
      <c r="A66" t="s">
        <v>72</v>
      </c>
      <c r="C66" t="s">
        <v>73</v>
      </c>
      <c r="E66" t="s">
        <v>74</v>
      </c>
    </row>
    <row r="68" spans="1:5" x14ac:dyDescent="0.2">
      <c r="A68" t="s">
        <v>75</v>
      </c>
    </row>
    <row r="69" spans="1:5" x14ac:dyDescent="0.2">
      <c r="A69" t="s">
        <v>19</v>
      </c>
      <c r="B69">
        <v>2000</v>
      </c>
    </row>
    <row r="70" spans="1:5" x14ac:dyDescent="0.2">
      <c r="A70" t="s">
        <v>14</v>
      </c>
      <c r="B70">
        <v>80</v>
      </c>
    </row>
    <row r="71" spans="1:5" x14ac:dyDescent="0.2">
      <c r="A71" t="s">
        <v>75</v>
      </c>
      <c r="B71">
        <f>(B69)/B70</f>
        <v>25</v>
      </c>
    </row>
    <row r="73" spans="1:5" x14ac:dyDescent="0.2">
      <c r="A73" t="s">
        <v>76</v>
      </c>
    </row>
    <row r="74" spans="1:5" x14ac:dyDescent="0.2">
      <c r="A74" t="s">
        <v>19</v>
      </c>
      <c r="B74">
        <v>2000</v>
      </c>
    </row>
    <row r="75" spans="1:5" x14ac:dyDescent="0.2">
      <c r="A75" t="s">
        <v>17</v>
      </c>
      <c r="B75">
        <v>0.4</v>
      </c>
    </row>
    <row r="76" spans="1:5" x14ac:dyDescent="0.2">
      <c r="A76" t="s">
        <v>76</v>
      </c>
      <c r="B76">
        <f>(B74)/B75</f>
        <v>5000</v>
      </c>
    </row>
    <row r="78" spans="1:5" ht="26" x14ac:dyDescent="0.3">
      <c r="A78" s="13" t="s">
        <v>79</v>
      </c>
    </row>
    <row r="79" spans="1:5" ht="26" x14ac:dyDescent="0.3">
      <c r="A79" s="13" t="s">
        <v>77</v>
      </c>
    </row>
    <row r="80" spans="1:5" x14ac:dyDescent="0.2">
      <c r="A80" t="s">
        <v>78</v>
      </c>
    </row>
    <row r="81" spans="1:3" x14ac:dyDescent="0.2">
      <c r="A81" t="s">
        <v>80</v>
      </c>
    </row>
    <row r="83" spans="1:3" x14ac:dyDescent="0.2">
      <c r="A83" t="s">
        <v>81</v>
      </c>
      <c r="B83">
        <v>1200</v>
      </c>
    </row>
    <row r="84" spans="1:3" x14ac:dyDescent="0.2">
      <c r="A84" t="s">
        <v>19</v>
      </c>
      <c r="B84">
        <v>2000</v>
      </c>
    </row>
    <row r="85" spans="1:3" x14ac:dyDescent="0.2">
      <c r="A85" t="s">
        <v>14</v>
      </c>
      <c r="B85">
        <v>80</v>
      </c>
    </row>
    <row r="86" spans="1:3" x14ac:dyDescent="0.2">
      <c r="A86" t="s">
        <v>82</v>
      </c>
      <c r="B86">
        <f>(B84+B83)/B85</f>
        <v>40</v>
      </c>
    </row>
    <row r="88" spans="1:3" x14ac:dyDescent="0.2">
      <c r="A88" t="s">
        <v>81</v>
      </c>
      <c r="B88">
        <v>1200</v>
      </c>
      <c r="C88" t="s">
        <v>20</v>
      </c>
    </row>
    <row r="89" spans="1:3" x14ac:dyDescent="0.2">
      <c r="A89" t="s">
        <v>19</v>
      </c>
      <c r="B89">
        <v>2000</v>
      </c>
    </row>
    <row r="90" spans="1:3" x14ac:dyDescent="0.2">
      <c r="A90" t="s">
        <v>17</v>
      </c>
      <c r="B90">
        <v>0.4</v>
      </c>
    </row>
    <row r="91" spans="1:3" x14ac:dyDescent="0.2">
      <c r="A91" t="s">
        <v>82</v>
      </c>
      <c r="B91">
        <f>(B89+B88)/B90</f>
        <v>8000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C15A-8637-7544-9B9B-35A1DE8625E4}">
  <dimension ref="A1:J97"/>
  <sheetViews>
    <sheetView tabSelected="1" topLeftCell="A75" zoomScale="170" zoomScaleNormal="170" workbookViewId="0">
      <selection activeCell="A98" sqref="A98"/>
    </sheetView>
  </sheetViews>
  <sheetFormatPr baseColWidth="10" defaultRowHeight="16" x14ac:dyDescent="0.2"/>
  <cols>
    <col min="1" max="1" width="20.6640625" customWidth="1"/>
  </cols>
  <sheetData>
    <row r="1" spans="1:5" ht="26" x14ac:dyDescent="0.3">
      <c r="A1" s="2" t="s">
        <v>0</v>
      </c>
    </row>
    <row r="2" spans="1:5" ht="70" customHeight="1" x14ac:dyDescent="0.2">
      <c r="A2" s="3" t="s">
        <v>1</v>
      </c>
      <c r="B2" s="3"/>
      <c r="C2" s="3"/>
      <c r="D2" s="3"/>
      <c r="E2" s="3"/>
    </row>
    <row r="3" spans="1:5" x14ac:dyDescent="0.2">
      <c r="A3" s="5" t="s">
        <v>66</v>
      </c>
      <c r="B3" s="6"/>
      <c r="C3" s="10"/>
    </row>
    <row r="5" spans="1:5" x14ac:dyDescent="0.2">
      <c r="A5" s="11" t="s">
        <v>3</v>
      </c>
      <c r="B5" s="11"/>
      <c r="C5" s="11"/>
      <c r="D5" s="11" t="s">
        <v>85</v>
      </c>
      <c r="E5" s="12"/>
    </row>
    <row r="6" spans="1:5" x14ac:dyDescent="0.2">
      <c r="A6" t="s">
        <v>83</v>
      </c>
      <c r="B6">
        <v>2000</v>
      </c>
      <c r="D6" t="s">
        <v>86</v>
      </c>
      <c r="E6" s="9">
        <v>200</v>
      </c>
    </row>
    <row r="7" spans="1:5" x14ac:dyDescent="0.2">
      <c r="A7" s="6" t="s">
        <v>84</v>
      </c>
      <c r="B7" s="6">
        <v>120</v>
      </c>
      <c r="C7" s="6" t="s">
        <v>65</v>
      </c>
      <c r="D7" s="6"/>
      <c r="E7" s="10"/>
    </row>
    <row r="9" spans="1:5" ht="26" x14ac:dyDescent="0.3">
      <c r="A9" s="13" t="s">
        <v>8</v>
      </c>
    </row>
    <row r="10" spans="1:5" x14ac:dyDescent="0.2">
      <c r="A10" t="s">
        <v>87</v>
      </c>
    </row>
    <row r="12" spans="1:5" x14ac:dyDescent="0.2">
      <c r="A12" s="6" t="s">
        <v>67</v>
      </c>
      <c r="B12" s="6">
        <v>5</v>
      </c>
      <c r="C12" s="6">
        <v>40</v>
      </c>
    </row>
    <row r="13" spans="1:5" x14ac:dyDescent="0.2">
      <c r="A13" t="s">
        <v>88</v>
      </c>
      <c r="B13">
        <f>B12*$E$6</f>
        <v>1000</v>
      </c>
      <c r="C13">
        <f>C12*$E$6</f>
        <v>8000</v>
      </c>
    </row>
    <row r="14" spans="1:5" x14ac:dyDescent="0.2">
      <c r="A14" s="6" t="s">
        <v>12</v>
      </c>
      <c r="B14" s="6">
        <f>B12*$B$7</f>
        <v>600</v>
      </c>
      <c r="C14" s="6">
        <f>C12*$B$7</f>
        <v>4800</v>
      </c>
    </row>
    <row r="15" spans="1:5" x14ac:dyDescent="0.2">
      <c r="A15" s="14" t="s">
        <v>13</v>
      </c>
      <c r="B15">
        <f>B13-B14</f>
        <v>400</v>
      </c>
      <c r="C15">
        <f>C13-C14</f>
        <v>3200</v>
      </c>
    </row>
    <row r="17" spans="1:10" x14ac:dyDescent="0.2">
      <c r="A17" s="11"/>
      <c r="B17" s="11" t="s">
        <v>14</v>
      </c>
      <c r="C17" s="12" t="s">
        <v>15</v>
      </c>
    </row>
    <row r="18" spans="1:10" x14ac:dyDescent="0.2">
      <c r="A18" s="19" t="s">
        <v>14</v>
      </c>
      <c r="B18" s="6">
        <f>B15/B12</f>
        <v>80</v>
      </c>
      <c r="C18" s="10">
        <f>E6-B7</f>
        <v>80</v>
      </c>
    </row>
    <row r="20" spans="1:10" ht="26" x14ac:dyDescent="0.3">
      <c r="A20" s="13" t="s">
        <v>16</v>
      </c>
    </row>
    <row r="21" spans="1:10" x14ac:dyDescent="0.2">
      <c r="A21" t="s">
        <v>17</v>
      </c>
      <c r="B21">
        <f>C15/C13</f>
        <v>0.4</v>
      </c>
    </row>
    <row r="23" spans="1:10" ht="26" x14ac:dyDescent="0.3">
      <c r="A23" s="13" t="s">
        <v>18</v>
      </c>
    </row>
    <row r="25" spans="1:10" x14ac:dyDescent="0.2">
      <c r="A25" s="25" t="s">
        <v>67</v>
      </c>
      <c r="B25" s="25">
        <v>0</v>
      </c>
      <c r="C25" s="25">
        <v>5</v>
      </c>
      <c r="D25" s="25">
        <v>10</v>
      </c>
      <c r="E25" s="25">
        <v>15</v>
      </c>
      <c r="F25" s="25">
        <v>20</v>
      </c>
      <c r="G25" s="32">
        <v>25</v>
      </c>
      <c r="H25" s="25">
        <v>30</v>
      </c>
      <c r="I25" s="25">
        <v>35</v>
      </c>
      <c r="J25" s="25">
        <v>40</v>
      </c>
    </row>
    <row r="26" spans="1:10" x14ac:dyDescent="0.2">
      <c r="A26" t="s">
        <v>11</v>
      </c>
      <c r="B26">
        <f>B25*$E$6</f>
        <v>0</v>
      </c>
      <c r="C26">
        <f>C25*$E$6</f>
        <v>1000</v>
      </c>
      <c r="D26">
        <f>D25*$E$6</f>
        <v>2000</v>
      </c>
      <c r="E26">
        <f t="shared" ref="E26:I26" si="0">E25*$E$6</f>
        <v>3000</v>
      </c>
      <c r="F26">
        <f t="shared" si="0"/>
        <v>4000</v>
      </c>
      <c r="G26" s="1">
        <f t="shared" si="0"/>
        <v>5000</v>
      </c>
      <c r="H26">
        <f t="shared" si="0"/>
        <v>6000</v>
      </c>
      <c r="I26">
        <f t="shared" si="0"/>
        <v>7000</v>
      </c>
      <c r="J26">
        <f>J25*$E$6</f>
        <v>8000</v>
      </c>
    </row>
    <row r="27" spans="1:10" x14ac:dyDescent="0.2">
      <c r="A27" s="6" t="s">
        <v>12</v>
      </c>
      <c r="B27" s="6">
        <f>B25*$B$7</f>
        <v>0</v>
      </c>
      <c r="C27" s="6">
        <f>C25*$B$7</f>
        <v>600</v>
      </c>
      <c r="D27" s="6">
        <f>D25*$B$7</f>
        <v>1200</v>
      </c>
      <c r="E27" s="6">
        <f t="shared" ref="E27:I27" si="1">E25*$B$7</f>
        <v>1800</v>
      </c>
      <c r="F27" s="6">
        <f t="shared" si="1"/>
        <v>2400</v>
      </c>
      <c r="G27" s="19">
        <f t="shared" si="1"/>
        <v>3000</v>
      </c>
      <c r="H27" s="6">
        <f t="shared" si="1"/>
        <v>3600</v>
      </c>
      <c r="I27" s="6">
        <f t="shared" si="1"/>
        <v>4200</v>
      </c>
      <c r="J27" s="6">
        <f>J25*$B$7</f>
        <v>4800</v>
      </c>
    </row>
    <row r="28" spans="1:10" x14ac:dyDescent="0.2">
      <c r="A28" s="1" t="s">
        <v>13</v>
      </c>
      <c r="B28">
        <f>B26-B27</f>
        <v>0</v>
      </c>
      <c r="C28">
        <f>C26-C27</f>
        <v>400</v>
      </c>
      <c r="D28">
        <f>D26-D27</f>
        <v>800</v>
      </c>
      <c r="E28">
        <f t="shared" ref="E28:I28" si="2">E26-E27</f>
        <v>1200</v>
      </c>
      <c r="F28">
        <f t="shared" si="2"/>
        <v>1600</v>
      </c>
      <c r="G28" s="1">
        <f t="shared" si="2"/>
        <v>2000</v>
      </c>
      <c r="H28">
        <f t="shared" si="2"/>
        <v>2400</v>
      </c>
      <c r="I28">
        <f t="shared" si="2"/>
        <v>2800</v>
      </c>
      <c r="J28">
        <f>J26-J27</f>
        <v>3200</v>
      </c>
    </row>
    <row r="29" spans="1:10" x14ac:dyDescent="0.2">
      <c r="A29" s="15" t="s">
        <v>19</v>
      </c>
      <c r="B29" s="6">
        <f>$B$6</f>
        <v>2000</v>
      </c>
      <c r="C29" s="6">
        <f t="shared" ref="C29:I29" si="3">$B$6</f>
        <v>2000</v>
      </c>
      <c r="D29" s="6">
        <f t="shared" si="3"/>
        <v>2000</v>
      </c>
      <c r="E29" s="6">
        <f t="shared" si="3"/>
        <v>2000</v>
      </c>
      <c r="F29" s="6">
        <f t="shared" si="3"/>
        <v>2000</v>
      </c>
      <c r="G29" s="19">
        <f t="shared" si="3"/>
        <v>2000</v>
      </c>
      <c r="H29" s="6">
        <f t="shared" si="3"/>
        <v>2000</v>
      </c>
      <c r="I29" s="6">
        <f t="shared" si="3"/>
        <v>2000</v>
      </c>
      <c r="J29" s="6">
        <f>$B$6</f>
        <v>2000</v>
      </c>
    </row>
    <row r="30" spans="1:10" x14ac:dyDescent="0.2">
      <c r="A30" s="14" t="s">
        <v>20</v>
      </c>
      <c r="B30">
        <f>B28-B29</f>
        <v>-2000</v>
      </c>
      <c r="C30">
        <f t="shared" ref="C30:E30" si="4">C28-C29</f>
        <v>-1600</v>
      </c>
      <c r="D30">
        <f t="shared" si="4"/>
        <v>-1200</v>
      </c>
      <c r="E30">
        <f t="shared" si="4"/>
        <v>-800</v>
      </c>
      <c r="F30">
        <f t="shared" ref="F30" si="5">F28-F29</f>
        <v>-400</v>
      </c>
      <c r="G30" s="1">
        <f t="shared" ref="G30:H30" si="6">G28-G29</f>
        <v>0</v>
      </c>
      <c r="H30" s="17">
        <f t="shared" si="6"/>
        <v>400</v>
      </c>
      <c r="I30" s="17">
        <f t="shared" ref="I30" si="7">I28-I29</f>
        <v>800</v>
      </c>
      <c r="J30" s="17">
        <f>J28-J29</f>
        <v>1200</v>
      </c>
    </row>
    <row r="32" spans="1:10" ht="26" x14ac:dyDescent="0.3">
      <c r="A32" s="13" t="s">
        <v>21</v>
      </c>
    </row>
    <row r="34" spans="1:10" x14ac:dyDescent="0.2">
      <c r="A34" s="25" t="s">
        <v>67</v>
      </c>
      <c r="B34" s="25">
        <v>0</v>
      </c>
      <c r="C34" s="25">
        <v>5</v>
      </c>
      <c r="D34" s="25">
        <v>10</v>
      </c>
      <c r="E34" s="25">
        <v>15</v>
      </c>
      <c r="F34" s="25">
        <v>20</v>
      </c>
      <c r="G34" s="32">
        <v>25</v>
      </c>
      <c r="H34" s="25">
        <v>30</v>
      </c>
      <c r="I34" s="25">
        <v>35</v>
      </c>
      <c r="J34" s="25">
        <v>40</v>
      </c>
    </row>
    <row r="35" spans="1:10" x14ac:dyDescent="0.2">
      <c r="A35" t="s">
        <v>11</v>
      </c>
      <c r="B35">
        <f>B34*$E$6</f>
        <v>0</v>
      </c>
      <c r="C35">
        <f>C34*$E$6</f>
        <v>1000</v>
      </c>
      <c r="D35">
        <f>D34*$E$6</f>
        <v>2000</v>
      </c>
      <c r="E35">
        <f t="shared" ref="E35" si="8">E34*$E$6</f>
        <v>3000</v>
      </c>
      <c r="F35">
        <f t="shared" ref="F35" si="9">F34*$E$6</f>
        <v>4000</v>
      </c>
      <c r="G35" s="1">
        <f t="shared" ref="G35" si="10">G34*$E$6</f>
        <v>5000</v>
      </c>
      <c r="H35">
        <f t="shared" ref="H35" si="11">H34*$E$6</f>
        <v>6000</v>
      </c>
      <c r="I35">
        <f t="shared" ref="I35" si="12">I34*$E$6</f>
        <v>7000</v>
      </c>
      <c r="J35">
        <f>J34*$E$6</f>
        <v>8000</v>
      </c>
    </row>
    <row r="36" spans="1:10" x14ac:dyDescent="0.2">
      <c r="A36" t="s">
        <v>17</v>
      </c>
      <c r="B36">
        <f>$B$21</f>
        <v>0.4</v>
      </c>
      <c r="C36">
        <f t="shared" ref="C36:J36" si="13">$B$21</f>
        <v>0.4</v>
      </c>
      <c r="D36">
        <f t="shared" si="13"/>
        <v>0.4</v>
      </c>
      <c r="E36">
        <f t="shared" si="13"/>
        <v>0.4</v>
      </c>
      <c r="F36">
        <f t="shared" si="13"/>
        <v>0.4</v>
      </c>
      <c r="G36" s="1">
        <f t="shared" si="13"/>
        <v>0.4</v>
      </c>
      <c r="H36">
        <f t="shared" si="13"/>
        <v>0.4</v>
      </c>
      <c r="I36">
        <f t="shared" si="13"/>
        <v>0.4</v>
      </c>
      <c r="J36">
        <f t="shared" si="13"/>
        <v>0.4</v>
      </c>
    </row>
    <row r="37" spans="1:10" x14ac:dyDescent="0.2">
      <c r="A37" t="s">
        <v>25</v>
      </c>
      <c r="B37">
        <f>B36*B35</f>
        <v>0</v>
      </c>
      <c r="C37">
        <f t="shared" ref="C37:J37" si="14">C36*C35</f>
        <v>400</v>
      </c>
      <c r="D37">
        <f t="shared" si="14"/>
        <v>800</v>
      </c>
      <c r="E37">
        <f t="shared" si="14"/>
        <v>1200</v>
      </c>
      <c r="F37">
        <f t="shared" si="14"/>
        <v>1600</v>
      </c>
      <c r="G37" s="1">
        <f t="shared" si="14"/>
        <v>2000</v>
      </c>
      <c r="H37">
        <f t="shared" si="14"/>
        <v>2400</v>
      </c>
      <c r="I37">
        <f t="shared" si="14"/>
        <v>2800</v>
      </c>
      <c r="J37">
        <f t="shared" si="14"/>
        <v>3200</v>
      </c>
    </row>
    <row r="38" spans="1:10" x14ac:dyDescent="0.2">
      <c r="A38" s="6" t="s">
        <v>26</v>
      </c>
      <c r="B38" s="6">
        <f>$B$6</f>
        <v>2000</v>
      </c>
      <c r="C38" s="6">
        <f t="shared" ref="C38:J38" si="15">$B$6</f>
        <v>2000</v>
      </c>
      <c r="D38" s="6">
        <f t="shared" si="15"/>
        <v>2000</v>
      </c>
      <c r="E38" s="6">
        <f t="shared" si="15"/>
        <v>2000</v>
      </c>
      <c r="F38" s="6">
        <f t="shared" si="15"/>
        <v>2000</v>
      </c>
      <c r="G38" s="19">
        <f t="shared" si="15"/>
        <v>2000</v>
      </c>
      <c r="H38" s="6">
        <f t="shared" si="15"/>
        <v>2000</v>
      </c>
      <c r="I38" s="6">
        <f t="shared" si="15"/>
        <v>2000</v>
      </c>
      <c r="J38" s="6">
        <f t="shared" si="15"/>
        <v>2000</v>
      </c>
    </row>
    <row r="39" spans="1:10" x14ac:dyDescent="0.2">
      <c r="A39" t="s">
        <v>68</v>
      </c>
      <c r="B39">
        <f>B37-B38</f>
        <v>-2000</v>
      </c>
      <c r="C39">
        <f t="shared" ref="C39:J39" si="16">C37-C38</f>
        <v>-1600</v>
      </c>
      <c r="D39">
        <f t="shared" si="16"/>
        <v>-1200</v>
      </c>
      <c r="E39">
        <f t="shared" si="16"/>
        <v>-800</v>
      </c>
      <c r="F39">
        <f t="shared" si="16"/>
        <v>-400</v>
      </c>
      <c r="G39" s="1">
        <f t="shared" si="16"/>
        <v>0</v>
      </c>
      <c r="H39">
        <f t="shared" si="16"/>
        <v>400</v>
      </c>
      <c r="I39">
        <f t="shared" si="16"/>
        <v>800</v>
      </c>
      <c r="J39">
        <f t="shared" si="16"/>
        <v>1200</v>
      </c>
    </row>
    <row r="40" spans="1:10" x14ac:dyDescent="0.2">
      <c r="G40" s="21"/>
    </row>
    <row r="41" spans="1:10" ht="26" x14ac:dyDescent="0.3">
      <c r="A41" s="13" t="s">
        <v>27</v>
      </c>
    </row>
    <row r="42" spans="1:10" ht="26" x14ac:dyDescent="0.3">
      <c r="A42" s="13" t="s">
        <v>28</v>
      </c>
    </row>
    <row r="43" spans="1:10" ht="26" x14ac:dyDescent="0.3">
      <c r="A43" s="30" t="s">
        <v>29</v>
      </c>
    </row>
    <row r="45" spans="1:10" ht="26" x14ac:dyDescent="0.3">
      <c r="A45" s="33" t="s">
        <v>30</v>
      </c>
      <c r="B45" s="12"/>
    </row>
    <row r="46" spans="1:10" ht="21" x14ac:dyDescent="0.25">
      <c r="A46" s="34" t="s">
        <v>31</v>
      </c>
      <c r="B46" s="9">
        <v>700</v>
      </c>
    </row>
    <row r="47" spans="1:10" x14ac:dyDescent="0.2">
      <c r="A47" t="s">
        <v>32</v>
      </c>
      <c r="B47" s="9">
        <v>600</v>
      </c>
    </row>
    <row r="48" spans="1:10" x14ac:dyDescent="0.2">
      <c r="A48" s="6" t="s">
        <v>69</v>
      </c>
      <c r="B48" s="10">
        <v>160000</v>
      </c>
    </row>
    <row r="50" spans="1:7" x14ac:dyDescent="0.2">
      <c r="A50" s="6" t="s">
        <v>33</v>
      </c>
      <c r="B50" s="6">
        <v>0</v>
      </c>
      <c r="C50" s="6">
        <v>1000</v>
      </c>
      <c r="D50" s="6">
        <v>2000</v>
      </c>
      <c r="E50" s="6">
        <v>3000</v>
      </c>
      <c r="F50" s="6">
        <v>4000</v>
      </c>
      <c r="G50" s="14">
        <v>1600</v>
      </c>
    </row>
    <row r="51" spans="1:7" x14ac:dyDescent="0.2">
      <c r="A51" t="s">
        <v>34</v>
      </c>
      <c r="B51">
        <f>B50*$B$46</f>
        <v>0</v>
      </c>
      <c r="C51">
        <f>C50*$B$46</f>
        <v>700000</v>
      </c>
      <c r="D51">
        <f>D50*$B$46</f>
        <v>1400000</v>
      </c>
      <c r="E51">
        <f>E50*$B$46</f>
        <v>2100000</v>
      </c>
      <c r="F51">
        <f>F50*$B$46</f>
        <v>2800000</v>
      </c>
      <c r="G51">
        <f>G50*$B$46</f>
        <v>1120000</v>
      </c>
    </row>
    <row r="52" spans="1:7" x14ac:dyDescent="0.2">
      <c r="A52" s="6" t="s">
        <v>35</v>
      </c>
      <c r="B52" s="6">
        <f>B50*$B$47+$B$48</f>
        <v>160000</v>
      </c>
      <c r="C52" s="6">
        <f>(C50*$B$47)+$B$48</f>
        <v>760000</v>
      </c>
      <c r="D52" s="6">
        <f>(D50*$B$47)+$B$48</f>
        <v>1360000</v>
      </c>
      <c r="E52" s="6">
        <f>(E50*$B$47)+$B$48</f>
        <v>1960000</v>
      </c>
      <c r="F52" s="6">
        <f>(F50*$B$47)+$B$48</f>
        <v>2560000</v>
      </c>
      <c r="G52" s="6">
        <f>(G50*$B$47)+$B$48</f>
        <v>1120000</v>
      </c>
    </row>
    <row r="53" spans="1:7" x14ac:dyDescent="0.2">
      <c r="A53" t="s">
        <v>20</v>
      </c>
      <c r="B53">
        <f>B51-B52</f>
        <v>-160000</v>
      </c>
      <c r="C53">
        <f>C51-C52</f>
        <v>-60000</v>
      </c>
      <c r="D53">
        <f>D51-D52</f>
        <v>40000</v>
      </c>
      <c r="E53">
        <f>E51-E52</f>
        <v>140000</v>
      </c>
      <c r="F53">
        <f>F51-F52</f>
        <v>240000</v>
      </c>
      <c r="G53">
        <f>G51-G52</f>
        <v>0</v>
      </c>
    </row>
    <row r="55" spans="1:7" x14ac:dyDescent="0.2">
      <c r="A55" t="s">
        <v>36</v>
      </c>
    </row>
    <row r="56" spans="1:7" x14ac:dyDescent="0.2">
      <c r="A56" t="s">
        <v>89</v>
      </c>
    </row>
    <row r="58" spans="1:7" x14ac:dyDescent="0.2">
      <c r="A58" s="17" t="s">
        <v>38</v>
      </c>
    </row>
    <row r="59" spans="1:7" x14ac:dyDescent="0.2">
      <c r="A59" t="s">
        <v>71</v>
      </c>
    </row>
    <row r="60" spans="1:7" x14ac:dyDescent="0.2">
      <c r="A60" t="s">
        <v>40</v>
      </c>
    </row>
    <row r="61" spans="1:7" x14ac:dyDescent="0.2">
      <c r="A61" t="s">
        <v>41</v>
      </c>
    </row>
    <row r="62" spans="1:7" x14ac:dyDescent="0.2">
      <c r="B62" t="s">
        <v>42</v>
      </c>
    </row>
    <row r="63" spans="1:7" x14ac:dyDescent="0.2">
      <c r="B63" t="s">
        <v>43</v>
      </c>
    </row>
    <row r="64" spans="1:7" x14ac:dyDescent="0.2">
      <c r="B64" t="s">
        <v>44</v>
      </c>
    </row>
    <row r="65" spans="1:7" x14ac:dyDescent="0.2">
      <c r="A65" t="s">
        <v>45</v>
      </c>
    </row>
    <row r="67" spans="1:7" ht="26" x14ac:dyDescent="0.3">
      <c r="A67" s="22" t="s">
        <v>46</v>
      </c>
      <c r="B67" s="22" t="s">
        <v>47</v>
      </c>
    </row>
    <row r="70" spans="1:7" x14ac:dyDescent="0.2">
      <c r="A70" t="s">
        <v>51</v>
      </c>
    </row>
    <row r="71" spans="1:7" x14ac:dyDescent="0.2">
      <c r="A71" t="s">
        <v>19</v>
      </c>
      <c r="B71">
        <v>2000</v>
      </c>
    </row>
    <row r="72" spans="1:7" x14ac:dyDescent="0.2">
      <c r="A72" t="s">
        <v>14</v>
      </c>
      <c r="B72">
        <v>80</v>
      </c>
    </row>
    <row r="73" spans="1:7" x14ac:dyDescent="0.2">
      <c r="A73" s="1" t="s">
        <v>51</v>
      </c>
      <c r="B73" s="1">
        <f>(B71)/B72</f>
        <v>25</v>
      </c>
    </row>
    <row r="75" spans="1:7" ht="26" x14ac:dyDescent="0.3">
      <c r="A75" s="22" t="s">
        <v>72</v>
      </c>
      <c r="D75" s="22" t="s">
        <v>73</v>
      </c>
      <c r="G75" s="22" t="s">
        <v>74</v>
      </c>
    </row>
    <row r="77" spans="1:7" x14ac:dyDescent="0.2">
      <c r="A77" t="s">
        <v>76</v>
      </c>
    </row>
    <row r="78" spans="1:7" x14ac:dyDescent="0.2">
      <c r="A78" t="s">
        <v>19</v>
      </c>
      <c r="B78">
        <v>2000</v>
      </c>
    </row>
    <row r="79" spans="1:7" x14ac:dyDescent="0.2">
      <c r="A79" t="s">
        <v>17</v>
      </c>
      <c r="B79">
        <v>0.4</v>
      </c>
    </row>
    <row r="80" spans="1:7" x14ac:dyDescent="0.2">
      <c r="A80" s="1" t="s">
        <v>76</v>
      </c>
      <c r="B80" s="1">
        <f>(B78)/B79</f>
        <v>5000</v>
      </c>
    </row>
    <row r="82" spans="1:2" ht="26" x14ac:dyDescent="0.3">
      <c r="A82" s="13" t="s">
        <v>79</v>
      </c>
    </row>
    <row r="83" spans="1:2" ht="26" x14ac:dyDescent="0.3">
      <c r="A83" s="13" t="s">
        <v>77</v>
      </c>
    </row>
    <row r="84" spans="1:2" x14ac:dyDescent="0.2">
      <c r="A84" t="s">
        <v>90</v>
      </c>
    </row>
    <row r="85" spans="1:2" x14ac:dyDescent="0.2">
      <c r="A85" t="s">
        <v>91</v>
      </c>
    </row>
    <row r="87" spans="1:2" x14ac:dyDescent="0.2">
      <c r="A87" t="s">
        <v>92</v>
      </c>
    </row>
    <row r="88" spans="1:2" x14ac:dyDescent="0.2">
      <c r="A88" t="s">
        <v>93</v>
      </c>
      <c r="B88">
        <v>1200</v>
      </c>
    </row>
    <row r="89" spans="1:2" x14ac:dyDescent="0.2">
      <c r="A89" t="s">
        <v>19</v>
      </c>
      <c r="B89">
        <v>2000</v>
      </c>
    </row>
    <row r="90" spans="1:2" x14ac:dyDescent="0.2">
      <c r="A90" t="s">
        <v>14</v>
      </c>
      <c r="B90">
        <v>80</v>
      </c>
    </row>
    <row r="91" spans="1:2" x14ac:dyDescent="0.2">
      <c r="A91" s="1" t="s">
        <v>92</v>
      </c>
      <c r="B91" s="1">
        <f>(B89+B88)/B90</f>
        <v>40</v>
      </c>
    </row>
    <row r="93" spans="1:2" x14ac:dyDescent="0.2">
      <c r="A93" t="s">
        <v>94</v>
      </c>
    </row>
    <row r="94" spans="1:2" x14ac:dyDescent="0.2">
      <c r="A94" t="s">
        <v>93</v>
      </c>
      <c r="B94">
        <v>1200</v>
      </c>
    </row>
    <row r="95" spans="1:2" x14ac:dyDescent="0.2">
      <c r="A95" t="s">
        <v>19</v>
      </c>
      <c r="B95">
        <v>2000</v>
      </c>
    </row>
    <row r="96" spans="1:2" x14ac:dyDescent="0.2">
      <c r="A96" t="s">
        <v>17</v>
      </c>
      <c r="B96">
        <v>0.4</v>
      </c>
    </row>
    <row r="97" spans="1:2" x14ac:dyDescent="0.2">
      <c r="A97" s="1" t="s">
        <v>95</v>
      </c>
      <c r="B97" s="1">
        <f>(B95+B94)/B96</f>
        <v>8000</v>
      </c>
    </row>
  </sheetData>
  <mergeCells count="1"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L2</vt:lpstr>
      <vt:lpstr>L1</vt:lpstr>
      <vt:lpstr>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2022-02-10T03:30:25Z</dcterms:created>
  <dcterms:modified xsi:type="dcterms:W3CDTF">2022-02-10T10:48:22Z</dcterms:modified>
</cp:coreProperties>
</file>