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5"/>
  </bookViews>
  <sheets>
    <sheet name="总汇" sheetId="1" r:id="rId1"/>
    <sheet name="王海江" sheetId="2" r:id="rId2"/>
    <sheet name="葛月梅" sheetId="5" r:id="rId3"/>
    <sheet name="本地" sheetId="7" r:id="rId4"/>
    <sheet name="徐忠超" sheetId="8" r:id="rId5"/>
    <sheet name="赵修柱" sheetId="9" r:id="rId6"/>
  </sheets>
  <calcPr calcId="144525"/>
</workbook>
</file>

<file path=xl/sharedStrings.xml><?xml version="1.0" encoding="utf-8"?>
<sst xmlns="http://schemas.openxmlformats.org/spreadsheetml/2006/main" count="1414" uniqueCount="106">
  <si>
    <t>汇总表</t>
  </si>
  <si>
    <t>总劳务费</t>
  </si>
  <si>
    <t>班组</t>
  </si>
  <si>
    <t>月份</t>
  </si>
  <si>
    <t>金额</t>
  </si>
  <si>
    <t>总数</t>
  </si>
  <si>
    <t>王海江</t>
  </si>
  <si>
    <t>葛月梅</t>
  </si>
  <si>
    <t>本地</t>
  </si>
  <si>
    <t>徐忠超</t>
  </si>
  <si>
    <t>赵修柱</t>
  </si>
  <si>
    <t>劳务费明细表（点工）</t>
  </si>
  <si>
    <t>项目名称：</t>
  </si>
  <si>
    <t>：大连市梭鱼湾专业足球场项目</t>
  </si>
  <si>
    <r>
      <rPr>
        <sz val="8"/>
        <color theme="1"/>
        <rFont val="宋体"/>
        <charset val="134"/>
        <scheme val="minor"/>
      </rPr>
      <t>月份：</t>
    </r>
    <r>
      <rPr>
        <u/>
        <sz val="8"/>
        <color indexed="8"/>
        <rFont val="宋体"/>
        <charset val="134"/>
      </rPr>
      <t xml:space="preserve">  22年3月   </t>
    </r>
  </si>
  <si>
    <t>姓名</t>
  </si>
  <si>
    <t>日                         期</t>
  </si>
  <si>
    <t>工日
小计</t>
  </si>
  <si>
    <t>工日
单价</t>
  </si>
  <si>
    <t>劳务费
小计</t>
  </si>
  <si>
    <t>黄色代表是电焊工</t>
  </si>
  <si>
    <t>/</t>
  </si>
  <si>
    <t>刘兵</t>
  </si>
  <si>
    <t>毛小洪</t>
  </si>
  <si>
    <t>丛国保</t>
  </si>
  <si>
    <t>李文宾</t>
  </si>
  <si>
    <t>合计</t>
  </si>
  <si>
    <t>--</t>
  </si>
  <si>
    <t>需扣款
明细</t>
  </si>
  <si>
    <t>（写明日期、扣款理由、扣款金额等详细情况）</t>
  </si>
  <si>
    <t>本次付款金额</t>
  </si>
  <si>
    <t>劳务费领取人的承诺：收到海勃支付的上述款项后，本人将立即按本单中的数额分发至每个劳务工人。若由此发生经济纠纷的，均与海勃无关。</t>
  </si>
  <si>
    <t>承诺人签字：</t>
  </si>
  <si>
    <t>现场负责人：</t>
  </si>
  <si>
    <t>确认日期：</t>
  </si>
  <si>
    <t>项目经理：</t>
  </si>
  <si>
    <r>
      <rPr>
        <sz val="8"/>
        <color theme="1"/>
        <rFont val="宋体"/>
        <charset val="134"/>
        <scheme val="minor"/>
      </rPr>
      <t>月份：</t>
    </r>
    <r>
      <rPr>
        <u/>
        <sz val="8"/>
        <color indexed="8"/>
        <rFont val="宋体"/>
        <charset val="134"/>
      </rPr>
      <t xml:space="preserve">  22年4月   </t>
    </r>
  </si>
  <si>
    <t>张莹杰</t>
  </si>
  <si>
    <t>聂伟龙</t>
  </si>
  <si>
    <t>李振东</t>
  </si>
  <si>
    <t>贾涛</t>
  </si>
  <si>
    <t>马涛</t>
  </si>
  <si>
    <t>郝清臣</t>
  </si>
  <si>
    <t>张鸿雷</t>
  </si>
  <si>
    <t>刘英龙</t>
  </si>
  <si>
    <r>
      <rPr>
        <sz val="8"/>
        <color theme="1"/>
        <rFont val="宋体"/>
        <charset val="134"/>
        <scheme val="minor"/>
      </rPr>
      <t>月份：</t>
    </r>
    <r>
      <rPr>
        <u/>
        <sz val="8"/>
        <color rgb="FF000000"/>
        <rFont val="宋体"/>
        <charset val="134"/>
      </rPr>
      <t xml:space="preserve">  22年</t>
    </r>
    <r>
      <rPr>
        <u/>
        <sz val="8"/>
        <color rgb="FF000000"/>
        <rFont val="宋体"/>
        <charset val="134"/>
        <scheme val="minor"/>
      </rPr>
      <t>5</t>
    </r>
    <r>
      <rPr>
        <u/>
        <sz val="8"/>
        <color rgb="FF000000"/>
        <rFont val="宋体"/>
        <charset val="134"/>
      </rPr>
      <t xml:space="preserve">月   </t>
    </r>
  </si>
  <si>
    <t>王保武</t>
  </si>
  <si>
    <t>潘德利</t>
  </si>
  <si>
    <t>宫喜强</t>
  </si>
  <si>
    <t>王少将</t>
  </si>
  <si>
    <t>王悦兴</t>
  </si>
  <si>
    <t>胡正发</t>
  </si>
  <si>
    <t>吴庆军</t>
  </si>
  <si>
    <t>黄伍珍</t>
  </si>
  <si>
    <t>宋振富</t>
  </si>
  <si>
    <t>王建正</t>
  </si>
  <si>
    <t>刘宽明</t>
  </si>
  <si>
    <t>项目名称：二环城市公园（B1-B3）改建工程二阶段桥梁工程-钢膜结构专业</t>
  </si>
  <si>
    <r>
      <rPr>
        <b/>
        <sz val="9"/>
        <color theme="1"/>
        <rFont val="宋体"/>
        <charset val="134"/>
        <scheme val="minor"/>
      </rPr>
      <t>月份：</t>
    </r>
    <r>
      <rPr>
        <b/>
        <u/>
        <sz val="9"/>
        <color rgb="FF000000"/>
        <rFont val="宋体"/>
        <charset val="134"/>
      </rPr>
      <t xml:space="preserve">  22年</t>
    </r>
    <r>
      <rPr>
        <b/>
        <u/>
        <sz val="9"/>
        <color rgb="FF000000"/>
        <rFont val="宋体"/>
        <charset val="134"/>
        <scheme val="minor"/>
      </rPr>
      <t>3</t>
    </r>
    <r>
      <rPr>
        <b/>
        <u/>
        <sz val="9"/>
        <color rgb="FF000000"/>
        <rFont val="宋体"/>
        <charset val="134"/>
      </rPr>
      <t xml:space="preserve">月   </t>
    </r>
  </si>
  <si>
    <t>陈法</t>
  </si>
  <si>
    <t>岳代兵</t>
  </si>
  <si>
    <t>贺光得</t>
  </si>
  <si>
    <t xml:space="preserve"> </t>
  </si>
  <si>
    <t>班组：葛</t>
  </si>
  <si>
    <r>
      <rPr>
        <b/>
        <sz val="9"/>
        <color theme="1"/>
        <rFont val="宋体"/>
        <charset val="134"/>
        <scheme val="minor"/>
      </rPr>
      <t>月份：</t>
    </r>
    <r>
      <rPr>
        <b/>
        <u/>
        <sz val="9"/>
        <color indexed="8"/>
        <rFont val="宋体"/>
        <charset val="134"/>
      </rPr>
      <t xml:space="preserve">  22年</t>
    </r>
    <r>
      <rPr>
        <b/>
        <u/>
        <sz val="9"/>
        <color indexed="8"/>
        <rFont val="宋体"/>
        <charset val="134"/>
      </rPr>
      <t>4</t>
    </r>
    <r>
      <rPr>
        <b/>
        <u/>
        <sz val="9"/>
        <color indexed="8"/>
        <rFont val="宋体"/>
        <charset val="134"/>
      </rPr>
      <t xml:space="preserve">月   </t>
    </r>
  </si>
  <si>
    <t>1-14日未安排施工</t>
  </si>
  <si>
    <r>
      <rPr>
        <b/>
        <sz val="9"/>
        <color theme="1"/>
        <rFont val="宋体"/>
        <charset val="134"/>
        <scheme val="minor"/>
      </rPr>
      <t>月份：</t>
    </r>
    <r>
      <rPr>
        <b/>
        <u/>
        <sz val="9"/>
        <color rgb="FF000000"/>
        <rFont val="宋体"/>
        <charset val="134"/>
      </rPr>
      <t xml:space="preserve">  22年</t>
    </r>
    <r>
      <rPr>
        <b/>
        <u/>
        <sz val="9"/>
        <color rgb="FF000000"/>
        <rFont val="宋体"/>
        <charset val="134"/>
        <scheme val="minor"/>
      </rPr>
      <t>5</t>
    </r>
    <r>
      <rPr>
        <b/>
        <u/>
        <sz val="9"/>
        <color rgb="FF000000"/>
        <rFont val="宋体"/>
        <charset val="134"/>
      </rPr>
      <t xml:space="preserve">月   </t>
    </r>
  </si>
  <si>
    <t>阎家友</t>
  </si>
  <si>
    <t>胡国银</t>
  </si>
  <si>
    <t>李新永</t>
  </si>
  <si>
    <t>郝彦志</t>
  </si>
  <si>
    <r>
      <rPr>
        <b/>
        <sz val="9"/>
        <color theme="1"/>
        <rFont val="宋体"/>
        <charset val="134"/>
        <scheme val="minor"/>
      </rPr>
      <t>月份：</t>
    </r>
    <r>
      <rPr>
        <b/>
        <u/>
        <sz val="9"/>
        <color indexed="8"/>
        <rFont val="宋体"/>
        <charset val="134"/>
      </rPr>
      <t xml:space="preserve">  22年</t>
    </r>
    <r>
      <rPr>
        <b/>
        <u/>
        <sz val="9"/>
        <color indexed="8"/>
        <rFont val="宋体"/>
        <charset val="134"/>
      </rPr>
      <t>3</t>
    </r>
    <r>
      <rPr>
        <b/>
        <u/>
        <sz val="9"/>
        <color indexed="8"/>
        <rFont val="宋体"/>
        <charset val="134"/>
      </rPr>
      <t xml:space="preserve">月   </t>
    </r>
  </si>
  <si>
    <t>展登志</t>
  </si>
  <si>
    <t>凌红星</t>
  </si>
  <si>
    <t>任小飞</t>
  </si>
  <si>
    <t>于野</t>
  </si>
  <si>
    <t>段海兰</t>
  </si>
  <si>
    <t>禚来金</t>
  </si>
  <si>
    <t>杨忠亮</t>
  </si>
  <si>
    <t>李洪旭</t>
  </si>
  <si>
    <t>徐森</t>
  </si>
  <si>
    <t>王本浩</t>
  </si>
  <si>
    <t>段作坤</t>
  </si>
  <si>
    <t>杜宗响</t>
  </si>
  <si>
    <t>王小峰</t>
  </si>
  <si>
    <t>吕后荣</t>
  </si>
  <si>
    <t>刘振立</t>
  </si>
  <si>
    <t>李宗军</t>
  </si>
  <si>
    <t>冯昌迪</t>
  </si>
  <si>
    <t>房赛赛</t>
  </si>
  <si>
    <t>陈本东</t>
  </si>
  <si>
    <t>刘军</t>
  </si>
  <si>
    <t>刘爱君</t>
  </si>
  <si>
    <t>邢宾</t>
  </si>
  <si>
    <t>安书田</t>
  </si>
  <si>
    <t>房同保</t>
  </si>
  <si>
    <t>房红臣</t>
  </si>
  <si>
    <t>杨先玉</t>
  </si>
  <si>
    <t>车建平</t>
  </si>
  <si>
    <t>车运仓</t>
  </si>
  <si>
    <t>车建旺</t>
  </si>
  <si>
    <t>侯昌宝</t>
  </si>
  <si>
    <t>李道桥</t>
  </si>
  <si>
    <t>娄绪成</t>
  </si>
  <si>
    <t>王丙浩</t>
  </si>
  <si>
    <t>张宗伟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</si>
</sst>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  <numFmt numFmtId="177" formatCode="0.00_ "/>
  </numFmts>
  <fonts count="40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theme="1"/>
      <name val="仿宋"/>
      <charset val="134"/>
    </font>
    <font>
      <sz val="11"/>
      <name val="仿宋"/>
      <charset val="134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theme="1"/>
      <name val="宋体"/>
      <charset val="134"/>
    </font>
    <font>
      <sz val="9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1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u/>
      <sz val="9"/>
      <color rgb="FF000000"/>
      <name val="宋体"/>
      <charset val="134"/>
    </font>
    <font>
      <b/>
      <u/>
      <sz val="9"/>
      <color rgb="FF000000"/>
      <name val="宋体"/>
      <charset val="134"/>
      <scheme val="minor"/>
    </font>
    <font>
      <b/>
      <u/>
      <sz val="9"/>
      <color indexed="8"/>
      <name val="宋体"/>
      <charset val="134"/>
    </font>
    <font>
      <u/>
      <sz val="8"/>
      <color indexed="8"/>
      <name val="宋体"/>
      <charset val="134"/>
    </font>
    <font>
      <u/>
      <sz val="8"/>
      <color rgb="FF000000"/>
      <name val="宋体"/>
      <charset val="134"/>
    </font>
    <font>
      <u/>
      <sz val="8"/>
      <color rgb="FF00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30" fillId="26" borderId="1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0">
      <alignment vertical="center"/>
    </xf>
    <xf numFmtId="0" fontId="27" fillId="2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3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0" xfId="0" applyNumberFormat="1" applyFont="1" applyFill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left" vertical="top"/>
    </xf>
    <xf numFmtId="0" fontId="7" fillId="0" borderId="5" xfId="0" applyNumberFormat="1" applyFont="1" applyFill="1" applyBorder="1" applyAlignment="1">
      <alignment horizontal="left" vertical="top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>
      <alignment vertical="center"/>
    </xf>
    <xf numFmtId="0" fontId="7" fillId="0" borderId="4" xfId="0" applyNumberFormat="1" applyFont="1" applyFill="1" applyBorder="1" applyAlignment="1">
      <alignment horizontal="left" vertical="top"/>
    </xf>
    <xf numFmtId="177" fontId="7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left" vertical="top"/>
    </xf>
    <xf numFmtId="0" fontId="9" fillId="0" borderId="5" xfId="0" applyNumberFormat="1" applyFont="1" applyFill="1" applyBorder="1" applyAlignment="1">
      <alignment horizontal="left" vertical="top"/>
    </xf>
    <xf numFmtId="0" fontId="9" fillId="0" borderId="2" xfId="0" applyNumberFormat="1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77" fontId="11" fillId="0" borderId="5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 wrapText="1"/>
    </xf>
    <xf numFmtId="177" fontId="10" fillId="3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177" fontId="12" fillId="0" borderId="2" xfId="0" applyNumberFormat="1" applyFont="1" applyBorder="1" applyAlignment="1">
      <alignment horizontal="center"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177" fontId="10" fillId="3" borderId="6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177" fontId="13" fillId="4" borderId="2" xfId="0" applyNumberFormat="1" applyFont="1" applyFill="1" applyBorder="1" applyAlignment="1">
      <alignment horizontal="center" vertical="center" wrapText="1"/>
    </xf>
    <xf numFmtId="177" fontId="13" fillId="4" borderId="3" xfId="0" applyNumberFormat="1" applyFont="1" applyFill="1" applyBorder="1" applyAlignment="1">
      <alignment horizontal="center" vertical="center" wrapText="1"/>
    </xf>
    <xf numFmtId="177" fontId="10" fillId="3" borderId="0" xfId="0" applyNumberFormat="1" applyFont="1" applyFill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177" fontId="13" fillId="5" borderId="2" xfId="0" applyNumberFormat="1" applyFont="1" applyFill="1" applyBorder="1" applyAlignment="1">
      <alignment horizontal="center" vertical="center" wrapText="1"/>
    </xf>
    <xf numFmtId="177" fontId="13" fillId="5" borderId="7" xfId="0" applyNumberFormat="1" applyFont="1" applyFill="1" applyBorder="1" applyAlignment="1">
      <alignment horizontal="center" vertical="center" wrapText="1"/>
    </xf>
    <xf numFmtId="177" fontId="13" fillId="5" borderId="8" xfId="0" applyNumberFormat="1" applyFont="1" applyFill="1" applyBorder="1" applyAlignment="1">
      <alignment horizontal="center" vertical="center" wrapText="1"/>
    </xf>
    <xf numFmtId="177" fontId="13" fillId="5" borderId="9" xfId="0" applyNumberFormat="1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177" fontId="10" fillId="6" borderId="2" xfId="0" applyNumberFormat="1" applyFont="1" applyFill="1" applyBorder="1" applyAlignment="1">
      <alignment horizontal="center" vertical="center"/>
    </xf>
    <xf numFmtId="177" fontId="10" fillId="6" borderId="7" xfId="0" applyNumberFormat="1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177" fontId="10" fillId="6" borderId="8" xfId="0" applyNumberFormat="1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177" fontId="10" fillId="6" borderId="9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" xfId="0" applyNumberFormat="1" applyFont="1" applyFill="1" applyBorder="1" applyAlignment="1">
      <alignment horizontal="center" vertical="center"/>
    </xf>
    <xf numFmtId="177" fontId="10" fillId="5" borderId="7" xfId="0" applyNumberFormat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177" fontId="10" fillId="5" borderId="8" xfId="0" applyNumberFormat="1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177" fontId="10" fillId="5" borderId="9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 quotePrefix="1">
      <alignment horizontal="center" vertical="center"/>
    </xf>
    <xf numFmtId="0" fontId="9" fillId="0" borderId="2" xfId="0" applyNumberFormat="1" applyFont="1" applyFill="1" applyBorder="1" applyAlignment="1" quotePrefix="1">
      <alignment horizontal="center" vertical="center"/>
    </xf>
    <xf numFmtId="0" fontId="5" fillId="0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 2_Book1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C3" sqref="C3"/>
    </sheetView>
  </sheetViews>
  <sheetFormatPr defaultColWidth="9" defaultRowHeight="22" customHeight="1" outlineLevelCol="4"/>
  <cols>
    <col min="1" max="2" width="9.08333333333333" style="67" customWidth="1"/>
    <col min="3" max="3" width="30.4444444444444" style="68" customWidth="1"/>
    <col min="4" max="4" width="18.1111111111111" style="68" customWidth="1"/>
    <col min="5" max="5" width="30.7777777777778" style="68" customWidth="1"/>
    <col min="6" max="16384" width="9" style="67"/>
  </cols>
  <sheetData>
    <row r="1" ht="28.5" customHeight="1" spans="1:5">
      <c r="A1" s="69" t="s">
        <v>0</v>
      </c>
      <c r="B1" s="70"/>
      <c r="C1" s="71"/>
      <c r="D1" s="72"/>
      <c r="E1" s="73" t="s">
        <v>1</v>
      </c>
    </row>
    <row r="2" ht="22.5" customHeight="1" spans="1:5">
      <c r="A2" s="74" t="s">
        <v>2</v>
      </c>
      <c r="B2" s="74" t="s">
        <v>3</v>
      </c>
      <c r="C2" s="75" t="s">
        <v>4</v>
      </c>
      <c r="D2" s="76" t="s">
        <v>5</v>
      </c>
      <c r="E2" s="77">
        <f>SUM(D3:D33)</f>
        <v>621754.845555555</v>
      </c>
    </row>
    <row r="3" ht="22.5" customHeight="1" spans="1:5">
      <c r="A3" s="78" t="s">
        <v>6</v>
      </c>
      <c r="B3" s="78">
        <v>3</v>
      </c>
      <c r="C3" s="79">
        <f>王海江!AI19</f>
        <v>9242</v>
      </c>
      <c r="D3" s="80">
        <f>SUM(C3:C9)</f>
        <v>291651.888888889</v>
      </c>
      <c r="E3" s="81"/>
    </row>
    <row r="4" ht="22.5" customHeight="1" spans="1:4">
      <c r="A4" s="78"/>
      <c r="B4" s="78">
        <v>4</v>
      </c>
      <c r="C4" s="79">
        <f>王海江!AI44</f>
        <v>102828.222222222</v>
      </c>
      <c r="D4" s="79"/>
    </row>
    <row r="5" ht="22.5" customHeight="1" spans="1:4">
      <c r="A5" s="78"/>
      <c r="B5" s="78">
        <v>5</v>
      </c>
      <c r="C5" s="79">
        <f>王海江!AI82</f>
        <v>179581.666666667</v>
      </c>
      <c r="D5" s="79"/>
    </row>
    <row r="6" ht="22.5" customHeight="1" spans="1:4">
      <c r="A6" s="78"/>
      <c r="B6" s="78">
        <v>6</v>
      </c>
      <c r="C6" s="79"/>
      <c r="D6" s="79"/>
    </row>
    <row r="7" ht="22.5" customHeight="1" spans="1:4">
      <c r="A7" s="78"/>
      <c r="B7" s="78">
        <v>7</v>
      </c>
      <c r="C7" s="79"/>
      <c r="D7" s="79"/>
    </row>
    <row r="8" ht="22.5" customHeight="1" spans="1:4">
      <c r="A8" s="78"/>
      <c r="B8" s="78">
        <v>8</v>
      </c>
      <c r="C8" s="79"/>
      <c r="D8" s="79"/>
    </row>
    <row r="9" ht="22.5" customHeight="1" spans="1:4">
      <c r="A9" s="78"/>
      <c r="B9" s="78">
        <v>9</v>
      </c>
      <c r="C9" s="79"/>
      <c r="D9" s="79"/>
    </row>
    <row r="10" ht="22.5" customHeight="1" spans="1:4">
      <c r="A10" s="82" t="s">
        <v>7</v>
      </c>
      <c r="B10" s="82">
        <v>3</v>
      </c>
      <c r="C10" s="83">
        <f>葛月梅!AI19</f>
        <v>5320</v>
      </c>
      <c r="D10" s="84">
        <f>SUM(C10:C16)</f>
        <v>74007.1111111111</v>
      </c>
    </row>
    <row r="11" ht="22.5" customHeight="1" spans="1:4">
      <c r="A11" s="82"/>
      <c r="B11" s="82">
        <v>4</v>
      </c>
      <c r="C11" s="83">
        <f>葛月梅!AH40</f>
        <v>16416</v>
      </c>
      <c r="D11" s="85"/>
    </row>
    <row r="12" ht="22.5" customHeight="1" spans="1:4">
      <c r="A12" s="82"/>
      <c r="B12" s="82">
        <v>5</v>
      </c>
      <c r="C12" s="83">
        <f>葛月梅!AI65</f>
        <v>52271.1111111111</v>
      </c>
      <c r="D12" s="85"/>
    </row>
    <row r="13" ht="22.5" customHeight="1" spans="1:4">
      <c r="A13" s="82"/>
      <c r="B13" s="82">
        <v>6</v>
      </c>
      <c r="C13" s="83"/>
      <c r="D13" s="85"/>
    </row>
    <row r="14" ht="22.5" customHeight="1" spans="1:4">
      <c r="A14" s="82"/>
      <c r="B14" s="82">
        <v>7</v>
      </c>
      <c r="C14" s="83"/>
      <c r="D14" s="85"/>
    </row>
    <row r="15" ht="22.5" customHeight="1" spans="1:4">
      <c r="A15" s="82"/>
      <c r="B15" s="82">
        <v>8</v>
      </c>
      <c r="C15" s="83"/>
      <c r="D15" s="85"/>
    </row>
    <row r="16" ht="22.5" customHeight="1" spans="1:4">
      <c r="A16" s="82"/>
      <c r="B16" s="82">
        <v>9</v>
      </c>
      <c r="C16" s="83"/>
      <c r="D16" s="86"/>
    </row>
    <row r="17" customHeight="1" spans="1:4">
      <c r="A17" s="87" t="s">
        <v>8</v>
      </c>
      <c r="B17" s="88">
        <v>3</v>
      </c>
      <c r="C17" s="89">
        <f>本地!AI19</f>
        <v>9720</v>
      </c>
      <c r="D17" s="90">
        <f>SUM(C17:C23)</f>
        <v>81173.4444444444</v>
      </c>
    </row>
    <row r="18" customHeight="1" spans="1:4">
      <c r="A18" s="91"/>
      <c r="B18" s="88">
        <v>4</v>
      </c>
      <c r="C18" s="89">
        <f>本地!AI43</f>
        <v>11065</v>
      </c>
      <c r="D18" s="92"/>
    </row>
    <row r="19" customHeight="1" spans="1:4">
      <c r="A19" s="91"/>
      <c r="B19" s="88">
        <v>5</v>
      </c>
      <c r="C19" s="89">
        <f>本地!AI69</f>
        <v>60388.4444444444</v>
      </c>
      <c r="D19" s="92"/>
    </row>
    <row r="20" customHeight="1" spans="1:4">
      <c r="A20" s="91"/>
      <c r="B20" s="88">
        <v>6</v>
      </c>
      <c r="C20" s="89"/>
      <c r="D20" s="92"/>
    </row>
    <row r="21" customHeight="1" spans="1:4">
      <c r="A21" s="91"/>
      <c r="B21" s="88">
        <v>7</v>
      </c>
      <c r="C21" s="89"/>
      <c r="D21" s="92"/>
    </row>
    <row r="22" customHeight="1" spans="1:4">
      <c r="A22" s="91"/>
      <c r="B22" s="88">
        <v>8</v>
      </c>
      <c r="C22" s="89"/>
      <c r="D22" s="92"/>
    </row>
    <row r="23" customHeight="1" spans="1:4">
      <c r="A23" s="93"/>
      <c r="B23" s="88">
        <v>9</v>
      </c>
      <c r="C23" s="89"/>
      <c r="D23" s="94"/>
    </row>
    <row r="24" customHeight="1" spans="1:4">
      <c r="A24" s="95" t="s">
        <v>9</v>
      </c>
      <c r="B24" s="96">
        <v>5</v>
      </c>
      <c r="C24" s="97">
        <f>徐忠超!AI25</f>
        <v>70243.2677777778</v>
      </c>
      <c r="D24" s="98">
        <f>SUM(C24:C28)</f>
        <v>70243.2677777778</v>
      </c>
    </row>
    <row r="25" customHeight="1" spans="1:4">
      <c r="A25" s="99"/>
      <c r="B25" s="96">
        <v>6</v>
      </c>
      <c r="C25" s="97"/>
      <c r="D25" s="100"/>
    </row>
    <row r="26" customHeight="1" spans="1:4">
      <c r="A26" s="99"/>
      <c r="B26" s="96">
        <v>7</v>
      </c>
      <c r="C26" s="97"/>
      <c r="D26" s="100"/>
    </row>
    <row r="27" customHeight="1" spans="1:4">
      <c r="A27" s="99"/>
      <c r="B27" s="96">
        <v>8</v>
      </c>
      <c r="C27" s="97"/>
      <c r="D27" s="100"/>
    </row>
    <row r="28" customHeight="1" spans="1:4">
      <c r="A28" s="101"/>
      <c r="B28" s="96">
        <v>9</v>
      </c>
      <c r="C28" s="97"/>
      <c r="D28" s="102"/>
    </row>
    <row r="29" customHeight="1" spans="1:4">
      <c r="A29" s="87" t="s">
        <v>10</v>
      </c>
      <c r="B29" s="103">
        <v>5</v>
      </c>
      <c r="C29" s="89">
        <f>赵修柱!AI21</f>
        <v>104679.133333333</v>
      </c>
      <c r="D29" s="90">
        <f>SUM(C29:C33)</f>
        <v>104679.133333333</v>
      </c>
    </row>
    <row r="30" customHeight="1" spans="1:4">
      <c r="A30" s="91"/>
      <c r="B30" s="103">
        <v>6</v>
      </c>
      <c r="C30" s="89"/>
      <c r="D30" s="92"/>
    </row>
    <row r="31" customHeight="1" spans="1:4">
      <c r="A31" s="91"/>
      <c r="B31" s="103">
        <v>7</v>
      </c>
      <c r="C31" s="89"/>
      <c r="D31" s="92"/>
    </row>
    <row r="32" customHeight="1" spans="1:4">
      <c r="A32" s="91"/>
      <c r="B32" s="103">
        <v>8</v>
      </c>
      <c r="C32" s="89"/>
      <c r="D32" s="92"/>
    </row>
    <row r="33" customHeight="1" spans="1:4">
      <c r="A33" s="93"/>
      <c r="B33" s="103">
        <v>9</v>
      </c>
      <c r="C33" s="89"/>
      <c r="D33" s="94"/>
    </row>
  </sheetData>
  <mergeCells count="12">
    <mergeCell ref="A1:D1"/>
    <mergeCell ref="A3:A9"/>
    <mergeCell ref="A10:A16"/>
    <mergeCell ref="A17:A23"/>
    <mergeCell ref="A24:A28"/>
    <mergeCell ref="A29:A33"/>
    <mergeCell ref="D3:D9"/>
    <mergeCell ref="D10:D16"/>
    <mergeCell ref="D17:D23"/>
    <mergeCell ref="D24:D28"/>
    <mergeCell ref="D29:D33"/>
    <mergeCell ref="E2:E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84"/>
  <sheetViews>
    <sheetView zoomScale="115" zoomScaleNormal="115" workbookViewId="0">
      <selection activeCell="G6" sqref="G6"/>
    </sheetView>
  </sheetViews>
  <sheetFormatPr defaultColWidth="3.66666666666667" defaultRowHeight="9.6"/>
  <cols>
    <col min="1" max="1" width="8.66666666666667" style="37" customWidth="1"/>
    <col min="2" max="32" width="3.12962962962963" style="37" customWidth="1"/>
    <col min="33" max="33" width="5.39814814814815" style="37" customWidth="1"/>
    <col min="34" max="34" width="5.88888888888889" style="37" customWidth="1"/>
    <col min="35" max="35" width="9.36111111111111" style="37" customWidth="1"/>
    <col min="36" max="37" width="3.66666666666667" style="37" customWidth="1"/>
    <col min="38" max="38" width="11.6851851851852" style="37" customWidth="1"/>
    <col min="39" max="16384" width="3.66666666666667" style="37" customWidth="1"/>
  </cols>
  <sheetData>
    <row r="1" ht="15.95" customHeight="1" spans="1:35">
      <c r="A1" s="38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ht="15.95" customHeight="1" spans="1:35">
      <c r="A2" s="39" t="s">
        <v>12</v>
      </c>
      <c r="B2" s="39" t="s">
        <v>13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55" t="s">
        <v>14</v>
      </c>
      <c r="AD2" s="55"/>
      <c r="AE2" s="55"/>
      <c r="AF2" s="55"/>
      <c r="AG2" s="55"/>
      <c r="AH2" s="39"/>
      <c r="AI2" s="39"/>
    </row>
    <row r="3" ht="15.95" customHeight="1" spans="1:38">
      <c r="A3" s="40" t="s">
        <v>15</v>
      </c>
      <c r="B3" s="40" t="s">
        <v>16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6" t="s">
        <v>17</v>
      </c>
      <c r="AH3" s="46" t="s">
        <v>18</v>
      </c>
      <c r="AI3" s="46" t="s">
        <v>19</v>
      </c>
      <c r="AL3" s="56" t="s">
        <v>20</v>
      </c>
    </row>
    <row r="4" ht="15.95" customHeight="1" spans="1:35">
      <c r="A4" s="40"/>
      <c r="B4" s="40">
        <v>1</v>
      </c>
      <c r="C4" s="40">
        <v>2</v>
      </c>
      <c r="D4" s="40">
        <v>3</v>
      </c>
      <c r="E4" s="40">
        <v>4</v>
      </c>
      <c r="F4" s="40">
        <v>5</v>
      </c>
      <c r="G4" s="40">
        <v>6</v>
      </c>
      <c r="H4" s="40">
        <v>7</v>
      </c>
      <c r="I4" s="40">
        <v>8</v>
      </c>
      <c r="J4" s="40">
        <v>9</v>
      </c>
      <c r="K4" s="40">
        <v>10</v>
      </c>
      <c r="L4" s="40">
        <v>11</v>
      </c>
      <c r="M4" s="40">
        <v>12</v>
      </c>
      <c r="N4" s="40">
        <v>13</v>
      </c>
      <c r="O4" s="40">
        <v>14</v>
      </c>
      <c r="P4" s="40">
        <v>15</v>
      </c>
      <c r="Q4" s="40">
        <v>16</v>
      </c>
      <c r="R4" s="40">
        <v>17</v>
      </c>
      <c r="S4" s="40">
        <v>18</v>
      </c>
      <c r="T4" s="40">
        <v>19</v>
      </c>
      <c r="U4" s="40">
        <v>20</v>
      </c>
      <c r="V4" s="40">
        <v>21</v>
      </c>
      <c r="W4" s="40">
        <v>22</v>
      </c>
      <c r="X4" s="40">
        <v>23</v>
      </c>
      <c r="Y4" s="40">
        <v>24</v>
      </c>
      <c r="Z4" s="40">
        <v>25</v>
      </c>
      <c r="AA4" s="40">
        <v>26</v>
      </c>
      <c r="AB4" s="40">
        <v>27</v>
      </c>
      <c r="AC4" s="40">
        <v>28</v>
      </c>
      <c r="AD4" s="40">
        <v>29</v>
      </c>
      <c r="AE4" s="40">
        <v>30</v>
      </c>
      <c r="AF4" s="40">
        <v>31</v>
      </c>
      <c r="AG4" s="46"/>
      <c r="AH4" s="46"/>
      <c r="AI4" s="46"/>
    </row>
    <row r="5" ht="15.95" customHeight="1" spans="1:35">
      <c r="A5" s="41" t="s">
        <v>6</v>
      </c>
      <c r="B5" s="40" t="s">
        <v>21</v>
      </c>
      <c r="C5" s="40" t="s">
        <v>21</v>
      </c>
      <c r="D5" s="40" t="s">
        <v>21</v>
      </c>
      <c r="E5" s="40" t="s">
        <v>21</v>
      </c>
      <c r="F5" s="40" t="s">
        <v>21</v>
      </c>
      <c r="G5" s="40" t="s">
        <v>21</v>
      </c>
      <c r="H5" s="40" t="s">
        <v>21</v>
      </c>
      <c r="I5" s="40" t="s">
        <v>21</v>
      </c>
      <c r="J5" s="40" t="s">
        <v>21</v>
      </c>
      <c r="K5" s="40" t="s">
        <v>21</v>
      </c>
      <c r="L5" s="40" t="s">
        <v>21</v>
      </c>
      <c r="M5" s="40" t="s">
        <v>21</v>
      </c>
      <c r="N5" s="40" t="s">
        <v>21</v>
      </c>
      <c r="O5" s="40" t="s">
        <v>21</v>
      </c>
      <c r="P5" s="40" t="s">
        <v>21</v>
      </c>
      <c r="Q5" s="40" t="s">
        <v>21</v>
      </c>
      <c r="R5" s="40" t="s">
        <v>21</v>
      </c>
      <c r="S5" s="40" t="s">
        <v>21</v>
      </c>
      <c r="T5" s="40" t="s">
        <v>21</v>
      </c>
      <c r="U5" s="40" t="s">
        <v>21</v>
      </c>
      <c r="V5" s="40" t="s">
        <v>21</v>
      </c>
      <c r="W5" s="40" t="s">
        <v>21</v>
      </c>
      <c r="X5" s="40" t="s">
        <v>21</v>
      </c>
      <c r="Y5" s="40" t="s">
        <v>21</v>
      </c>
      <c r="Z5" s="40" t="s">
        <v>21</v>
      </c>
      <c r="AA5" s="40">
        <v>1</v>
      </c>
      <c r="AB5" s="40">
        <v>1</v>
      </c>
      <c r="AC5" s="40">
        <v>1</v>
      </c>
      <c r="AD5" s="40">
        <v>1</v>
      </c>
      <c r="AE5" s="40">
        <v>1</v>
      </c>
      <c r="AF5" s="40">
        <v>1</v>
      </c>
      <c r="AG5" s="40">
        <f t="shared" ref="AG5:AG16" si="0">SUM(B5:AF5)</f>
        <v>6</v>
      </c>
      <c r="AH5" s="40">
        <v>650</v>
      </c>
      <c r="AI5" s="40">
        <f t="shared" ref="AI5:AI16" si="1">AH5*AG5</f>
        <v>3900</v>
      </c>
    </row>
    <row r="6" ht="15.95" customHeight="1" spans="1:35">
      <c r="A6" s="41" t="s">
        <v>22</v>
      </c>
      <c r="B6" s="40" t="s">
        <v>21</v>
      </c>
      <c r="C6" s="40" t="s">
        <v>21</v>
      </c>
      <c r="D6" s="40" t="s">
        <v>21</v>
      </c>
      <c r="E6" s="40" t="s">
        <v>21</v>
      </c>
      <c r="F6" s="40" t="s">
        <v>21</v>
      </c>
      <c r="G6" s="40" t="s">
        <v>21</v>
      </c>
      <c r="H6" s="40" t="s">
        <v>21</v>
      </c>
      <c r="I6" s="40" t="s">
        <v>21</v>
      </c>
      <c r="J6" s="40" t="s">
        <v>21</v>
      </c>
      <c r="K6" s="40" t="s">
        <v>21</v>
      </c>
      <c r="L6" s="40" t="s">
        <v>21</v>
      </c>
      <c r="M6" s="40" t="s">
        <v>21</v>
      </c>
      <c r="N6" s="40" t="s">
        <v>21</v>
      </c>
      <c r="O6" s="40" t="s">
        <v>21</v>
      </c>
      <c r="P6" s="40" t="s">
        <v>21</v>
      </c>
      <c r="Q6" s="40" t="s">
        <v>21</v>
      </c>
      <c r="R6" s="40" t="s">
        <v>21</v>
      </c>
      <c r="S6" s="40" t="s">
        <v>21</v>
      </c>
      <c r="T6" s="40" t="s">
        <v>21</v>
      </c>
      <c r="U6" s="40" t="s">
        <v>21</v>
      </c>
      <c r="V6" s="40" t="s">
        <v>21</v>
      </c>
      <c r="W6" s="40" t="s">
        <v>21</v>
      </c>
      <c r="X6" s="40" t="s">
        <v>21</v>
      </c>
      <c r="Y6" s="40" t="s">
        <v>21</v>
      </c>
      <c r="Z6" s="40" t="s">
        <v>21</v>
      </c>
      <c r="AA6" s="40">
        <v>1</v>
      </c>
      <c r="AB6" s="40">
        <v>1</v>
      </c>
      <c r="AC6" s="40">
        <v>1</v>
      </c>
      <c r="AD6" s="40">
        <v>1</v>
      </c>
      <c r="AE6" s="40">
        <v>1</v>
      </c>
      <c r="AF6" s="40">
        <v>1</v>
      </c>
      <c r="AG6" s="40">
        <f t="shared" si="0"/>
        <v>6</v>
      </c>
      <c r="AH6" s="40">
        <v>450</v>
      </c>
      <c r="AI6" s="40">
        <f t="shared" si="1"/>
        <v>2700</v>
      </c>
    </row>
    <row r="7" ht="15.95" customHeight="1" spans="1:35">
      <c r="A7" s="40" t="s">
        <v>23</v>
      </c>
      <c r="B7" s="40" t="s">
        <v>21</v>
      </c>
      <c r="C7" s="40" t="s">
        <v>21</v>
      </c>
      <c r="D7" s="40" t="s">
        <v>21</v>
      </c>
      <c r="E7" s="40" t="s">
        <v>21</v>
      </c>
      <c r="F7" s="40" t="s">
        <v>21</v>
      </c>
      <c r="G7" s="40" t="s">
        <v>21</v>
      </c>
      <c r="H7" s="40" t="s">
        <v>21</v>
      </c>
      <c r="I7" s="40" t="s">
        <v>21</v>
      </c>
      <c r="J7" s="40" t="s">
        <v>21</v>
      </c>
      <c r="K7" s="40" t="s">
        <v>21</v>
      </c>
      <c r="L7" s="40" t="s">
        <v>21</v>
      </c>
      <c r="M7" s="40" t="s">
        <v>21</v>
      </c>
      <c r="N7" s="40" t="s">
        <v>21</v>
      </c>
      <c r="O7" s="40" t="s">
        <v>21</v>
      </c>
      <c r="P7" s="40" t="s">
        <v>21</v>
      </c>
      <c r="Q7" s="40" t="s">
        <v>21</v>
      </c>
      <c r="R7" s="40" t="s">
        <v>21</v>
      </c>
      <c r="S7" s="40" t="s">
        <v>21</v>
      </c>
      <c r="T7" s="40" t="s">
        <v>21</v>
      </c>
      <c r="U7" s="40" t="s">
        <v>21</v>
      </c>
      <c r="V7" s="40" t="s">
        <v>21</v>
      </c>
      <c r="W7" s="40" t="s">
        <v>21</v>
      </c>
      <c r="X7" s="40" t="s">
        <v>21</v>
      </c>
      <c r="Y7" s="40" t="s">
        <v>21</v>
      </c>
      <c r="Z7" s="40" t="s">
        <v>21</v>
      </c>
      <c r="AA7" s="40">
        <v>0.4</v>
      </c>
      <c r="AB7" s="40">
        <v>0.4</v>
      </c>
      <c r="AC7" s="40">
        <v>0.4</v>
      </c>
      <c r="AD7" s="40">
        <v>0.4</v>
      </c>
      <c r="AE7" s="40">
        <v>0.4</v>
      </c>
      <c r="AF7" s="40">
        <v>0.4</v>
      </c>
      <c r="AG7" s="40">
        <f t="shared" si="0"/>
        <v>2.4</v>
      </c>
      <c r="AH7" s="40">
        <v>380</v>
      </c>
      <c r="AI7" s="40">
        <f t="shared" si="1"/>
        <v>912</v>
      </c>
    </row>
    <row r="8" ht="15.95" customHeight="1" spans="1:35">
      <c r="A8" s="41" t="s">
        <v>24</v>
      </c>
      <c r="B8" s="40" t="s">
        <v>21</v>
      </c>
      <c r="C8" s="40" t="s">
        <v>21</v>
      </c>
      <c r="D8" s="40" t="s">
        <v>21</v>
      </c>
      <c r="E8" s="40" t="s">
        <v>21</v>
      </c>
      <c r="F8" s="40" t="s">
        <v>21</v>
      </c>
      <c r="G8" s="40" t="s">
        <v>21</v>
      </c>
      <c r="H8" s="40" t="s">
        <v>21</v>
      </c>
      <c r="I8" s="40" t="s">
        <v>21</v>
      </c>
      <c r="J8" s="40" t="s">
        <v>21</v>
      </c>
      <c r="K8" s="40" t="s">
        <v>21</v>
      </c>
      <c r="L8" s="40" t="s">
        <v>21</v>
      </c>
      <c r="M8" s="40" t="s">
        <v>21</v>
      </c>
      <c r="N8" s="40" t="s">
        <v>21</v>
      </c>
      <c r="O8" s="40" t="s">
        <v>21</v>
      </c>
      <c r="P8" s="40" t="s">
        <v>21</v>
      </c>
      <c r="Q8" s="40" t="s">
        <v>21</v>
      </c>
      <c r="R8" s="40" t="s">
        <v>21</v>
      </c>
      <c r="S8" s="40" t="s">
        <v>21</v>
      </c>
      <c r="T8" s="40" t="s">
        <v>21</v>
      </c>
      <c r="U8" s="40" t="s">
        <v>21</v>
      </c>
      <c r="V8" s="40" t="s">
        <v>21</v>
      </c>
      <c r="W8" s="40" t="s">
        <v>21</v>
      </c>
      <c r="X8" s="40" t="s">
        <v>21</v>
      </c>
      <c r="Y8" s="40" t="s">
        <v>21</v>
      </c>
      <c r="Z8" s="40" t="s">
        <v>21</v>
      </c>
      <c r="AA8" s="40" t="s">
        <v>21</v>
      </c>
      <c r="AB8" s="40" t="s">
        <v>21</v>
      </c>
      <c r="AC8" s="40" t="s">
        <v>21</v>
      </c>
      <c r="AD8" s="40">
        <v>1</v>
      </c>
      <c r="AE8" s="40">
        <v>1</v>
      </c>
      <c r="AF8" s="40">
        <v>1</v>
      </c>
      <c r="AG8" s="40">
        <f t="shared" si="0"/>
        <v>3</v>
      </c>
      <c r="AH8" s="40">
        <v>450</v>
      </c>
      <c r="AI8" s="40">
        <f t="shared" si="1"/>
        <v>1350</v>
      </c>
    </row>
    <row r="9" ht="15.95" customHeight="1" spans="1:35">
      <c r="A9" s="40" t="s">
        <v>25</v>
      </c>
      <c r="B9" s="40" t="s">
        <v>21</v>
      </c>
      <c r="C9" s="40" t="s">
        <v>21</v>
      </c>
      <c r="D9" s="40" t="s">
        <v>21</v>
      </c>
      <c r="E9" s="40" t="s">
        <v>21</v>
      </c>
      <c r="F9" s="40" t="s">
        <v>21</v>
      </c>
      <c r="G9" s="40" t="s">
        <v>21</v>
      </c>
      <c r="H9" s="40" t="s">
        <v>21</v>
      </c>
      <c r="I9" s="40" t="s">
        <v>21</v>
      </c>
      <c r="J9" s="40" t="s">
        <v>21</v>
      </c>
      <c r="K9" s="40" t="s">
        <v>21</v>
      </c>
      <c r="L9" s="40" t="s">
        <v>21</v>
      </c>
      <c r="M9" s="40" t="s">
        <v>21</v>
      </c>
      <c r="N9" s="40" t="s">
        <v>21</v>
      </c>
      <c r="O9" s="40" t="s">
        <v>21</v>
      </c>
      <c r="P9" s="40" t="s">
        <v>21</v>
      </c>
      <c r="Q9" s="40" t="s">
        <v>21</v>
      </c>
      <c r="R9" s="40" t="s">
        <v>21</v>
      </c>
      <c r="S9" s="40" t="s">
        <v>21</v>
      </c>
      <c r="T9" s="40" t="s">
        <v>21</v>
      </c>
      <c r="U9" s="40" t="s">
        <v>21</v>
      </c>
      <c r="V9" s="40" t="s">
        <v>21</v>
      </c>
      <c r="W9" s="40" t="s">
        <v>21</v>
      </c>
      <c r="X9" s="40" t="s">
        <v>21</v>
      </c>
      <c r="Y9" s="40" t="s">
        <v>21</v>
      </c>
      <c r="Z9" s="40" t="s">
        <v>21</v>
      </c>
      <c r="AA9" s="40" t="s">
        <v>21</v>
      </c>
      <c r="AB9" s="40" t="s">
        <v>21</v>
      </c>
      <c r="AC9" s="40" t="s">
        <v>21</v>
      </c>
      <c r="AD9" s="40" t="s">
        <v>21</v>
      </c>
      <c r="AE9" s="40" t="s">
        <v>21</v>
      </c>
      <c r="AF9" s="40">
        <v>1</v>
      </c>
      <c r="AG9" s="40">
        <f t="shared" si="0"/>
        <v>1</v>
      </c>
      <c r="AH9" s="40">
        <v>380</v>
      </c>
      <c r="AI9" s="40">
        <f t="shared" si="1"/>
        <v>380</v>
      </c>
    </row>
    <row r="10" ht="15" customHeight="1" spans="1:3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>
        <f t="shared" si="0"/>
        <v>0</v>
      </c>
      <c r="AH10" s="40"/>
      <c r="AI10" s="40">
        <f t="shared" si="1"/>
        <v>0</v>
      </c>
    </row>
    <row r="11" ht="15" customHeight="1" spans="1:3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>
        <f t="shared" si="0"/>
        <v>0</v>
      </c>
      <c r="AH11" s="40"/>
      <c r="AI11" s="40">
        <f t="shared" si="1"/>
        <v>0</v>
      </c>
    </row>
    <row r="12" ht="15" customHeight="1" spans="1:3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>
        <f t="shared" si="0"/>
        <v>0</v>
      </c>
      <c r="AH12" s="40"/>
      <c r="AI12" s="40">
        <f t="shared" si="1"/>
        <v>0</v>
      </c>
    </row>
    <row r="13" ht="15" customHeight="1" spans="1:3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>
        <f t="shared" si="0"/>
        <v>0</v>
      </c>
      <c r="AH13" s="40"/>
      <c r="AI13" s="40">
        <f t="shared" si="1"/>
        <v>0</v>
      </c>
    </row>
    <row r="14" ht="15" customHeight="1" spans="1:3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>
        <f t="shared" si="0"/>
        <v>0</v>
      </c>
      <c r="AH14" s="40"/>
      <c r="AI14" s="40">
        <f t="shared" si="1"/>
        <v>0</v>
      </c>
    </row>
    <row r="15" ht="15" customHeight="1" spans="1:3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>
        <f t="shared" si="0"/>
        <v>0</v>
      </c>
      <c r="AH15" s="40"/>
      <c r="AI15" s="40">
        <f t="shared" si="1"/>
        <v>0</v>
      </c>
    </row>
    <row r="16" ht="15" customHeight="1" spans="1:3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>
        <f t="shared" si="0"/>
        <v>0</v>
      </c>
      <c r="AH16" s="40"/>
      <c r="AI16" s="40">
        <f t="shared" si="1"/>
        <v>0</v>
      </c>
    </row>
    <row r="17" ht="15.95" customHeight="1" spans="1:35">
      <c r="A17" s="40" t="s">
        <v>26</v>
      </c>
      <c r="B17" s="40">
        <f>SUM(B5:B16)</f>
        <v>0</v>
      </c>
      <c r="C17" s="40">
        <f t="shared" ref="B17:AG17" si="2">SUM(C5:C16)</f>
        <v>0</v>
      </c>
      <c r="D17" s="40">
        <f t="shared" si="2"/>
        <v>0</v>
      </c>
      <c r="E17" s="40">
        <f t="shared" si="2"/>
        <v>0</v>
      </c>
      <c r="F17" s="40">
        <f t="shared" si="2"/>
        <v>0</v>
      </c>
      <c r="G17" s="40">
        <f t="shared" si="2"/>
        <v>0</v>
      </c>
      <c r="H17" s="40">
        <f t="shared" si="2"/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0">
        <f t="shared" si="2"/>
        <v>0</v>
      </c>
      <c r="R17" s="40">
        <f t="shared" si="2"/>
        <v>0</v>
      </c>
      <c r="S17" s="40">
        <f t="shared" si="2"/>
        <v>0</v>
      </c>
      <c r="T17" s="40">
        <f t="shared" si="2"/>
        <v>0</v>
      </c>
      <c r="U17" s="40">
        <f t="shared" si="2"/>
        <v>0</v>
      </c>
      <c r="V17" s="40">
        <f t="shared" si="2"/>
        <v>0</v>
      </c>
      <c r="W17" s="40">
        <f t="shared" si="2"/>
        <v>0</v>
      </c>
      <c r="X17" s="40">
        <f t="shared" si="2"/>
        <v>0</v>
      </c>
      <c r="Y17" s="40">
        <f t="shared" si="2"/>
        <v>0</v>
      </c>
      <c r="Z17" s="40">
        <f t="shared" si="2"/>
        <v>0</v>
      </c>
      <c r="AA17" s="40">
        <f t="shared" si="2"/>
        <v>2.4</v>
      </c>
      <c r="AB17" s="40">
        <f t="shared" si="2"/>
        <v>2.4</v>
      </c>
      <c r="AC17" s="40">
        <f t="shared" si="2"/>
        <v>2.4</v>
      </c>
      <c r="AD17" s="40">
        <f t="shared" si="2"/>
        <v>3.4</v>
      </c>
      <c r="AE17" s="40">
        <f t="shared" si="2"/>
        <v>3.4</v>
      </c>
      <c r="AF17" s="40">
        <f t="shared" si="2"/>
        <v>4.4</v>
      </c>
      <c r="AG17" s="40">
        <f t="shared" si="2"/>
        <v>18.4</v>
      </c>
      <c r="AH17" s="104" t="s">
        <v>27</v>
      </c>
      <c r="AI17" s="40">
        <f>SUM(AI5:AI16)</f>
        <v>9242</v>
      </c>
    </row>
    <row r="18" ht="15.95" customHeight="1" spans="1:35">
      <c r="A18" s="42" t="s">
        <v>28</v>
      </c>
      <c r="B18" s="43"/>
      <c r="C18" s="44" t="s">
        <v>29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57"/>
      <c r="AI18" s="40">
        <v>0</v>
      </c>
    </row>
    <row r="19" ht="15.95" customHeight="1" spans="1:35">
      <c r="A19" s="46" t="s">
        <v>30</v>
      </c>
      <c r="B19" s="46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>
        <f>AI17-AI18</f>
        <v>9242</v>
      </c>
    </row>
    <row r="20" ht="15.95" customHeight="1" spans="1:35">
      <c r="A20" s="47" t="s">
        <v>31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3"/>
      <c r="AG20" s="40" t="s">
        <v>32</v>
      </c>
      <c r="AH20" s="40"/>
      <c r="AI20" s="40"/>
    </row>
    <row r="21" ht="15.95" customHeight="1" spans="1:35">
      <c r="A21" s="49" t="s">
        <v>33</v>
      </c>
      <c r="B21" s="49"/>
      <c r="C21" s="49"/>
      <c r="D21" s="49"/>
      <c r="E21" s="49"/>
      <c r="F21" s="49"/>
      <c r="G21" s="49"/>
      <c r="H21" s="49"/>
      <c r="I21" s="49" t="s">
        <v>34</v>
      </c>
      <c r="J21" s="49"/>
      <c r="K21" s="49"/>
      <c r="L21" s="49"/>
      <c r="M21" s="53"/>
      <c r="N21" s="53"/>
      <c r="O21" s="53"/>
      <c r="P21" s="53"/>
      <c r="Q21" s="53"/>
      <c r="R21" s="53"/>
      <c r="S21" s="53"/>
      <c r="T21" s="53"/>
      <c r="U21" s="53"/>
      <c r="V21" s="49" t="s">
        <v>35</v>
      </c>
      <c r="W21" s="49"/>
      <c r="X21" s="49"/>
      <c r="Y21" s="49"/>
      <c r="Z21" s="53"/>
      <c r="AA21" s="53"/>
      <c r="AB21" s="53"/>
      <c r="AC21" s="49"/>
      <c r="AD21" s="53"/>
      <c r="AE21" s="49" t="s">
        <v>34</v>
      </c>
      <c r="AF21" s="49"/>
      <c r="AG21" s="49"/>
      <c r="AH21" s="49"/>
      <c r="AI21" s="49"/>
    </row>
    <row r="22" ht="15.95" customHeight="1"/>
    <row r="24" ht="157" customHeight="1"/>
    <row r="25" ht="15.95" customHeight="1" spans="1:35">
      <c r="A25" s="38" t="s">
        <v>11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</row>
    <row r="26" ht="15.95" customHeight="1" spans="1:35">
      <c r="A26" s="39" t="s">
        <v>12</v>
      </c>
      <c r="B26" s="39" t="s">
        <v>13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55" t="s">
        <v>36</v>
      </c>
      <c r="AD26" s="55"/>
      <c r="AE26" s="55"/>
      <c r="AF26" s="55"/>
      <c r="AG26" s="55"/>
      <c r="AH26" s="39"/>
      <c r="AI26" s="39"/>
    </row>
    <row r="27" ht="15.95" customHeight="1" spans="1:35">
      <c r="A27" s="40" t="s">
        <v>15</v>
      </c>
      <c r="B27" s="40" t="s">
        <v>16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6" t="s">
        <v>17</v>
      </c>
      <c r="AH27" s="46" t="s">
        <v>18</v>
      </c>
      <c r="AI27" s="46" t="s">
        <v>19</v>
      </c>
    </row>
    <row r="28" ht="15.95" customHeight="1" spans="1:35">
      <c r="A28" s="40"/>
      <c r="B28" s="40">
        <v>1</v>
      </c>
      <c r="C28" s="40">
        <v>2</v>
      </c>
      <c r="D28" s="40">
        <v>3</v>
      </c>
      <c r="E28" s="40">
        <v>4</v>
      </c>
      <c r="F28" s="40">
        <v>5</v>
      </c>
      <c r="G28" s="40">
        <v>6</v>
      </c>
      <c r="H28" s="40">
        <v>7</v>
      </c>
      <c r="I28" s="40">
        <v>8</v>
      </c>
      <c r="J28" s="40">
        <v>9</v>
      </c>
      <c r="K28" s="40">
        <v>10</v>
      </c>
      <c r="L28" s="40">
        <v>11</v>
      </c>
      <c r="M28" s="40">
        <v>12</v>
      </c>
      <c r="N28" s="40">
        <v>13</v>
      </c>
      <c r="O28" s="40">
        <v>14</v>
      </c>
      <c r="P28" s="40">
        <v>15</v>
      </c>
      <c r="Q28" s="40">
        <v>16</v>
      </c>
      <c r="R28" s="40">
        <v>17</v>
      </c>
      <c r="S28" s="40">
        <v>18</v>
      </c>
      <c r="T28" s="40">
        <v>19</v>
      </c>
      <c r="U28" s="40">
        <v>20</v>
      </c>
      <c r="V28" s="40">
        <v>21</v>
      </c>
      <c r="W28" s="40">
        <v>22</v>
      </c>
      <c r="X28" s="40">
        <v>23</v>
      </c>
      <c r="Y28" s="40">
        <v>24</v>
      </c>
      <c r="Z28" s="40">
        <v>25</v>
      </c>
      <c r="AA28" s="40">
        <v>26</v>
      </c>
      <c r="AB28" s="40">
        <v>27</v>
      </c>
      <c r="AC28" s="40">
        <v>28</v>
      </c>
      <c r="AD28" s="40">
        <v>29</v>
      </c>
      <c r="AE28" s="40">
        <v>30</v>
      </c>
      <c r="AF28" s="40">
        <v>31</v>
      </c>
      <c r="AG28" s="46"/>
      <c r="AH28" s="46"/>
      <c r="AI28" s="46"/>
    </row>
    <row r="29" ht="15" customHeight="1" spans="1:35">
      <c r="A29" s="41" t="s">
        <v>6</v>
      </c>
      <c r="B29" s="40">
        <v>0.4</v>
      </c>
      <c r="C29" s="40">
        <v>0.4</v>
      </c>
      <c r="D29" s="40">
        <v>0.4</v>
      </c>
      <c r="E29" s="40">
        <v>0.4</v>
      </c>
      <c r="F29" s="40">
        <v>0.4</v>
      </c>
      <c r="G29" s="40">
        <v>0.4</v>
      </c>
      <c r="H29" s="40">
        <v>0.4</v>
      </c>
      <c r="I29" s="40">
        <v>0.4</v>
      </c>
      <c r="J29" s="40">
        <v>0.4</v>
      </c>
      <c r="K29" s="40">
        <v>0.4</v>
      </c>
      <c r="L29" s="40">
        <v>0.4</v>
      </c>
      <c r="M29" s="40">
        <v>0.4</v>
      </c>
      <c r="N29" s="40">
        <v>0.4</v>
      </c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40">
        <v>1</v>
      </c>
      <c r="U29" s="40">
        <v>1</v>
      </c>
      <c r="V29" s="40">
        <v>1</v>
      </c>
      <c r="W29" s="40">
        <v>1</v>
      </c>
      <c r="X29" s="40">
        <v>1</v>
      </c>
      <c r="Y29" s="40">
        <v>1</v>
      </c>
      <c r="Z29" s="40">
        <v>1</v>
      </c>
      <c r="AA29" s="40">
        <v>1</v>
      </c>
      <c r="AB29" s="40">
        <v>1</v>
      </c>
      <c r="AC29" s="40">
        <v>1</v>
      </c>
      <c r="AD29" s="40">
        <v>1</v>
      </c>
      <c r="AE29" s="40">
        <v>1</v>
      </c>
      <c r="AF29" s="40"/>
      <c r="AG29" s="40">
        <f t="shared" ref="AG29:AG41" si="3">SUM(B29:AF29)</f>
        <v>22.2</v>
      </c>
      <c r="AH29" s="40">
        <v>650</v>
      </c>
      <c r="AI29" s="58">
        <f t="shared" ref="AI29:AI41" si="4">AH29*AG29</f>
        <v>14430</v>
      </c>
    </row>
    <row r="30" ht="15" customHeight="1" spans="1:35">
      <c r="A30" s="41" t="s">
        <v>22</v>
      </c>
      <c r="B30" s="40">
        <v>0.4</v>
      </c>
      <c r="C30" s="40">
        <v>0.4</v>
      </c>
      <c r="D30" s="40">
        <v>0.4</v>
      </c>
      <c r="E30" s="40">
        <v>0.4</v>
      </c>
      <c r="F30" s="40">
        <v>0.4</v>
      </c>
      <c r="G30" s="40">
        <v>0.4</v>
      </c>
      <c r="H30" s="40">
        <v>0.4</v>
      </c>
      <c r="I30" s="40">
        <v>0.4</v>
      </c>
      <c r="J30" s="40">
        <v>0.4</v>
      </c>
      <c r="K30" s="40">
        <v>0.4</v>
      </c>
      <c r="L30" s="40">
        <v>0.4</v>
      </c>
      <c r="M30" s="40">
        <v>0.4</v>
      </c>
      <c r="N30" s="40">
        <v>0.4</v>
      </c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1</v>
      </c>
      <c r="U30" s="40">
        <v>1</v>
      </c>
      <c r="V30" s="40">
        <v>1</v>
      </c>
      <c r="W30" s="40">
        <v>1</v>
      </c>
      <c r="X30" s="40">
        <v>1</v>
      </c>
      <c r="Y30" s="40">
        <v>1</v>
      </c>
      <c r="Z30" s="40">
        <v>1</v>
      </c>
      <c r="AA30" s="40">
        <v>1</v>
      </c>
      <c r="AB30" s="40">
        <v>1</v>
      </c>
      <c r="AC30" s="40">
        <v>1</v>
      </c>
      <c r="AD30" s="40">
        <v>1</v>
      </c>
      <c r="AE30" s="40">
        <v>1</v>
      </c>
      <c r="AF30" s="40"/>
      <c r="AG30" s="40">
        <f t="shared" si="3"/>
        <v>22.2</v>
      </c>
      <c r="AH30" s="40">
        <v>450</v>
      </c>
      <c r="AI30" s="58">
        <f t="shared" si="4"/>
        <v>9990</v>
      </c>
    </row>
    <row r="31" ht="15" customHeight="1" spans="1:35">
      <c r="A31" s="40" t="s">
        <v>23</v>
      </c>
      <c r="B31" s="40">
        <v>0.4</v>
      </c>
      <c r="C31" s="40">
        <v>0.4</v>
      </c>
      <c r="D31" s="40">
        <v>0.4</v>
      </c>
      <c r="E31" s="40">
        <v>0.4</v>
      </c>
      <c r="F31" s="40">
        <v>0.4</v>
      </c>
      <c r="G31" s="40">
        <v>0.4</v>
      </c>
      <c r="H31" s="40">
        <v>0.4</v>
      </c>
      <c r="I31" s="40">
        <v>0.4</v>
      </c>
      <c r="J31" s="40">
        <v>0.4</v>
      </c>
      <c r="K31" s="40">
        <v>0.4</v>
      </c>
      <c r="L31" s="40">
        <v>0.4</v>
      </c>
      <c r="M31" s="40">
        <v>0.4</v>
      </c>
      <c r="N31" s="40">
        <v>0.4</v>
      </c>
      <c r="O31" s="40">
        <v>1</v>
      </c>
      <c r="P31" s="40">
        <v>1</v>
      </c>
      <c r="Q31" s="40">
        <v>1</v>
      </c>
      <c r="R31" s="40">
        <v>1</v>
      </c>
      <c r="S31" s="40">
        <v>1</v>
      </c>
      <c r="T31" s="40">
        <v>1</v>
      </c>
      <c r="U31" s="40">
        <v>1</v>
      </c>
      <c r="V31" s="40">
        <v>1</v>
      </c>
      <c r="W31" s="40">
        <v>1</v>
      </c>
      <c r="X31" s="40">
        <v>1</v>
      </c>
      <c r="Y31" s="40">
        <v>1</v>
      </c>
      <c r="Z31" s="40">
        <v>1</v>
      </c>
      <c r="AA31" s="40">
        <v>1</v>
      </c>
      <c r="AB31" s="40">
        <v>1</v>
      </c>
      <c r="AC31" s="40">
        <v>1</v>
      </c>
      <c r="AD31" s="40">
        <v>1</v>
      </c>
      <c r="AE31" s="40">
        <v>1</v>
      </c>
      <c r="AF31" s="40"/>
      <c r="AG31" s="40">
        <f t="shared" si="3"/>
        <v>22.2</v>
      </c>
      <c r="AH31" s="40">
        <v>380</v>
      </c>
      <c r="AI31" s="58">
        <f t="shared" si="4"/>
        <v>8436</v>
      </c>
    </row>
    <row r="32" ht="15" customHeight="1" spans="1:35">
      <c r="A32" s="41" t="s">
        <v>24</v>
      </c>
      <c r="B32" s="40">
        <v>0.4</v>
      </c>
      <c r="C32" s="40">
        <v>0.4</v>
      </c>
      <c r="D32" s="40">
        <v>0.4</v>
      </c>
      <c r="E32" s="40">
        <v>0.4</v>
      </c>
      <c r="F32" s="40">
        <v>0.4</v>
      </c>
      <c r="G32" s="40">
        <v>0.4</v>
      </c>
      <c r="H32" s="40">
        <v>0.4</v>
      </c>
      <c r="I32" s="40">
        <v>0.4</v>
      </c>
      <c r="J32" s="40">
        <v>0.4</v>
      </c>
      <c r="K32" s="40">
        <v>0.4</v>
      </c>
      <c r="L32" s="40">
        <v>0.4</v>
      </c>
      <c r="M32" s="40">
        <v>0.4</v>
      </c>
      <c r="N32" s="40">
        <v>0.4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1</v>
      </c>
      <c r="AD32" s="40">
        <v>1</v>
      </c>
      <c r="AE32" s="40">
        <v>1</v>
      </c>
      <c r="AF32" s="40"/>
      <c r="AG32" s="40">
        <f t="shared" si="3"/>
        <v>22.2</v>
      </c>
      <c r="AH32" s="40">
        <v>450</v>
      </c>
      <c r="AI32" s="58">
        <f t="shared" si="4"/>
        <v>9990</v>
      </c>
    </row>
    <row r="33" ht="15" customHeight="1" spans="1:35">
      <c r="A33" s="40" t="s">
        <v>25</v>
      </c>
      <c r="B33" s="40">
        <v>0.4</v>
      </c>
      <c r="C33" s="40">
        <v>0.4</v>
      </c>
      <c r="D33" s="40">
        <v>0.4</v>
      </c>
      <c r="E33" s="40">
        <v>0.4</v>
      </c>
      <c r="F33" s="40">
        <v>0.4</v>
      </c>
      <c r="G33" s="40">
        <v>0.4</v>
      </c>
      <c r="H33" s="40">
        <v>0.4</v>
      </c>
      <c r="I33" s="40">
        <v>0.4</v>
      </c>
      <c r="J33" s="40">
        <v>0.4</v>
      </c>
      <c r="K33" s="40">
        <v>0.4</v>
      </c>
      <c r="L33" s="40">
        <v>0.4</v>
      </c>
      <c r="M33" s="40">
        <v>0.4</v>
      </c>
      <c r="N33" s="40">
        <v>0.4</v>
      </c>
      <c r="O33" s="40">
        <v>0.4</v>
      </c>
      <c r="P33" s="40">
        <v>1</v>
      </c>
      <c r="Q33" s="40">
        <v>1</v>
      </c>
      <c r="R33" s="40">
        <v>1</v>
      </c>
      <c r="S33" s="40">
        <v>1</v>
      </c>
      <c r="T33" s="40">
        <v>1</v>
      </c>
      <c r="U33" s="40">
        <v>1</v>
      </c>
      <c r="V33" s="40">
        <v>1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1</v>
      </c>
      <c r="AF33" s="40"/>
      <c r="AG33" s="40">
        <f t="shared" si="3"/>
        <v>21.6</v>
      </c>
      <c r="AH33" s="40">
        <v>380</v>
      </c>
      <c r="AI33" s="58">
        <f t="shared" si="4"/>
        <v>8208</v>
      </c>
    </row>
    <row r="34" ht="15" customHeight="1" spans="1:35">
      <c r="A34" s="40" t="s">
        <v>37</v>
      </c>
      <c r="B34" s="40">
        <v>0.4</v>
      </c>
      <c r="C34" s="40">
        <v>0.4</v>
      </c>
      <c r="D34" s="40">
        <v>0.4</v>
      </c>
      <c r="E34" s="40">
        <v>0.4</v>
      </c>
      <c r="F34" s="40">
        <v>0.4</v>
      </c>
      <c r="G34" s="40">
        <v>0.4</v>
      </c>
      <c r="H34" s="40">
        <v>0.4</v>
      </c>
      <c r="I34" s="40">
        <v>0.4</v>
      </c>
      <c r="J34" s="40">
        <v>0.4</v>
      </c>
      <c r="K34" s="40">
        <v>0.4</v>
      </c>
      <c r="L34" s="40">
        <v>0.4</v>
      </c>
      <c r="M34" s="40">
        <v>0.4</v>
      </c>
      <c r="N34" s="40">
        <v>0.4</v>
      </c>
      <c r="O34" s="40">
        <v>0.4</v>
      </c>
      <c r="P34" s="40">
        <v>1</v>
      </c>
      <c r="Q34" s="40">
        <v>1</v>
      </c>
      <c r="R34" s="40">
        <v>1</v>
      </c>
      <c r="S34" s="40">
        <v>1</v>
      </c>
      <c r="T34" s="40">
        <v>1</v>
      </c>
      <c r="U34" s="40">
        <v>1</v>
      </c>
      <c r="V34" s="40">
        <v>1</v>
      </c>
      <c r="W34" s="40">
        <v>1</v>
      </c>
      <c r="X34" s="40">
        <v>1</v>
      </c>
      <c r="Y34" s="40">
        <v>1</v>
      </c>
      <c r="Z34" s="40">
        <v>1</v>
      </c>
      <c r="AA34" s="40">
        <v>1</v>
      </c>
      <c r="AB34" s="40">
        <v>1</v>
      </c>
      <c r="AC34" s="40">
        <v>1</v>
      </c>
      <c r="AD34" s="40">
        <v>1</v>
      </c>
      <c r="AE34" s="40">
        <v>1.5</v>
      </c>
      <c r="AF34" s="40"/>
      <c r="AG34" s="40">
        <f t="shared" si="3"/>
        <v>22.1</v>
      </c>
      <c r="AH34" s="40">
        <v>380</v>
      </c>
      <c r="AI34" s="58">
        <f t="shared" si="4"/>
        <v>8398</v>
      </c>
    </row>
    <row r="35" ht="15" customHeight="1" spans="1:35">
      <c r="A35" s="40" t="s">
        <v>38</v>
      </c>
      <c r="B35" s="40">
        <v>0.4</v>
      </c>
      <c r="C35" s="40">
        <v>0.4</v>
      </c>
      <c r="D35" s="40">
        <v>0.4</v>
      </c>
      <c r="E35" s="40">
        <v>0.4</v>
      </c>
      <c r="F35" s="40">
        <v>0.4</v>
      </c>
      <c r="G35" s="40">
        <v>0.4</v>
      </c>
      <c r="H35" s="40">
        <v>0.4</v>
      </c>
      <c r="I35" s="40">
        <v>0.4</v>
      </c>
      <c r="J35" s="40">
        <v>0.4</v>
      </c>
      <c r="K35" s="40">
        <v>0.4</v>
      </c>
      <c r="L35" s="40">
        <v>0.4</v>
      </c>
      <c r="M35" s="40">
        <v>0.4</v>
      </c>
      <c r="N35" s="40">
        <v>0.4</v>
      </c>
      <c r="O35" s="40">
        <v>0.4</v>
      </c>
      <c r="P35" s="40">
        <v>1</v>
      </c>
      <c r="Q35" s="40">
        <v>1</v>
      </c>
      <c r="R35" s="40">
        <v>1</v>
      </c>
      <c r="S35" s="40">
        <v>1</v>
      </c>
      <c r="T35" s="40">
        <v>1</v>
      </c>
      <c r="U35" s="40">
        <v>1</v>
      </c>
      <c r="V35" s="40">
        <v>1</v>
      </c>
      <c r="W35" s="40">
        <v>1</v>
      </c>
      <c r="X35" s="40">
        <v>1</v>
      </c>
      <c r="Y35" s="40">
        <v>1</v>
      </c>
      <c r="Z35" s="40">
        <v>1</v>
      </c>
      <c r="AA35" s="40">
        <v>1</v>
      </c>
      <c r="AB35" s="40">
        <v>1</v>
      </c>
      <c r="AC35" s="40">
        <v>1</v>
      </c>
      <c r="AD35" s="40">
        <v>1</v>
      </c>
      <c r="AE35" s="40">
        <v>1</v>
      </c>
      <c r="AF35" s="40"/>
      <c r="AG35" s="40">
        <f t="shared" si="3"/>
        <v>21.6</v>
      </c>
      <c r="AH35" s="40">
        <v>380</v>
      </c>
      <c r="AI35" s="58">
        <f t="shared" si="4"/>
        <v>8208</v>
      </c>
    </row>
    <row r="36" ht="15" customHeight="1" spans="1:35">
      <c r="A36" s="40" t="s">
        <v>39</v>
      </c>
      <c r="B36" s="40">
        <v>0.4</v>
      </c>
      <c r="C36" s="40">
        <v>0.4</v>
      </c>
      <c r="D36" s="40">
        <v>0.4</v>
      </c>
      <c r="E36" s="40">
        <v>0.4</v>
      </c>
      <c r="F36" s="40">
        <v>0.4</v>
      </c>
      <c r="G36" s="40">
        <v>0.4</v>
      </c>
      <c r="H36" s="40">
        <v>0.4</v>
      </c>
      <c r="I36" s="40">
        <v>0.4</v>
      </c>
      <c r="J36" s="40">
        <v>0.4</v>
      </c>
      <c r="K36" s="40">
        <v>0.4</v>
      </c>
      <c r="L36" s="40">
        <v>0.4</v>
      </c>
      <c r="M36" s="40">
        <v>0.4</v>
      </c>
      <c r="N36" s="40">
        <v>0.4</v>
      </c>
      <c r="O36" s="40">
        <v>0.4</v>
      </c>
      <c r="P36" s="40">
        <v>1</v>
      </c>
      <c r="Q36" s="40">
        <v>1</v>
      </c>
      <c r="R36" s="40">
        <f>5.5/9</f>
        <v>0.611111111111111</v>
      </c>
      <c r="S36" s="40">
        <v>1</v>
      </c>
      <c r="T36" s="40">
        <v>1</v>
      </c>
      <c r="U36" s="40">
        <v>1</v>
      </c>
      <c r="V36" s="40">
        <v>1</v>
      </c>
      <c r="W36" s="40">
        <v>1</v>
      </c>
      <c r="X36" s="40">
        <v>1</v>
      </c>
      <c r="Y36" s="40">
        <v>1</v>
      </c>
      <c r="Z36" s="40">
        <v>1</v>
      </c>
      <c r="AA36" s="40">
        <v>1</v>
      </c>
      <c r="AB36" s="40">
        <v>1</v>
      </c>
      <c r="AC36" s="40">
        <v>1</v>
      </c>
      <c r="AD36" s="40">
        <v>1</v>
      </c>
      <c r="AE36" s="40">
        <v>1</v>
      </c>
      <c r="AF36" s="40"/>
      <c r="AG36" s="40">
        <f t="shared" si="3"/>
        <v>21.2111111111111</v>
      </c>
      <c r="AH36" s="40">
        <v>380</v>
      </c>
      <c r="AI36" s="58">
        <f t="shared" si="4"/>
        <v>8060.22222222222</v>
      </c>
    </row>
    <row r="37" ht="15" customHeight="1" spans="1:35">
      <c r="A37" s="40" t="s">
        <v>40</v>
      </c>
      <c r="B37" s="40">
        <v>0.4</v>
      </c>
      <c r="C37" s="40">
        <v>0.4</v>
      </c>
      <c r="D37" s="40">
        <v>0.4</v>
      </c>
      <c r="E37" s="40">
        <v>0.4</v>
      </c>
      <c r="F37" s="40">
        <v>0.4</v>
      </c>
      <c r="G37" s="40">
        <v>0.4</v>
      </c>
      <c r="H37" s="40">
        <v>0.4</v>
      </c>
      <c r="I37" s="40">
        <v>0.4</v>
      </c>
      <c r="J37" s="40">
        <v>0.4</v>
      </c>
      <c r="K37" s="40">
        <v>0.4</v>
      </c>
      <c r="L37" s="40">
        <v>0.4</v>
      </c>
      <c r="M37" s="40">
        <v>0.4</v>
      </c>
      <c r="N37" s="40">
        <v>0.4</v>
      </c>
      <c r="O37" s="40">
        <v>0.4</v>
      </c>
      <c r="P37" s="40">
        <v>1</v>
      </c>
      <c r="Q37" s="40">
        <v>1</v>
      </c>
      <c r="R37" s="40">
        <v>1</v>
      </c>
      <c r="S37" s="40">
        <v>1</v>
      </c>
      <c r="T37" s="40">
        <v>1</v>
      </c>
      <c r="U37" s="40">
        <v>1</v>
      </c>
      <c r="V37" s="40">
        <v>1</v>
      </c>
      <c r="W37" s="40">
        <v>1</v>
      </c>
      <c r="X37" s="40">
        <v>1</v>
      </c>
      <c r="Y37" s="40">
        <v>1</v>
      </c>
      <c r="Z37" s="40">
        <v>1</v>
      </c>
      <c r="AA37" s="40">
        <v>1</v>
      </c>
      <c r="AB37" s="40">
        <v>1</v>
      </c>
      <c r="AC37" s="40">
        <v>1</v>
      </c>
      <c r="AD37" s="40">
        <v>1</v>
      </c>
      <c r="AE37" s="40">
        <v>1</v>
      </c>
      <c r="AF37" s="40"/>
      <c r="AG37" s="40">
        <f t="shared" si="3"/>
        <v>21.6</v>
      </c>
      <c r="AH37" s="40">
        <v>380</v>
      </c>
      <c r="AI37" s="58">
        <f t="shared" si="4"/>
        <v>8208</v>
      </c>
    </row>
    <row r="38" ht="15" customHeight="1" spans="1:35">
      <c r="A38" s="41" t="s">
        <v>41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>
        <v>1</v>
      </c>
      <c r="U38" s="40">
        <v>1</v>
      </c>
      <c r="V38" s="40">
        <v>1</v>
      </c>
      <c r="W38" s="40">
        <v>1</v>
      </c>
      <c r="X38" s="40">
        <v>1</v>
      </c>
      <c r="Y38" s="40">
        <v>1</v>
      </c>
      <c r="Z38" s="40">
        <v>1</v>
      </c>
      <c r="AA38" s="40">
        <v>1</v>
      </c>
      <c r="AB38" s="40">
        <v>1</v>
      </c>
      <c r="AC38" s="40">
        <v>1</v>
      </c>
      <c r="AD38" s="40">
        <v>1</v>
      </c>
      <c r="AE38" s="40">
        <v>1</v>
      </c>
      <c r="AF38" s="40"/>
      <c r="AG38" s="40">
        <f t="shared" si="3"/>
        <v>12</v>
      </c>
      <c r="AH38" s="40">
        <v>450</v>
      </c>
      <c r="AI38" s="58">
        <f t="shared" si="4"/>
        <v>5400</v>
      </c>
    </row>
    <row r="39" ht="15" customHeight="1" spans="1:35">
      <c r="A39" s="41" t="s">
        <v>42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>
        <v>1</v>
      </c>
      <c r="U39" s="40">
        <v>1</v>
      </c>
      <c r="V39" s="40">
        <v>1</v>
      </c>
      <c r="W39" s="40">
        <v>1</v>
      </c>
      <c r="X39" s="40">
        <v>1</v>
      </c>
      <c r="Y39" s="40">
        <v>1</v>
      </c>
      <c r="Z39" s="40">
        <v>1</v>
      </c>
      <c r="AA39" s="40">
        <v>1</v>
      </c>
      <c r="AB39" s="40">
        <v>1</v>
      </c>
      <c r="AC39" s="40">
        <v>1</v>
      </c>
      <c r="AD39" s="40">
        <v>1</v>
      </c>
      <c r="AE39" s="40">
        <v>1</v>
      </c>
      <c r="AF39" s="40"/>
      <c r="AG39" s="40">
        <f t="shared" si="3"/>
        <v>12</v>
      </c>
      <c r="AH39" s="40">
        <v>450</v>
      </c>
      <c r="AI39" s="58">
        <f t="shared" si="4"/>
        <v>5400</v>
      </c>
    </row>
    <row r="40" ht="15" customHeight="1" spans="1:35">
      <c r="A40" s="41" t="s">
        <v>43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>
        <v>1</v>
      </c>
      <c r="X40" s="40">
        <v>1</v>
      </c>
      <c r="Y40" s="40">
        <v>1</v>
      </c>
      <c r="Z40" s="40">
        <v>1</v>
      </c>
      <c r="AA40" s="40">
        <v>1</v>
      </c>
      <c r="AB40" s="40">
        <v>1</v>
      </c>
      <c r="AC40" s="40">
        <v>1</v>
      </c>
      <c r="AD40" s="40">
        <v>1</v>
      </c>
      <c r="AE40" s="40">
        <v>1</v>
      </c>
      <c r="AF40" s="40"/>
      <c r="AG40" s="40">
        <f t="shared" si="3"/>
        <v>9</v>
      </c>
      <c r="AH40" s="40">
        <v>450</v>
      </c>
      <c r="AI40" s="58">
        <f t="shared" si="4"/>
        <v>4050</v>
      </c>
    </row>
    <row r="41" ht="15" customHeight="1" spans="1:35">
      <c r="A41" s="41" t="s">
        <v>44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>
        <v>1</v>
      </c>
      <c r="X41" s="40">
        <v>1</v>
      </c>
      <c r="Y41" s="40">
        <v>1</v>
      </c>
      <c r="Z41" s="40">
        <v>1</v>
      </c>
      <c r="AA41" s="40">
        <v>1</v>
      </c>
      <c r="AB41" s="40">
        <v>1</v>
      </c>
      <c r="AC41" s="40">
        <v>1</v>
      </c>
      <c r="AD41" s="40">
        <v>1</v>
      </c>
      <c r="AE41" s="40">
        <v>1</v>
      </c>
      <c r="AF41" s="40"/>
      <c r="AG41" s="40">
        <f t="shared" si="3"/>
        <v>9</v>
      </c>
      <c r="AH41" s="40">
        <v>450</v>
      </c>
      <c r="AI41" s="58">
        <f t="shared" si="4"/>
        <v>4050</v>
      </c>
    </row>
    <row r="42" ht="15.95" customHeight="1" spans="1:35">
      <c r="A42" s="40" t="s">
        <v>26</v>
      </c>
      <c r="B42" s="40">
        <f t="shared" ref="B42:AG42" si="5">SUM(B29:B41)</f>
        <v>3.6</v>
      </c>
      <c r="C42" s="40">
        <f t="shared" si="5"/>
        <v>3.6</v>
      </c>
      <c r="D42" s="40">
        <f t="shared" si="5"/>
        <v>3.6</v>
      </c>
      <c r="E42" s="40">
        <f t="shared" si="5"/>
        <v>3.6</v>
      </c>
      <c r="F42" s="40">
        <f t="shared" si="5"/>
        <v>3.6</v>
      </c>
      <c r="G42" s="40">
        <f t="shared" si="5"/>
        <v>3.6</v>
      </c>
      <c r="H42" s="40">
        <f t="shared" si="5"/>
        <v>3.6</v>
      </c>
      <c r="I42" s="40">
        <f t="shared" si="5"/>
        <v>3.6</v>
      </c>
      <c r="J42" s="40">
        <f t="shared" si="5"/>
        <v>3.6</v>
      </c>
      <c r="K42" s="40">
        <f t="shared" si="5"/>
        <v>3.6</v>
      </c>
      <c r="L42" s="40">
        <f t="shared" si="5"/>
        <v>3.6</v>
      </c>
      <c r="M42" s="40">
        <f t="shared" si="5"/>
        <v>3.6</v>
      </c>
      <c r="N42" s="40">
        <f t="shared" si="5"/>
        <v>3.6</v>
      </c>
      <c r="O42" s="40">
        <f t="shared" si="5"/>
        <v>6</v>
      </c>
      <c r="P42" s="40">
        <f t="shared" si="5"/>
        <v>9</v>
      </c>
      <c r="Q42" s="40">
        <f t="shared" si="5"/>
        <v>9</v>
      </c>
      <c r="R42" s="40">
        <f t="shared" si="5"/>
        <v>8.61111111111111</v>
      </c>
      <c r="S42" s="40">
        <f t="shared" si="5"/>
        <v>9</v>
      </c>
      <c r="T42" s="40">
        <f t="shared" si="5"/>
        <v>11</v>
      </c>
      <c r="U42" s="40">
        <f t="shared" si="5"/>
        <v>11</v>
      </c>
      <c r="V42" s="40">
        <f t="shared" si="5"/>
        <v>11</v>
      </c>
      <c r="W42" s="40">
        <f t="shared" si="5"/>
        <v>13</v>
      </c>
      <c r="X42" s="40">
        <f t="shared" si="5"/>
        <v>13</v>
      </c>
      <c r="Y42" s="40">
        <f t="shared" si="5"/>
        <v>13</v>
      </c>
      <c r="Z42" s="40">
        <f t="shared" si="5"/>
        <v>13</v>
      </c>
      <c r="AA42" s="40">
        <f t="shared" si="5"/>
        <v>13</v>
      </c>
      <c r="AB42" s="40">
        <f t="shared" si="5"/>
        <v>13</v>
      </c>
      <c r="AC42" s="40">
        <f t="shared" si="5"/>
        <v>13</v>
      </c>
      <c r="AD42" s="40">
        <f t="shared" si="5"/>
        <v>13</v>
      </c>
      <c r="AE42" s="40">
        <f t="shared" si="5"/>
        <v>13.5</v>
      </c>
      <c r="AF42" s="40">
        <f t="shared" si="5"/>
        <v>0</v>
      </c>
      <c r="AG42" s="40">
        <f t="shared" si="5"/>
        <v>238.911111111111</v>
      </c>
      <c r="AH42" s="104" t="s">
        <v>27</v>
      </c>
      <c r="AI42" s="58">
        <f>SUM(AI29:AI41)</f>
        <v>102828.222222222</v>
      </c>
    </row>
    <row r="43" ht="26" customHeight="1" spans="1:35">
      <c r="A43" s="42" t="s">
        <v>28</v>
      </c>
      <c r="B43" s="43"/>
      <c r="C43" s="44" t="s">
        <v>29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57"/>
      <c r="AI43" s="58">
        <v>0</v>
      </c>
    </row>
    <row r="44" ht="15.95" customHeight="1" spans="1:35">
      <c r="A44" s="46" t="s">
        <v>30</v>
      </c>
      <c r="B44" s="46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58">
        <f>AI42-AI43</f>
        <v>102828.222222222</v>
      </c>
    </row>
    <row r="45" ht="15.95" customHeight="1" spans="1:35">
      <c r="A45" s="47" t="s">
        <v>31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3"/>
      <c r="AG45" s="40" t="s">
        <v>32</v>
      </c>
      <c r="AH45" s="40"/>
      <c r="AI45" s="40"/>
    </row>
    <row r="46" ht="15.95" customHeight="1" spans="1:35">
      <c r="A46" s="49" t="s">
        <v>33</v>
      </c>
      <c r="B46" s="49"/>
      <c r="C46" s="49"/>
      <c r="D46" s="49"/>
      <c r="E46" s="49"/>
      <c r="F46" s="49"/>
      <c r="G46" s="49"/>
      <c r="H46" s="49"/>
      <c r="I46" s="49" t="s">
        <v>34</v>
      </c>
      <c r="J46" s="49"/>
      <c r="K46" s="49"/>
      <c r="L46" s="49"/>
      <c r="M46" s="53"/>
      <c r="N46" s="53"/>
      <c r="O46" s="53"/>
      <c r="P46" s="53"/>
      <c r="Q46" s="53"/>
      <c r="R46" s="53"/>
      <c r="S46" s="53"/>
      <c r="T46" s="53"/>
      <c r="U46" s="53"/>
      <c r="V46" s="49" t="s">
        <v>35</v>
      </c>
      <c r="W46" s="49"/>
      <c r="X46" s="49"/>
      <c r="Y46" s="49"/>
      <c r="Z46" s="53"/>
      <c r="AA46" s="53"/>
      <c r="AB46" s="53"/>
      <c r="AC46" s="49"/>
      <c r="AD46" s="53"/>
      <c r="AE46" s="49" t="s">
        <v>34</v>
      </c>
      <c r="AF46" s="49"/>
      <c r="AG46" s="49"/>
      <c r="AH46" s="49"/>
      <c r="AI46" s="49"/>
    </row>
    <row r="47" ht="15.95" customHeight="1" spans="1:3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4"/>
      <c r="N47" s="54"/>
      <c r="O47" s="54"/>
      <c r="P47" s="54"/>
      <c r="Q47" s="54"/>
      <c r="R47" s="54"/>
      <c r="S47" s="54"/>
      <c r="T47" s="54"/>
      <c r="U47" s="54"/>
      <c r="V47" s="50"/>
      <c r="W47" s="50"/>
      <c r="X47" s="50"/>
      <c r="Y47" s="50"/>
      <c r="Z47" s="54"/>
      <c r="AA47" s="54"/>
      <c r="AB47" s="54"/>
      <c r="AC47" s="50"/>
      <c r="AD47" s="54"/>
      <c r="AE47" s="50"/>
      <c r="AF47" s="50"/>
      <c r="AG47" s="50"/>
      <c r="AH47" s="50"/>
      <c r="AI47" s="50"/>
    </row>
    <row r="48" ht="143" customHeight="1" spans="1:3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4"/>
      <c r="N48" s="54"/>
      <c r="O48" s="54"/>
      <c r="P48" s="54"/>
      <c r="Q48" s="54"/>
      <c r="R48" s="54"/>
      <c r="S48" s="54"/>
      <c r="T48" s="54"/>
      <c r="U48" s="54"/>
      <c r="V48" s="50"/>
      <c r="W48" s="50"/>
      <c r="X48" s="50"/>
      <c r="Y48" s="50"/>
      <c r="Z48" s="54"/>
      <c r="AA48" s="54"/>
      <c r="AB48" s="54"/>
      <c r="AC48" s="50"/>
      <c r="AD48" s="54"/>
      <c r="AE48" s="50"/>
      <c r="AF48" s="50"/>
      <c r="AG48" s="50"/>
      <c r="AH48" s="50"/>
      <c r="AI48" s="50"/>
    </row>
    <row r="51" ht="15.95" customHeight="1" spans="1:35">
      <c r="A51" s="38" t="s">
        <v>11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 ht="15.95" customHeight="1" spans="1:35">
      <c r="A52" s="39" t="s">
        <v>12</v>
      </c>
      <c r="B52" s="39" t="s">
        <v>13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55" t="s">
        <v>45</v>
      </c>
      <c r="AD52" s="55"/>
      <c r="AE52" s="55"/>
      <c r="AF52" s="55"/>
      <c r="AG52" s="55"/>
      <c r="AH52" s="39"/>
      <c r="AI52" s="39"/>
    </row>
    <row r="53" ht="15.95" customHeight="1" spans="1:35">
      <c r="A53" s="40" t="s">
        <v>15</v>
      </c>
      <c r="B53" s="40" t="s">
        <v>16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6" t="s">
        <v>17</v>
      </c>
      <c r="AH53" s="46" t="s">
        <v>18</v>
      </c>
      <c r="AI53" s="46" t="s">
        <v>19</v>
      </c>
    </row>
    <row r="54" ht="15.95" customHeight="1" spans="1:35">
      <c r="A54" s="40"/>
      <c r="B54" s="40">
        <v>1</v>
      </c>
      <c r="C54" s="40">
        <v>2</v>
      </c>
      <c r="D54" s="40">
        <v>3</v>
      </c>
      <c r="E54" s="40">
        <v>4</v>
      </c>
      <c r="F54" s="40">
        <v>5</v>
      </c>
      <c r="G54" s="40">
        <v>6</v>
      </c>
      <c r="H54" s="40">
        <v>7</v>
      </c>
      <c r="I54" s="40">
        <v>8</v>
      </c>
      <c r="J54" s="40">
        <v>9</v>
      </c>
      <c r="K54" s="40">
        <v>10</v>
      </c>
      <c r="L54" s="40">
        <v>11</v>
      </c>
      <c r="M54" s="40">
        <v>12</v>
      </c>
      <c r="N54" s="40">
        <v>13</v>
      </c>
      <c r="O54" s="40">
        <v>14</v>
      </c>
      <c r="P54" s="40">
        <v>15</v>
      </c>
      <c r="Q54" s="40">
        <v>16</v>
      </c>
      <c r="R54" s="40">
        <v>17</v>
      </c>
      <c r="S54" s="40">
        <v>18</v>
      </c>
      <c r="T54" s="40">
        <v>19</v>
      </c>
      <c r="U54" s="40">
        <v>20</v>
      </c>
      <c r="V54" s="40">
        <v>21</v>
      </c>
      <c r="W54" s="40">
        <v>22</v>
      </c>
      <c r="X54" s="40">
        <v>23</v>
      </c>
      <c r="Y54" s="40">
        <v>24</v>
      </c>
      <c r="Z54" s="40">
        <v>25</v>
      </c>
      <c r="AA54" s="40">
        <v>26</v>
      </c>
      <c r="AB54" s="40">
        <v>27</v>
      </c>
      <c r="AC54" s="40">
        <v>28</v>
      </c>
      <c r="AD54" s="40">
        <v>29</v>
      </c>
      <c r="AE54" s="40">
        <v>30</v>
      </c>
      <c r="AF54" s="40">
        <v>31</v>
      </c>
      <c r="AG54" s="46"/>
      <c r="AH54" s="46"/>
      <c r="AI54" s="46"/>
    </row>
    <row r="55" ht="15.95" customHeight="1" spans="1:35">
      <c r="A55" s="51" t="s">
        <v>6</v>
      </c>
      <c r="B55" s="40">
        <v>1</v>
      </c>
      <c r="C55" s="40">
        <v>1</v>
      </c>
      <c r="D55" s="40">
        <v>1</v>
      </c>
      <c r="E55" s="40">
        <f t="shared" ref="E55:N55" si="6">10/9</f>
        <v>1.11111111111111</v>
      </c>
      <c r="F55" s="40">
        <f t="shared" si="6"/>
        <v>1.11111111111111</v>
      </c>
      <c r="G55" s="40">
        <f t="shared" si="6"/>
        <v>1.11111111111111</v>
      </c>
      <c r="H55" s="40">
        <f t="shared" si="6"/>
        <v>1.11111111111111</v>
      </c>
      <c r="I55" s="40">
        <f t="shared" si="6"/>
        <v>1.11111111111111</v>
      </c>
      <c r="J55" s="40">
        <f t="shared" si="6"/>
        <v>1.11111111111111</v>
      </c>
      <c r="K55" s="40">
        <f t="shared" si="6"/>
        <v>1.11111111111111</v>
      </c>
      <c r="L55" s="40">
        <f t="shared" si="6"/>
        <v>1.11111111111111</v>
      </c>
      <c r="M55" s="40">
        <f t="shared" si="6"/>
        <v>1.11111111111111</v>
      </c>
      <c r="N55" s="40">
        <f t="shared" si="6"/>
        <v>1.11111111111111</v>
      </c>
      <c r="O55" s="40">
        <v>1</v>
      </c>
      <c r="P55" s="40">
        <v>1</v>
      </c>
      <c r="Q55" s="40">
        <v>1</v>
      </c>
      <c r="R55" s="40">
        <v>1</v>
      </c>
      <c r="S55" s="40">
        <f t="shared" ref="S55:S57" si="7">12.5/9</f>
        <v>1.38888888888889</v>
      </c>
      <c r="T55" s="40">
        <v>1</v>
      </c>
      <c r="U55" s="40">
        <v>1</v>
      </c>
      <c r="V55" s="40">
        <v>1</v>
      </c>
      <c r="W55" s="40">
        <f>11.5/9</f>
        <v>1.27777777777778</v>
      </c>
      <c r="X55" s="40">
        <f>10/9</f>
        <v>1.11111111111111</v>
      </c>
      <c r="Y55" s="40">
        <f t="shared" ref="Y55:AB55" si="8">11/9</f>
        <v>1.22222222222222</v>
      </c>
      <c r="Z55" s="40">
        <f t="shared" ref="Z55:Z58" si="9">6/9</f>
        <v>0.666666666666667</v>
      </c>
      <c r="AA55" s="40">
        <f t="shared" si="8"/>
        <v>1.22222222222222</v>
      </c>
      <c r="AB55" s="40">
        <f t="shared" si="8"/>
        <v>1.22222222222222</v>
      </c>
      <c r="AC55" s="40">
        <f t="shared" ref="AC55:AC58" si="10">12/9</f>
        <v>1.33333333333333</v>
      </c>
      <c r="AD55" s="40">
        <f t="shared" ref="AD55:AD58" si="11">10/9</f>
        <v>1.11111111111111</v>
      </c>
      <c r="AE55" s="40">
        <f t="shared" ref="AE55:AE57" si="12">12.5/9</f>
        <v>1.38888888888889</v>
      </c>
      <c r="AF55" s="40">
        <f t="shared" ref="AF55:AF58" si="13">12/9</f>
        <v>1.33333333333333</v>
      </c>
      <c r="AG55" s="40">
        <f t="shared" ref="AG55:AG67" si="14">SUM(B55:AF55)</f>
        <v>34.3888888888889</v>
      </c>
      <c r="AH55" s="40">
        <v>650</v>
      </c>
      <c r="AI55" s="58">
        <f t="shared" ref="AI55:AI67" si="15">AH55*AG55</f>
        <v>22352.7777777778</v>
      </c>
    </row>
    <row r="56" ht="15.95" customHeight="1" spans="1:35">
      <c r="A56" s="51" t="s">
        <v>22</v>
      </c>
      <c r="B56" s="40">
        <v>1</v>
      </c>
      <c r="C56" s="40">
        <v>1</v>
      </c>
      <c r="D56" s="40">
        <v>1</v>
      </c>
      <c r="E56" s="40">
        <f t="shared" ref="E56:N56" si="16">10/9</f>
        <v>1.11111111111111</v>
      </c>
      <c r="F56" s="40">
        <f t="shared" si="16"/>
        <v>1.11111111111111</v>
      </c>
      <c r="G56" s="40">
        <f t="shared" si="16"/>
        <v>1.11111111111111</v>
      </c>
      <c r="H56" s="40">
        <f t="shared" si="16"/>
        <v>1.11111111111111</v>
      </c>
      <c r="I56" s="40">
        <f t="shared" si="16"/>
        <v>1.11111111111111</v>
      </c>
      <c r="J56" s="40">
        <f t="shared" si="16"/>
        <v>1.11111111111111</v>
      </c>
      <c r="K56" s="40">
        <f t="shared" si="16"/>
        <v>1.11111111111111</v>
      </c>
      <c r="L56" s="40">
        <f t="shared" si="16"/>
        <v>1.11111111111111</v>
      </c>
      <c r="M56" s="40">
        <f t="shared" si="16"/>
        <v>1.11111111111111</v>
      </c>
      <c r="N56" s="40">
        <f t="shared" si="16"/>
        <v>1.11111111111111</v>
      </c>
      <c r="O56" s="40">
        <v>1</v>
      </c>
      <c r="P56" s="40">
        <v>1</v>
      </c>
      <c r="Q56" s="40">
        <v>1</v>
      </c>
      <c r="R56" s="40">
        <v>1</v>
      </c>
      <c r="S56" s="40">
        <f t="shared" si="7"/>
        <v>1.38888888888889</v>
      </c>
      <c r="T56" s="40">
        <v>1</v>
      </c>
      <c r="U56" s="40">
        <v>1</v>
      </c>
      <c r="V56" s="40">
        <v>1</v>
      </c>
      <c r="W56" s="40">
        <f>10/9</f>
        <v>1.11111111111111</v>
      </c>
      <c r="X56" s="40">
        <f>15/9</f>
        <v>1.66666666666667</v>
      </c>
      <c r="Y56" s="40">
        <f t="shared" ref="Y56:AB56" si="17">11/9</f>
        <v>1.22222222222222</v>
      </c>
      <c r="Z56" s="40">
        <f t="shared" si="9"/>
        <v>0.666666666666667</v>
      </c>
      <c r="AA56" s="40">
        <f t="shared" si="17"/>
        <v>1.22222222222222</v>
      </c>
      <c r="AB56" s="40">
        <f t="shared" si="17"/>
        <v>1.22222222222222</v>
      </c>
      <c r="AC56" s="40">
        <f t="shared" si="10"/>
        <v>1.33333333333333</v>
      </c>
      <c r="AD56" s="40">
        <f t="shared" si="11"/>
        <v>1.11111111111111</v>
      </c>
      <c r="AE56" s="40">
        <f t="shared" si="12"/>
        <v>1.38888888888889</v>
      </c>
      <c r="AF56" s="40">
        <f t="shared" si="13"/>
        <v>1.33333333333333</v>
      </c>
      <c r="AG56" s="40">
        <f t="shared" si="14"/>
        <v>34.7777777777778</v>
      </c>
      <c r="AH56" s="40">
        <v>450</v>
      </c>
      <c r="AI56" s="58">
        <f t="shared" si="15"/>
        <v>15650</v>
      </c>
    </row>
    <row r="57" ht="15.95" customHeight="1" spans="1:35">
      <c r="A57" s="52" t="s">
        <v>23</v>
      </c>
      <c r="B57" s="40">
        <v>1</v>
      </c>
      <c r="C57" s="40">
        <v>1</v>
      </c>
      <c r="D57" s="40">
        <v>1</v>
      </c>
      <c r="E57" s="40">
        <f t="shared" ref="E57:N57" si="18">10/9</f>
        <v>1.11111111111111</v>
      </c>
      <c r="F57" s="40">
        <f t="shared" si="18"/>
        <v>1.11111111111111</v>
      </c>
      <c r="G57" s="40">
        <f t="shared" si="18"/>
        <v>1.11111111111111</v>
      </c>
      <c r="H57" s="40">
        <f t="shared" si="18"/>
        <v>1.11111111111111</v>
      </c>
      <c r="I57" s="40">
        <f t="shared" si="18"/>
        <v>1.11111111111111</v>
      </c>
      <c r="J57" s="40">
        <f t="shared" si="18"/>
        <v>1.11111111111111</v>
      </c>
      <c r="K57" s="40">
        <f t="shared" si="18"/>
        <v>1.11111111111111</v>
      </c>
      <c r="L57" s="40">
        <f t="shared" si="18"/>
        <v>1.11111111111111</v>
      </c>
      <c r="M57" s="40">
        <f t="shared" si="18"/>
        <v>1.11111111111111</v>
      </c>
      <c r="N57" s="40">
        <f t="shared" si="18"/>
        <v>1.11111111111111</v>
      </c>
      <c r="O57" s="40">
        <v>1</v>
      </c>
      <c r="P57" s="40">
        <v>1</v>
      </c>
      <c r="Q57" s="40">
        <v>1</v>
      </c>
      <c r="R57" s="40">
        <v>1</v>
      </c>
      <c r="S57" s="40">
        <f t="shared" si="7"/>
        <v>1.38888888888889</v>
      </c>
      <c r="T57" s="40">
        <v>1</v>
      </c>
      <c r="U57" s="40">
        <v>1</v>
      </c>
      <c r="V57" s="40">
        <f t="shared" ref="V57:X57" si="19">12/9</f>
        <v>1.33333333333333</v>
      </c>
      <c r="W57" s="40">
        <f t="shared" si="19"/>
        <v>1.33333333333333</v>
      </c>
      <c r="X57" s="40">
        <f t="shared" si="19"/>
        <v>1.33333333333333</v>
      </c>
      <c r="Y57" s="40">
        <f>12.5/9</f>
        <v>1.38888888888889</v>
      </c>
      <c r="Z57" s="40">
        <f t="shared" si="9"/>
        <v>0.666666666666667</v>
      </c>
      <c r="AA57" s="40">
        <f>11/9</f>
        <v>1.22222222222222</v>
      </c>
      <c r="AB57" s="40">
        <f>11/9</f>
        <v>1.22222222222222</v>
      </c>
      <c r="AC57" s="40">
        <f t="shared" si="10"/>
        <v>1.33333333333333</v>
      </c>
      <c r="AD57" s="40">
        <f t="shared" si="11"/>
        <v>1.11111111111111</v>
      </c>
      <c r="AE57" s="40">
        <f t="shared" si="12"/>
        <v>1.38888888888889</v>
      </c>
      <c r="AF57" s="40">
        <f t="shared" si="13"/>
        <v>1.33333333333333</v>
      </c>
      <c r="AG57" s="40">
        <f t="shared" si="14"/>
        <v>35.1666666666667</v>
      </c>
      <c r="AH57" s="40">
        <v>380</v>
      </c>
      <c r="AI57" s="58">
        <f t="shared" si="15"/>
        <v>13363.3333333333</v>
      </c>
    </row>
    <row r="58" ht="15.95" customHeight="1" spans="1:35">
      <c r="A58" s="51" t="s">
        <v>24</v>
      </c>
      <c r="B58" s="40">
        <v>1</v>
      </c>
      <c r="C58" s="40">
        <v>1</v>
      </c>
      <c r="D58" s="40">
        <v>1</v>
      </c>
      <c r="E58" s="40">
        <f t="shared" ref="E58:N58" si="20">10/9</f>
        <v>1.11111111111111</v>
      </c>
      <c r="F58" s="40">
        <f t="shared" si="20"/>
        <v>1.11111111111111</v>
      </c>
      <c r="G58" s="40">
        <f t="shared" si="20"/>
        <v>1.11111111111111</v>
      </c>
      <c r="H58" s="40">
        <f t="shared" si="20"/>
        <v>1.11111111111111</v>
      </c>
      <c r="I58" s="40">
        <f t="shared" si="20"/>
        <v>1.11111111111111</v>
      </c>
      <c r="J58" s="40">
        <f t="shared" si="20"/>
        <v>1.11111111111111</v>
      </c>
      <c r="K58" s="40">
        <f t="shared" si="20"/>
        <v>1.11111111111111</v>
      </c>
      <c r="L58" s="40">
        <f t="shared" si="20"/>
        <v>1.11111111111111</v>
      </c>
      <c r="M58" s="40">
        <f t="shared" si="20"/>
        <v>1.11111111111111</v>
      </c>
      <c r="N58" s="40">
        <f t="shared" si="20"/>
        <v>1.11111111111111</v>
      </c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40">
        <v>1</v>
      </c>
      <c r="U58" s="40">
        <v>1</v>
      </c>
      <c r="V58" s="40">
        <v>1</v>
      </c>
      <c r="W58" s="40">
        <f t="shared" ref="W58:Y58" si="21">10/9</f>
        <v>1.11111111111111</v>
      </c>
      <c r="X58" s="40">
        <f t="shared" si="21"/>
        <v>1.11111111111111</v>
      </c>
      <c r="Y58" s="40">
        <f t="shared" si="21"/>
        <v>1.11111111111111</v>
      </c>
      <c r="Z58" s="40">
        <f t="shared" si="9"/>
        <v>0.666666666666667</v>
      </c>
      <c r="AA58" s="40">
        <f>11/9</f>
        <v>1.22222222222222</v>
      </c>
      <c r="AB58" s="40">
        <f>12/9</f>
        <v>1.33333333333333</v>
      </c>
      <c r="AC58" s="40">
        <f t="shared" si="10"/>
        <v>1.33333333333333</v>
      </c>
      <c r="AD58" s="40">
        <f t="shared" si="11"/>
        <v>1.11111111111111</v>
      </c>
      <c r="AE58" s="40">
        <f>11.5/9</f>
        <v>1.27777777777778</v>
      </c>
      <c r="AF58" s="40">
        <f t="shared" si="13"/>
        <v>1.33333333333333</v>
      </c>
      <c r="AG58" s="40">
        <f t="shared" si="14"/>
        <v>33.7222222222222</v>
      </c>
      <c r="AH58" s="40">
        <v>450</v>
      </c>
      <c r="AI58" s="58">
        <f t="shared" si="15"/>
        <v>15175</v>
      </c>
    </row>
    <row r="59" ht="15.95" customHeight="1" spans="1:35">
      <c r="A59" s="52" t="s">
        <v>25</v>
      </c>
      <c r="B59" s="40">
        <v>1</v>
      </c>
      <c r="C59" s="40">
        <v>1</v>
      </c>
      <c r="D59" s="40">
        <v>1</v>
      </c>
      <c r="E59" s="40">
        <f t="shared" ref="E59:N59" si="22">10/9</f>
        <v>1.11111111111111</v>
      </c>
      <c r="F59" s="40">
        <f t="shared" si="22"/>
        <v>1.11111111111111</v>
      </c>
      <c r="G59" s="40">
        <f t="shared" si="22"/>
        <v>1.11111111111111</v>
      </c>
      <c r="H59" s="40">
        <f t="shared" si="22"/>
        <v>1.11111111111111</v>
      </c>
      <c r="I59" s="40">
        <f t="shared" si="22"/>
        <v>1.11111111111111</v>
      </c>
      <c r="J59" s="40">
        <f t="shared" si="22"/>
        <v>1.11111111111111</v>
      </c>
      <c r="K59" s="40">
        <f t="shared" si="22"/>
        <v>1.11111111111111</v>
      </c>
      <c r="L59" s="40">
        <f t="shared" si="22"/>
        <v>1.11111111111111</v>
      </c>
      <c r="M59" s="40">
        <f t="shared" si="22"/>
        <v>1.11111111111111</v>
      </c>
      <c r="N59" s="40">
        <f t="shared" si="22"/>
        <v>1.11111111111111</v>
      </c>
      <c r="O59" s="40">
        <v>1</v>
      </c>
      <c r="P59" s="40">
        <v>1</v>
      </c>
      <c r="Q59" s="40">
        <v>1</v>
      </c>
      <c r="R59" s="40">
        <v>1</v>
      </c>
      <c r="S59" s="40">
        <f>12.5/9</f>
        <v>1.38888888888889</v>
      </c>
      <c r="T59" s="40">
        <v>1</v>
      </c>
      <c r="U59" s="40">
        <v>1</v>
      </c>
      <c r="V59" s="40">
        <v>1</v>
      </c>
      <c r="W59" s="40">
        <f t="shared" ref="W59:AC59" si="23">12/9</f>
        <v>1.33333333333333</v>
      </c>
      <c r="X59" s="40">
        <f>12.5/9</f>
        <v>1.38888888888889</v>
      </c>
      <c r="Y59" s="40">
        <f t="shared" si="23"/>
        <v>1.33333333333333</v>
      </c>
      <c r="Z59" s="40">
        <f>8/9</f>
        <v>0.888888888888889</v>
      </c>
      <c r="AA59" s="40">
        <f>11/9</f>
        <v>1.22222222222222</v>
      </c>
      <c r="AB59" s="40">
        <f t="shared" si="23"/>
        <v>1.33333333333333</v>
      </c>
      <c r="AC59" s="40">
        <f t="shared" si="23"/>
        <v>1.33333333333333</v>
      </c>
      <c r="AD59" s="40">
        <f>9/9</f>
        <v>1</v>
      </c>
      <c r="AE59" s="40">
        <f>12.5/9</f>
        <v>1.38888888888889</v>
      </c>
      <c r="AF59" s="40">
        <f>10/9</f>
        <v>1.11111111111111</v>
      </c>
      <c r="AG59" s="40">
        <f t="shared" si="14"/>
        <v>34.8333333333333</v>
      </c>
      <c r="AH59" s="40">
        <v>380</v>
      </c>
      <c r="AI59" s="58">
        <f t="shared" si="15"/>
        <v>13236.6666666667</v>
      </c>
    </row>
    <row r="60" ht="15.95" customHeight="1" spans="1:35">
      <c r="A60" s="52" t="s">
        <v>37</v>
      </c>
      <c r="B60" s="40">
        <v>1</v>
      </c>
      <c r="C60" s="40">
        <v>1</v>
      </c>
      <c r="D60" s="40">
        <v>1</v>
      </c>
      <c r="E60" s="40">
        <v>1</v>
      </c>
      <c r="F60" s="40">
        <v>1</v>
      </c>
      <c r="G60" s="40">
        <v>0</v>
      </c>
      <c r="H60" s="40">
        <f t="shared" ref="H60:N60" si="24">10/9</f>
        <v>1.11111111111111</v>
      </c>
      <c r="I60" s="40">
        <f t="shared" si="24"/>
        <v>1.11111111111111</v>
      </c>
      <c r="J60" s="40">
        <f t="shared" si="24"/>
        <v>1.11111111111111</v>
      </c>
      <c r="K60" s="40">
        <f t="shared" si="24"/>
        <v>1.11111111111111</v>
      </c>
      <c r="L60" s="40">
        <f t="shared" si="24"/>
        <v>1.11111111111111</v>
      </c>
      <c r="M60" s="40">
        <f t="shared" si="24"/>
        <v>1.11111111111111</v>
      </c>
      <c r="N60" s="40">
        <f t="shared" si="24"/>
        <v>1.11111111111111</v>
      </c>
      <c r="O60" s="40">
        <v>1</v>
      </c>
      <c r="P60" s="40">
        <v>1</v>
      </c>
      <c r="Q60" s="40">
        <v>1</v>
      </c>
      <c r="R60" s="40">
        <v>1</v>
      </c>
      <c r="S60" s="40">
        <v>1</v>
      </c>
      <c r="T60" s="40">
        <v>1</v>
      </c>
      <c r="U60" s="40">
        <v>1</v>
      </c>
      <c r="V60" s="40">
        <v>1</v>
      </c>
      <c r="W60" s="40">
        <f t="shared" ref="W60:Y60" si="25">10/9</f>
        <v>1.11111111111111</v>
      </c>
      <c r="X60" s="40">
        <f t="shared" si="25"/>
        <v>1.11111111111111</v>
      </c>
      <c r="Y60" s="40">
        <f t="shared" si="25"/>
        <v>1.11111111111111</v>
      </c>
      <c r="Z60" s="40">
        <f t="shared" ref="Z60:Z66" si="26">6/9</f>
        <v>0.666666666666667</v>
      </c>
      <c r="AA60" s="40">
        <v>1</v>
      </c>
      <c r="AB60" s="40">
        <f t="shared" ref="AB60:AD60" si="27">10/9</f>
        <v>1.11111111111111</v>
      </c>
      <c r="AC60" s="40">
        <f t="shared" si="27"/>
        <v>1.11111111111111</v>
      </c>
      <c r="AD60" s="40">
        <f t="shared" si="27"/>
        <v>1.11111111111111</v>
      </c>
      <c r="AE60" s="40">
        <f>4/9</f>
        <v>0.444444444444444</v>
      </c>
      <c r="AF60" s="40">
        <f>11.5/9</f>
        <v>1.27777777777778</v>
      </c>
      <c r="AG60" s="40">
        <f t="shared" si="14"/>
        <v>30.8333333333333</v>
      </c>
      <c r="AH60" s="40">
        <v>380</v>
      </c>
      <c r="AI60" s="58">
        <f t="shared" si="15"/>
        <v>11716.6666666667</v>
      </c>
    </row>
    <row r="61" ht="15.95" customHeight="1" spans="1:35">
      <c r="A61" s="52" t="s">
        <v>38</v>
      </c>
      <c r="B61" s="40">
        <v>1</v>
      </c>
      <c r="C61" s="40">
        <v>1</v>
      </c>
      <c r="D61" s="40">
        <v>1</v>
      </c>
      <c r="E61" s="40">
        <f t="shared" ref="E61:N61" si="28">10/9</f>
        <v>1.11111111111111</v>
      </c>
      <c r="F61" s="40">
        <f t="shared" si="28"/>
        <v>1.11111111111111</v>
      </c>
      <c r="G61" s="40">
        <f t="shared" si="28"/>
        <v>1.11111111111111</v>
      </c>
      <c r="H61" s="40">
        <f t="shared" si="28"/>
        <v>1.11111111111111</v>
      </c>
      <c r="I61" s="40">
        <f t="shared" si="28"/>
        <v>1.11111111111111</v>
      </c>
      <c r="J61" s="40">
        <f t="shared" si="28"/>
        <v>1.11111111111111</v>
      </c>
      <c r="K61" s="40">
        <f t="shared" si="28"/>
        <v>1.11111111111111</v>
      </c>
      <c r="L61" s="40">
        <f t="shared" si="28"/>
        <v>1.11111111111111</v>
      </c>
      <c r="M61" s="40">
        <f t="shared" si="28"/>
        <v>1.11111111111111</v>
      </c>
      <c r="N61" s="40">
        <f t="shared" si="28"/>
        <v>1.11111111111111</v>
      </c>
      <c r="O61" s="40">
        <v>1</v>
      </c>
      <c r="P61" s="40">
        <v>1</v>
      </c>
      <c r="Q61" s="40">
        <v>1</v>
      </c>
      <c r="R61" s="40">
        <v>1</v>
      </c>
      <c r="S61" s="40">
        <v>1</v>
      </c>
      <c r="T61" s="40">
        <v>1</v>
      </c>
      <c r="U61" s="40">
        <v>1</v>
      </c>
      <c r="V61" s="40">
        <v>1</v>
      </c>
      <c r="W61" s="40">
        <f t="shared" ref="W61:Y61" si="29">10/9</f>
        <v>1.11111111111111</v>
      </c>
      <c r="X61" s="40">
        <f t="shared" si="29"/>
        <v>1.11111111111111</v>
      </c>
      <c r="Y61" s="40">
        <f t="shared" si="29"/>
        <v>1.11111111111111</v>
      </c>
      <c r="Z61" s="40">
        <f t="shared" si="26"/>
        <v>0.666666666666667</v>
      </c>
      <c r="AA61" s="40">
        <v>1</v>
      </c>
      <c r="AB61" s="40">
        <f t="shared" ref="AB61:AB66" si="30">10/9</f>
        <v>1.11111111111111</v>
      </c>
      <c r="AC61" s="40">
        <f>12/9</f>
        <v>1.33333333333333</v>
      </c>
      <c r="AD61" s="40">
        <f t="shared" ref="AD61:AD66" si="31">10/9</f>
        <v>1.11111111111111</v>
      </c>
      <c r="AE61" s="40">
        <v>0</v>
      </c>
      <c r="AF61" s="40">
        <v>0</v>
      </c>
      <c r="AG61" s="40">
        <f t="shared" si="14"/>
        <v>30.6666666666667</v>
      </c>
      <c r="AH61" s="40">
        <v>380</v>
      </c>
      <c r="AI61" s="58">
        <f t="shared" si="15"/>
        <v>11653.3333333333</v>
      </c>
    </row>
    <row r="62" ht="15.95" customHeight="1" spans="1:35">
      <c r="A62" s="52" t="s">
        <v>39</v>
      </c>
      <c r="B62" s="40">
        <v>1</v>
      </c>
      <c r="C62" s="40">
        <v>1</v>
      </c>
      <c r="D62" s="40">
        <v>1</v>
      </c>
      <c r="E62" s="40">
        <f t="shared" ref="E62:K62" si="32">10/9</f>
        <v>1.11111111111111</v>
      </c>
      <c r="F62" s="40">
        <f t="shared" si="32"/>
        <v>1.11111111111111</v>
      </c>
      <c r="G62" s="40">
        <f t="shared" si="32"/>
        <v>1.11111111111111</v>
      </c>
      <c r="H62" s="40">
        <f t="shared" si="32"/>
        <v>1.11111111111111</v>
      </c>
      <c r="I62" s="40">
        <f t="shared" si="32"/>
        <v>1.11111111111111</v>
      </c>
      <c r="J62" s="40">
        <f t="shared" si="32"/>
        <v>1.11111111111111</v>
      </c>
      <c r="K62" s="40">
        <f t="shared" si="32"/>
        <v>1.11111111111111</v>
      </c>
      <c r="L62" s="40">
        <v>0</v>
      </c>
      <c r="M62" s="40">
        <f>10/9</f>
        <v>1.11111111111111</v>
      </c>
      <c r="N62" s="40">
        <f>10/9</f>
        <v>1.11111111111111</v>
      </c>
      <c r="O62" s="40">
        <v>1</v>
      </c>
      <c r="P62" s="40">
        <v>1</v>
      </c>
      <c r="Q62" s="40">
        <f>11/9</f>
        <v>1.22222222222222</v>
      </c>
      <c r="R62" s="40">
        <v>1</v>
      </c>
      <c r="S62" s="40">
        <v>1</v>
      </c>
      <c r="T62" s="40">
        <v>1</v>
      </c>
      <c r="U62" s="40">
        <v>1</v>
      </c>
      <c r="V62" s="40">
        <v>1</v>
      </c>
      <c r="W62" s="40">
        <f t="shared" ref="W62:Y62" si="33">10/9</f>
        <v>1.11111111111111</v>
      </c>
      <c r="X62" s="40">
        <f t="shared" si="33"/>
        <v>1.11111111111111</v>
      </c>
      <c r="Y62" s="40">
        <f t="shared" si="33"/>
        <v>1.11111111111111</v>
      </c>
      <c r="Z62" s="40">
        <f t="shared" si="26"/>
        <v>0.666666666666667</v>
      </c>
      <c r="AA62" s="40">
        <f>11/9</f>
        <v>1.22222222222222</v>
      </c>
      <c r="AB62" s="40">
        <f t="shared" si="30"/>
        <v>1.11111111111111</v>
      </c>
      <c r="AC62" s="40">
        <v>0</v>
      </c>
      <c r="AD62" s="40">
        <v>0</v>
      </c>
      <c r="AE62" s="40">
        <v>0</v>
      </c>
      <c r="AF62" s="40">
        <v>0</v>
      </c>
      <c r="AG62" s="40">
        <f t="shared" si="14"/>
        <v>27.5555555555556</v>
      </c>
      <c r="AH62" s="40">
        <v>380</v>
      </c>
      <c r="AI62" s="58">
        <f t="shared" si="15"/>
        <v>10471.1111111111</v>
      </c>
    </row>
    <row r="63" ht="15.95" customHeight="1" spans="1:35">
      <c r="A63" s="52" t="s">
        <v>40</v>
      </c>
      <c r="B63" s="40">
        <v>1</v>
      </c>
      <c r="C63" s="40">
        <v>1</v>
      </c>
      <c r="D63" s="40">
        <v>1</v>
      </c>
      <c r="E63" s="40">
        <f t="shared" ref="E63:N63" si="34">10/9</f>
        <v>1.11111111111111</v>
      </c>
      <c r="F63" s="40">
        <f t="shared" si="34"/>
        <v>1.11111111111111</v>
      </c>
      <c r="G63" s="40">
        <f t="shared" si="34"/>
        <v>1.11111111111111</v>
      </c>
      <c r="H63" s="40">
        <f t="shared" si="34"/>
        <v>1.11111111111111</v>
      </c>
      <c r="I63" s="40">
        <f t="shared" si="34"/>
        <v>1.11111111111111</v>
      </c>
      <c r="J63" s="40">
        <f t="shared" si="34"/>
        <v>1.11111111111111</v>
      </c>
      <c r="K63" s="40">
        <f t="shared" si="34"/>
        <v>1.11111111111111</v>
      </c>
      <c r="L63" s="40">
        <f t="shared" si="34"/>
        <v>1.11111111111111</v>
      </c>
      <c r="M63" s="40">
        <f t="shared" si="34"/>
        <v>1.11111111111111</v>
      </c>
      <c r="N63" s="40">
        <f t="shared" si="34"/>
        <v>1.11111111111111</v>
      </c>
      <c r="O63" s="40">
        <v>1</v>
      </c>
      <c r="P63" s="40">
        <v>1</v>
      </c>
      <c r="Q63" s="40">
        <v>1</v>
      </c>
      <c r="R63" s="40">
        <v>1</v>
      </c>
      <c r="S63" s="40">
        <v>1</v>
      </c>
      <c r="T63" s="40">
        <v>1</v>
      </c>
      <c r="U63" s="40">
        <v>1</v>
      </c>
      <c r="V63" s="40">
        <v>1</v>
      </c>
      <c r="W63" s="40">
        <f t="shared" ref="W63:Y63" si="35">10/9</f>
        <v>1.11111111111111</v>
      </c>
      <c r="X63" s="40">
        <f t="shared" si="35"/>
        <v>1.11111111111111</v>
      </c>
      <c r="Y63" s="40">
        <f t="shared" si="35"/>
        <v>1.11111111111111</v>
      </c>
      <c r="Z63" s="40">
        <f t="shared" si="26"/>
        <v>0.666666666666667</v>
      </c>
      <c r="AA63" s="40">
        <v>1</v>
      </c>
      <c r="AB63" s="40">
        <f t="shared" si="30"/>
        <v>1.11111111111111</v>
      </c>
      <c r="AC63" s="40">
        <f>12/9</f>
        <v>1.33333333333333</v>
      </c>
      <c r="AD63" s="40">
        <f t="shared" si="31"/>
        <v>1.11111111111111</v>
      </c>
      <c r="AE63" s="40">
        <f t="shared" ref="AE63:AE65" si="36">12.5/9</f>
        <v>1.38888888888889</v>
      </c>
      <c r="AF63" s="40">
        <f t="shared" ref="AF63:AF66" si="37">12/9</f>
        <v>1.33333333333333</v>
      </c>
      <c r="AG63" s="40">
        <f t="shared" si="14"/>
        <v>33.3888888888889</v>
      </c>
      <c r="AH63" s="40">
        <v>380</v>
      </c>
      <c r="AI63" s="58">
        <f t="shared" si="15"/>
        <v>12687.7777777778</v>
      </c>
    </row>
    <row r="64" ht="15.95" customHeight="1" spans="1:35">
      <c r="A64" s="51" t="s">
        <v>41</v>
      </c>
      <c r="B64" s="40">
        <v>1</v>
      </c>
      <c r="C64" s="40">
        <v>1</v>
      </c>
      <c r="D64" s="40">
        <v>1</v>
      </c>
      <c r="E64" s="40">
        <f t="shared" ref="E64:N64" si="38">10/9</f>
        <v>1.11111111111111</v>
      </c>
      <c r="F64" s="40">
        <f t="shared" si="38"/>
        <v>1.11111111111111</v>
      </c>
      <c r="G64" s="40">
        <f t="shared" si="38"/>
        <v>1.11111111111111</v>
      </c>
      <c r="H64" s="40">
        <f t="shared" si="38"/>
        <v>1.11111111111111</v>
      </c>
      <c r="I64" s="40">
        <f t="shared" si="38"/>
        <v>1.11111111111111</v>
      </c>
      <c r="J64" s="40">
        <f t="shared" si="38"/>
        <v>1.11111111111111</v>
      </c>
      <c r="K64" s="40">
        <f t="shared" si="38"/>
        <v>1.11111111111111</v>
      </c>
      <c r="L64" s="40">
        <f t="shared" si="38"/>
        <v>1.11111111111111</v>
      </c>
      <c r="M64" s="40">
        <f t="shared" si="38"/>
        <v>1.11111111111111</v>
      </c>
      <c r="N64" s="40">
        <f t="shared" si="38"/>
        <v>1.11111111111111</v>
      </c>
      <c r="O64" s="40">
        <v>1</v>
      </c>
      <c r="P64" s="40">
        <v>1</v>
      </c>
      <c r="Q64" s="40">
        <v>1</v>
      </c>
      <c r="R64" s="40">
        <v>1</v>
      </c>
      <c r="S64" s="40">
        <v>1</v>
      </c>
      <c r="T64" s="40">
        <v>1</v>
      </c>
      <c r="U64" s="40">
        <v>1</v>
      </c>
      <c r="V64" s="40">
        <v>1</v>
      </c>
      <c r="W64" s="40">
        <f t="shared" ref="W64:Y64" si="39">10/9</f>
        <v>1.11111111111111</v>
      </c>
      <c r="X64" s="40">
        <f t="shared" si="39"/>
        <v>1.11111111111111</v>
      </c>
      <c r="Y64" s="40">
        <f t="shared" si="39"/>
        <v>1.11111111111111</v>
      </c>
      <c r="Z64" s="40">
        <f t="shared" si="26"/>
        <v>0.666666666666667</v>
      </c>
      <c r="AA64" s="40">
        <v>1</v>
      </c>
      <c r="AB64" s="40">
        <f t="shared" si="30"/>
        <v>1.11111111111111</v>
      </c>
      <c r="AC64" s="40">
        <f t="shared" ref="AC64:AC66" si="40">10/9</f>
        <v>1.11111111111111</v>
      </c>
      <c r="AD64" s="40">
        <f t="shared" si="31"/>
        <v>1.11111111111111</v>
      </c>
      <c r="AE64" s="40">
        <f t="shared" si="36"/>
        <v>1.38888888888889</v>
      </c>
      <c r="AF64" s="40">
        <f t="shared" si="37"/>
        <v>1.33333333333333</v>
      </c>
      <c r="AG64" s="40">
        <f t="shared" si="14"/>
        <v>33.1666666666667</v>
      </c>
      <c r="AH64" s="40">
        <v>450</v>
      </c>
      <c r="AI64" s="58">
        <f t="shared" si="15"/>
        <v>14925</v>
      </c>
    </row>
    <row r="65" ht="15.95" customHeight="1" spans="1:35">
      <c r="A65" s="51" t="s">
        <v>42</v>
      </c>
      <c r="B65" s="40">
        <v>1</v>
      </c>
      <c r="C65" s="40">
        <v>1</v>
      </c>
      <c r="D65" s="40">
        <v>1</v>
      </c>
      <c r="E65" s="40">
        <f t="shared" ref="E65:N65" si="41">10/9</f>
        <v>1.11111111111111</v>
      </c>
      <c r="F65" s="40">
        <f t="shared" si="41"/>
        <v>1.11111111111111</v>
      </c>
      <c r="G65" s="40">
        <f t="shared" si="41"/>
        <v>1.11111111111111</v>
      </c>
      <c r="H65" s="40">
        <f t="shared" si="41"/>
        <v>1.11111111111111</v>
      </c>
      <c r="I65" s="40">
        <f t="shared" si="41"/>
        <v>1.11111111111111</v>
      </c>
      <c r="J65" s="40">
        <f t="shared" si="41"/>
        <v>1.11111111111111</v>
      </c>
      <c r="K65" s="40">
        <f t="shared" si="41"/>
        <v>1.11111111111111</v>
      </c>
      <c r="L65" s="40">
        <f t="shared" si="41"/>
        <v>1.11111111111111</v>
      </c>
      <c r="M65" s="40">
        <f t="shared" si="41"/>
        <v>1.11111111111111</v>
      </c>
      <c r="N65" s="40">
        <f t="shared" si="41"/>
        <v>1.11111111111111</v>
      </c>
      <c r="O65" s="40">
        <v>1</v>
      </c>
      <c r="P65" s="40">
        <v>1</v>
      </c>
      <c r="Q65" s="40">
        <v>1</v>
      </c>
      <c r="R65" s="40">
        <v>1</v>
      </c>
      <c r="S65" s="40">
        <v>1</v>
      </c>
      <c r="T65" s="40">
        <v>1</v>
      </c>
      <c r="U65" s="40">
        <v>1</v>
      </c>
      <c r="V65" s="40">
        <v>1</v>
      </c>
      <c r="W65" s="40">
        <f t="shared" ref="W65:Y65" si="42">10/9</f>
        <v>1.11111111111111</v>
      </c>
      <c r="X65" s="40">
        <f t="shared" si="42"/>
        <v>1.11111111111111</v>
      </c>
      <c r="Y65" s="40">
        <f t="shared" si="42"/>
        <v>1.11111111111111</v>
      </c>
      <c r="Z65" s="40">
        <f t="shared" si="26"/>
        <v>0.666666666666667</v>
      </c>
      <c r="AA65" s="40">
        <v>1</v>
      </c>
      <c r="AB65" s="40">
        <f t="shared" si="30"/>
        <v>1.11111111111111</v>
      </c>
      <c r="AC65" s="40">
        <f t="shared" si="40"/>
        <v>1.11111111111111</v>
      </c>
      <c r="AD65" s="40">
        <f t="shared" si="31"/>
        <v>1.11111111111111</v>
      </c>
      <c r="AE65" s="40">
        <f t="shared" si="36"/>
        <v>1.38888888888889</v>
      </c>
      <c r="AF65" s="40">
        <f t="shared" si="37"/>
        <v>1.33333333333333</v>
      </c>
      <c r="AG65" s="40">
        <f t="shared" si="14"/>
        <v>33.1666666666667</v>
      </c>
      <c r="AH65" s="40">
        <v>450</v>
      </c>
      <c r="AI65" s="58">
        <f t="shared" si="15"/>
        <v>14925</v>
      </c>
    </row>
    <row r="66" ht="15.95" customHeight="1" spans="1:35">
      <c r="A66" s="51" t="s">
        <v>44</v>
      </c>
      <c r="B66" s="40">
        <v>1</v>
      </c>
      <c r="C66" s="40">
        <v>1</v>
      </c>
      <c r="D66" s="40">
        <v>1</v>
      </c>
      <c r="E66" s="40">
        <f t="shared" ref="E66:N66" si="43">10/9</f>
        <v>1.11111111111111</v>
      </c>
      <c r="F66" s="40">
        <f t="shared" si="43"/>
        <v>1.11111111111111</v>
      </c>
      <c r="G66" s="40">
        <f t="shared" si="43"/>
        <v>1.11111111111111</v>
      </c>
      <c r="H66" s="40">
        <f t="shared" si="43"/>
        <v>1.11111111111111</v>
      </c>
      <c r="I66" s="40">
        <f t="shared" si="43"/>
        <v>1.11111111111111</v>
      </c>
      <c r="J66" s="40">
        <f t="shared" si="43"/>
        <v>1.11111111111111</v>
      </c>
      <c r="K66" s="40">
        <f t="shared" si="43"/>
        <v>1.11111111111111</v>
      </c>
      <c r="L66" s="40">
        <f t="shared" si="43"/>
        <v>1.11111111111111</v>
      </c>
      <c r="M66" s="40">
        <f t="shared" si="43"/>
        <v>1.11111111111111</v>
      </c>
      <c r="N66" s="40">
        <f t="shared" si="43"/>
        <v>1.11111111111111</v>
      </c>
      <c r="O66" s="40">
        <v>1</v>
      </c>
      <c r="P66" s="40">
        <v>1</v>
      </c>
      <c r="Q66" s="40">
        <v>1</v>
      </c>
      <c r="R66" s="40">
        <v>1</v>
      </c>
      <c r="S66" s="40">
        <v>1</v>
      </c>
      <c r="T66" s="40">
        <v>1</v>
      </c>
      <c r="U66" s="40">
        <v>1</v>
      </c>
      <c r="V66" s="40">
        <v>1</v>
      </c>
      <c r="W66" s="40">
        <f t="shared" ref="W66:Y66" si="44">10/9</f>
        <v>1.11111111111111</v>
      </c>
      <c r="X66" s="40">
        <f t="shared" si="44"/>
        <v>1.11111111111111</v>
      </c>
      <c r="Y66" s="40">
        <f t="shared" si="44"/>
        <v>1.11111111111111</v>
      </c>
      <c r="Z66" s="40">
        <f t="shared" si="26"/>
        <v>0.666666666666667</v>
      </c>
      <c r="AA66" s="40">
        <v>1</v>
      </c>
      <c r="AB66" s="40">
        <f t="shared" si="30"/>
        <v>1.11111111111111</v>
      </c>
      <c r="AC66" s="40">
        <f t="shared" si="40"/>
        <v>1.11111111111111</v>
      </c>
      <c r="AD66" s="40">
        <f t="shared" si="31"/>
        <v>1.11111111111111</v>
      </c>
      <c r="AE66" s="40">
        <f>10.5/9</f>
        <v>1.16666666666667</v>
      </c>
      <c r="AF66" s="40">
        <f t="shared" si="37"/>
        <v>1.33333333333333</v>
      </c>
      <c r="AG66" s="40">
        <f t="shared" si="14"/>
        <v>32.9444444444444</v>
      </c>
      <c r="AH66" s="40">
        <v>450</v>
      </c>
      <c r="AI66" s="58">
        <f t="shared" si="15"/>
        <v>14825</v>
      </c>
    </row>
    <row r="67" ht="15.95" customHeight="1" spans="1:35">
      <c r="A67" s="51" t="s">
        <v>43</v>
      </c>
      <c r="B67" s="40">
        <v>1</v>
      </c>
      <c r="C67" s="40">
        <v>1</v>
      </c>
      <c r="D67" s="40">
        <v>1</v>
      </c>
      <c r="E67" s="40">
        <f t="shared" ref="E67:N67" si="45">10/9</f>
        <v>1.11111111111111</v>
      </c>
      <c r="F67" s="40">
        <f t="shared" si="45"/>
        <v>1.11111111111111</v>
      </c>
      <c r="G67" s="40">
        <f t="shared" si="45"/>
        <v>1.11111111111111</v>
      </c>
      <c r="H67" s="40">
        <f t="shared" si="45"/>
        <v>1.11111111111111</v>
      </c>
      <c r="I67" s="40">
        <f t="shared" si="45"/>
        <v>1.11111111111111</v>
      </c>
      <c r="J67" s="40">
        <f t="shared" si="45"/>
        <v>1.11111111111111</v>
      </c>
      <c r="K67" s="40">
        <f t="shared" si="45"/>
        <v>1.11111111111111</v>
      </c>
      <c r="L67" s="40">
        <f t="shared" si="45"/>
        <v>1.11111111111111</v>
      </c>
      <c r="M67" s="40">
        <f t="shared" si="45"/>
        <v>1.11111111111111</v>
      </c>
      <c r="N67" s="40">
        <f t="shared" si="45"/>
        <v>1.11111111111111</v>
      </c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f t="shared" si="14"/>
        <v>19.1111111111111</v>
      </c>
      <c r="AH67" s="40">
        <v>450</v>
      </c>
      <c r="AI67" s="58">
        <f t="shared" si="15"/>
        <v>8600</v>
      </c>
    </row>
    <row r="68" ht="15.95" customHeight="1" spans="1:35">
      <c r="A68" s="52" t="s">
        <v>46</v>
      </c>
      <c r="B68" s="40">
        <v>1</v>
      </c>
      <c r="C68" s="40">
        <v>1</v>
      </c>
      <c r="D68" s="40">
        <v>1</v>
      </c>
      <c r="E68" s="40">
        <f t="shared" ref="E68:M68" si="46">10/9</f>
        <v>1.11111111111111</v>
      </c>
      <c r="F68" s="40">
        <f t="shared" si="46"/>
        <v>1.11111111111111</v>
      </c>
      <c r="G68" s="40">
        <f t="shared" si="46"/>
        <v>1.11111111111111</v>
      </c>
      <c r="H68" s="40">
        <f t="shared" si="46"/>
        <v>1.11111111111111</v>
      </c>
      <c r="I68" s="40">
        <f t="shared" si="46"/>
        <v>1.11111111111111</v>
      </c>
      <c r="J68" s="40">
        <f t="shared" si="46"/>
        <v>1.11111111111111</v>
      </c>
      <c r="K68" s="40">
        <f t="shared" si="46"/>
        <v>1.11111111111111</v>
      </c>
      <c r="L68" s="40">
        <f t="shared" si="46"/>
        <v>1.11111111111111</v>
      </c>
      <c r="M68" s="40">
        <f t="shared" si="46"/>
        <v>1.11111111111111</v>
      </c>
      <c r="N68" s="40">
        <f>11.5/9</f>
        <v>1.27777777777778</v>
      </c>
      <c r="O68" s="40">
        <v>1</v>
      </c>
      <c r="P68" s="40">
        <v>1</v>
      </c>
      <c r="Q68" s="40">
        <f>11/9</f>
        <v>1.22222222222222</v>
      </c>
      <c r="R68" s="40">
        <v>1</v>
      </c>
      <c r="S68" s="40">
        <v>1</v>
      </c>
      <c r="T68" s="40">
        <v>1</v>
      </c>
      <c r="U68" s="40">
        <v>1</v>
      </c>
      <c r="V68" s="40">
        <v>1</v>
      </c>
      <c r="W68" s="40">
        <f t="shared" ref="W68:Y68" si="47">10/9</f>
        <v>1.11111111111111</v>
      </c>
      <c r="X68" s="40">
        <f t="shared" si="47"/>
        <v>1.11111111111111</v>
      </c>
      <c r="Y68" s="40">
        <f t="shared" si="47"/>
        <v>1.11111111111111</v>
      </c>
      <c r="Z68" s="40">
        <f t="shared" ref="Z68:Z72" si="48">6/9</f>
        <v>0.666666666666667</v>
      </c>
      <c r="AA68" s="40">
        <f>11/9</f>
        <v>1.22222222222222</v>
      </c>
      <c r="AB68" s="40">
        <f>12/9</f>
        <v>1.33333333333333</v>
      </c>
      <c r="AC68" s="40">
        <f>12/9</f>
        <v>1.33333333333333</v>
      </c>
      <c r="AD68" s="40">
        <f>10/9</f>
        <v>1.11111111111111</v>
      </c>
      <c r="AE68" s="40">
        <f>9.5/9</f>
        <v>1.05555555555556</v>
      </c>
      <c r="AF68" s="40">
        <v>1</v>
      </c>
      <c r="AG68" s="40">
        <f t="shared" ref="AG68:AG78" si="49">SUM(B68:AF68)</f>
        <v>33.5555555555556</v>
      </c>
      <c r="AH68" s="40">
        <v>380</v>
      </c>
      <c r="AI68" s="58">
        <f t="shared" ref="AI68:AI78" si="50">AH68*AG68</f>
        <v>12751.1111111111</v>
      </c>
    </row>
    <row r="69" ht="15.95" customHeight="1" spans="1:35">
      <c r="A69" s="52" t="s">
        <v>47</v>
      </c>
      <c r="B69" s="40" t="s">
        <v>21</v>
      </c>
      <c r="C69" s="40" t="s">
        <v>21</v>
      </c>
      <c r="D69" s="40" t="s">
        <v>21</v>
      </c>
      <c r="E69" s="40" t="s">
        <v>21</v>
      </c>
      <c r="F69" s="40" t="s">
        <v>21</v>
      </c>
      <c r="G69" s="40" t="s">
        <v>21</v>
      </c>
      <c r="H69" s="40" t="s">
        <v>21</v>
      </c>
      <c r="I69" s="40" t="s">
        <v>21</v>
      </c>
      <c r="J69" s="40" t="s">
        <v>21</v>
      </c>
      <c r="K69" s="40" t="s">
        <v>21</v>
      </c>
      <c r="L69" s="40" t="s">
        <v>21</v>
      </c>
      <c r="M69" s="40" t="s">
        <v>21</v>
      </c>
      <c r="N69" s="40" t="s">
        <v>21</v>
      </c>
      <c r="O69" s="40">
        <v>1</v>
      </c>
      <c r="P69" s="40">
        <v>1</v>
      </c>
      <c r="Q69" s="40">
        <v>1</v>
      </c>
      <c r="R69" s="40">
        <v>1</v>
      </c>
      <c r="S69" s="40">
        <v>0</v>
      </c>
      <c r="T69" s="40">
        <v>0</v>
      </c>
      <c r="U69" s="40">
        <v>0</v>
      </c>
      <c r="V69" s="40">
        <v>0</v>
      </c>
      <c r="W69" s="40">
        <v>0</v>
      </c>
      <c r="X69" s="40">
        <v>0</v>
      </c>
      <c r="Y69" s="40">
        <v>0</v>
      </c>
      <c r="Z69" s="40">
        <v>0</v>
      </c>
      <c r="AA69" s="40">
        <v>0</v>
      </c>
      <c r="AB69" s="40">
        <v>0</v>
      </c>
      <c r="AC69" s="40">
        <v>0</v>
      </c>
      <c r="AD69" s="40">
        <v>0</v>
      </c>
      <c r="AE69" s="40">
        <v>0</v>
      </c>
      <c r="AF69" s="40">
        <v>0</v>
      </c>
      <c r="AG69" s="40">
        <f t="shared" si="49"/>
        <v>4</v>
      </c>
      <c r="AH69" s="40">
        <v>380</v>
      </c>
      <c r="AI69" s="58">
        <f t="shared" si="50"/>
        <v>1520</v>
      </c>
    </row>
    <row r="70" ht="15.95" customHeight="1" spans="1:35">
      <c r="A70" s="52" t="s">
        <v>48</v>
      </c>
      <c r="B70" s="40" t="s">
        <v>21</v>
      </c>
      <c r="C70" s="40" t="s">
        <v>21</v>
      </c>
      <c r="D70" s="40" t="s">
        <v>21</v>
      </c>
      <c r="E70" s="40" t="s">
        <v>21</v>
      </c>
      <c r="F70" s="40" t="s">
        <v>21</v>
      </c>
      <c r="G70" s="40" t="s">
        <v>21</v>
      </c>
      <c r="H70" s="40" t="s">
        <v>21</v>
      </c>
      <c r="I70" s="40" t="s">
        <v>21</v>
      </c>
      <c r="J70" s="40" t="s">
        <v>21</v>
      </c>
      <c r="K70" s="40" t="s">
        <v>21</v>
      </c>
      <c r="L70" s="40" t="s">
        <v>21</v>
      </c>
      <c r="M70" s="40" t="s">
        <v>21</v>
      </c>
      <c r="N70" s="40" t="s">
        <v>21</v>
      </c>
      <c r="O70" s="40">
        <v>1</v>
      </c>
      <c r="P70" s="40">
        <v>1</v>
      </c>
      <c r="Q70" s="40">
        <v>1</v>
      </c>
      <c r="R70" s="40">
        <v>1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f t="shared" si="49"/>
        <v>4</v>
      </c>
      <c r="AH70" s="40">
        <v>380</v>
      </c>
      <c r="AI70" s="58">
        <f t="shared" si="50"/>
        <v>1520</v>
      </c>
    </row>
    <row r="71" ht="15.95" customHeight="1" spans="1:35">
      <c r="A71" s="52" t="s">
        <v>49</v>
      </c>
      <c r="B71" s="40" t="s">
        <v>21</v>
      </c>
      <c r="C71" s="40" t="s">
        <v>21</v>
      </c>
      <c r="D71" s="40" t="s">
        <v>21</v>
      </c>
      <c r="E71" s="40" t="s">
        <v>21</v>
      </c>
      <c r="F71" s="40" t="s">
        <v>21</v>
      </c>
      <c r="G71" s="40" t="s">
        <v>21</v>
      </c>
      <c r="H71" s="40" t="s">
        <v>21</v>
      </c>
      <c r="I71" s="40" t="s">
        <v>21</v>
      </c>
      <c r="J71" s="40" t="s">
        <v>21</v>
      </c>
      <c r="K71" s="40" t="s">
        <v>21</v>
      </c>
      <c r="L71" s="40" t="s">
        <v>21</v>
      </c>
      <c r="M71" s="40" t="s">
        <v>21</v>
      </c>
      <c r="N71" s="40" t="s">
        <v>21</v>
      </c>
      <c r="O71" s="40" t="s">
        <v>21</v>
      </c>
      <c r="P71" s="40" t="s">
        <v>21</v>
      </c>
      <c r="Q71" s="40" t="s">
        <v>21</v>
      </c>
      <c r="R71" s="40" t="s">
        <v>21</v>
      </c>
      <c r="S71" s="40">
        <v>1</v>
      </c>
      <c r="T71" s="40">
        <v>1</v>
      </c>
      <c r="U71" s="40">
        <v>1</v>
      </c>
      <c r="V71" s="40">
        <v>1</v>
      </c>
      <c r="W71" s="40">
        <f t="shared" ref="W71:Y71" si="51">10/9</f>
        <v>1.11111111111111</v>
      </c>
      <c r="X71" s="40">
        <f t="shared" si="51"/>
        <v>1.11111111111111</v>
      </c>
      <c r="Y71" s="40">
        <f t="shared" si="51"/>
        <v>1.11111111111111</v>
      </c>
      <c r="Z71" s="40">
        <f t="shared" si="48"/>
        <v>0.666666666666667</v>
      </c>
      <c r="AA71" s="40">
        <v>1</v>
      </c>
      <c r="AB71" s="40">
        <f t="shared" ref="AB71:AD71" si="52">10/9</f>
        <v>1.11111111111111</v>
      </c>
      <c r="AC71" s="40">
        <f t="shared" si="52"/>
        <v>1.11111111111111</v>
      </c>
      <c r="AD71" s="40">
        <f t="shared" si="52"/>
        <v>1.11111111111111</v>
      </c>
      <c r="AE71" s="40">
        <f>11/9</f>
        <v>1.22222222222222</v>
      </c>
      <c r="AF71" s="40">
        <f t="shared" ref="AF71:AF78" si="53">12/9</f>
        <v>1.33333333333333</v>
      </c>
      <c r="AG71" s="40">
        <f t="shared" si="49"/>
        <v>14.8888888888889</v>
      </c>
      <c r="AH71" s="40">
        <v>380</v>
      </c>
      <c r="AI71" s="58">
        <f t="shared" si="50"/>
        <v>5657.77777777778</v>
      </c>
    </row>
    <row r="72" ht="15.95" customHeight="1" spans="1:35">
      <c r="A72" s="52" t="s">
        <v>50</v>
      </c>
      <c r="B72" s="40" t="s">
        <v>21</v>
      </c>
      <c r="C72" s="40" t="s">
        <v>21</v>
      </c>
      <c r="D72" s="40" t="s">
        <v>21</v>
      </c>
      <c r="E72" s="40" t="s">
        <v>21</v>
      </c>
      <c r="F72" s="40" t="s">
        <v>21</v>
      </c>
      <c r="G72" s="40" t="s">
        <v>21</v>
      </c>
      <c r="H72" s="40" t="s">
        <v>21</v>
      </c>
      <c r="I72" s="40" t="s">
        <v>21</v>
      </c>
      <c r="J72" s="40" t="s">
        <v>21</v>
      </c>
      <c r="K72" s="40" t="s">
        <v>21</v>
      </c>
      <c r="L72" s="40" t="s">
        <v>21</v>
      </c>
      <c r="M72" s="40" t="s">
        <v>21</v>
      </c>
      <c r="N72" s="40" t="s">
        <v>21</v>
      </c>
      <c r="O72" s="40" t="s">
        <v>21</v>
      </c>
      <c r="P72" s="40" t="s">
        <v>21</v>
      </c>
      <c r="Q72" s="40" t="s">
        <v>21</v>
      </c>
      <c r="R72" s="40" t="s">
        <v>21</v>
      </c>
      <c r="S72" s="40">
        <v>1</v>
      </c>
      <c r="T72" s="40">
        <v>1</v>
      </c>
      <c r="U72" s="40">
        <v>1</v>
      </c>
      <c r="V72" s="40">
        <v>1</v>
      </c>
      <c r="W72" s="40">
        <f t="shared" ref="W72:Y72" si="54">10/9</f>
        <v>1.11111111111111</v>
      </c>
      <c r="X72" s="40">
        <f t="shared" si="54"/>
        <v>1.11111111111111</v>
      </c>
      <c r="Y72" s="40">
        <f t="shared" si="54"/>
        <v>1.11111111111111</v>
      </c>
      <c r="Z72" s="40">
        <f t="shared" si="48"/>
        <v>0.666666666666667</v>
      </c>
      <c r="AA72" s="40">
        <f t="shared" ref="AA72:AA77" si="55">11/9</f>
        <v>1.22222222222222</v>
      </c>
      <c r="AB72" s="40">
        <f t="shared" ref="AB72:AF72" si="56">12/9</f>
        <v>1.33333333333333</v>
      </c>
      <c r="AC72" s="40">
        <f t="shared" si="56"/>
        <v>1.33333333333333</v>
      </c>
      <c r="AD72" s="40">
        <f>10/9</f>
        <v>1.11111111111111</v>
      </c>
      <c r="AE72" s="40">
        <f>11/9</f>
        <v>1.22222222222222</v>
      </c>
      <c r="AF72" s="40">
        <f t="shared" si="56"/>
        <v>1.33333333333333</v>
      </c>
      <c r="AG72" s="40">
        <f t="shared" si="49"/>
        <v>15.5555555555556</v>
      </c>
      <c r="AH72" s="40">
        <v>380</v>
      </c>
      <c r="AI72" s="58">
        <f t="shared" si="50"/>
        <v>5911.11111111111</v>
      </c>
    </row>
    <row r="73" ht="15.95" customHeight="1" spans="1:35">
      <c r="A73" s="51" t="s">
        <v>51</v>
      </c>
      <c r="B73" s="40" t="s">
        <v>21</v>
      </c>
      <c r="C73" s="40" t="s">
        <v>21</v>
      </c>
      <c r="D73" s="40" t="s">
        <v>21</v>
      </c>
      <c r="E73" s="40" t="s">
        <v>21</v>
      </c>
      <c r="F73" s="40" t="s">
        <v>21</v>
      </c>
      <c r="G73" s="40" t="s">
        <v>21</v>
      </c>
      <c r="H73" s="40" t="s">
        <v>21</v>
      </c>
      <c r="I73" s="40" t="s">
        <v>21</v>
      </c>
      <c r="J73" s="40" t="s">
        <v>21</v>
      </c>
      <c r="K73" s="40" t="s">
        <v>21</v>
      </c>
      <c r="L73" s="40" t="s">
        <v>21</v>
      </c>
      <c r="M73" s="40" t="s">
        <v>21</v>
      </c>
      <c r="N73" s="40" t="s">
        <v>21</v>
      </c>
      <c r="O73" s="40" t="s">
        <v>21</v>
      </c>
      <c r="P73" s="40" t="s">
        <v>21</v>
      </c>
      <c r="Q73" s="40" t="s">
        <v>21</v>
      </c>
      <c r="R73" s="40" t="s">
        <v>21</v>
      </c>
      <c r="S73" s="40">
        <v>1</v>
      </c>
      <c r="T73" s="40">
        <v>1</v>
      </c>
      <c r="U73" s="40">
        <v>1</v>
      </c>
      <c r="V73" s="40">
        <v>1</v>
      </c>
      <c r="W73" s="40">
        <f t="shared" ref="W73:AD73" si="57">10/9</f>
        <v>1.11111111111111</v>
      </c>
      <c r="X73" s="40">
        <f t="shared" si="57"/>
        <v>1.11111111111111</v>
      </c>
      <c r="Y73" s="40">
        <f>12/9</f>
        <v>1.33333333333333</v>
      </c>
      <c r="Z73" s="40">
        <f t="shared" ref="Z73:Z77" si="58">6/9</f>
        <v>0.666666666666667</v>
      </c>
      <c r="AA73" s="40">
        <f t="shared" si="55"/>
        <v>1.22222222222222</v>
      </c>
      <c r="AB73" s="40">
        <f t="shared" si="57"/>
        <v>1.11111111111111</v>
      </c>
      <c r="AC73" s="40">
        <f t="shared" si="57"/>
        <v>1.11111111111111</v>
      </c>
      <c r="AD73" s="40">
        <f t="shared" si="57"/>
        <v>1.11111111111111</v>
      </c>
      <c r="AE73" s="40">
        <f>11/9</f>
        <v>1.22222222222222</v>
      </c>
      <c r="AF73" s="40">
        <f t="shared" si="53"/>
        <v>1.33333333333333</v>
      </c>
      <c r="AG73" s="40">
        <f t="shared" si="49"/>
        <v>15.3333333333333</v>
      </c>
      <c r="AH73" s="40">
        <v>450</v>
      </c>
      <c r="AI73" s="58">
        <f t="shared" si="50"/>
        <v>6900</v>
      </c>
    </row>
    <row r="74" ht="15.95" customHeight="1" spans="1:35">
      <c r="A74" s="51" t="s">
        <v>52</v>
      </c>
      <c r="B74" s="40" t="s">
        <v>21</v>
      </c>
      <c r="C74" s="40" t="s">
        <v>21</v>
      </c>
      <c r="D74" s="40" t="s">
        <v>21</v>
      </c>
      <c r="E74" s="40" t="s">
        <v>21</v>
      </c>
      <c r="F74" s="40" t="s">
        <v>21</v>
      </c>
      <c r="G74" s="40" t="s">
        <v>21</v>
      </c>
      <c r="H74" s="40" t="s">
        <v>21</v>
      </c>
      <c r="I74" s="40" t="s">
        <v>21</v>
      </c>
      <c r="J74" s="40" t="s">
        <v>21</v>
      </c>
      <c r="K74" s="40" t="s">
        <v>21</v>
      </c>
      <c r="L74" s="40" t="s">
        <v>21</v>
      </c>
      <c r="M74" s="40" t="s">
        <v>21</v>
      </c>
      <c r="N74" s="40" t="s">
        <v>21</v>
      </c>
      <c r="O74" s="40" t="s">
        <v>21</v>
      </c>
      <c r="P74" s="40" t="s">
        <v>21</v>
      </c>
      <c r="Q74" s="40" t="s">
        <v>21</v>
      </c>
      <c r="R74" s="40" t="s">
        <v>21</v>
      </c>
      <c r="S74" s="40" t="s">
        <v>21</v>
      </c>
      <c r="T74" s="40" t="s">
        <v>21</v>
      </c>
      <c r="U74" s="40" t="s">
        <v>21</v>
      </c>
      <c r="V74" s="40">
        <v>1</v>
      </c>
      <c r="W74" s="40">
        <v>1</v>
      </c>
      <c r="X74" s="40">
        <v>1</v>
      </c>
      <c r="Y74" s="40">
        <v>1</v>
      </c>
      <c r="Z74" s="40">
        <v>1</v>
      </c>
      <c r="AA74" s="40">
        <v>0</v>
      </c>
      <c r="AB74" s="40">
        <v>1</v>
      </c>
      <c r="AC74" s="40">
        <v>1</v>
      </c>
      <c r="AD74" s="40">
        <v>0</v>
      </c>
      <c r="AE74" s="40">
        <v>1</v>
      </c>
      <c r="AF74" s="40">
        <v>1</v>
      </c>
      <c r="AG74" s="40">
        <f t="shared" si="49"/>
        <v>9</v>
      </c>
      <c r="AH74" s="40">
        <v>450</v>
      </c>
      <c r="AI74" s="58">
        <f t="shared" si="50"/>
        <v>4050</v>
      </c>
    </row>
    <row r="75" ht="15.95" customHeight="1" spans="1:35">
      <c r="A75" s="51" t="s">
        <v>53</v>
      </c>
      <c r="B75" s="40" t="s">
        <v>21</v>
      </c>
      <c r="C75" s="40" t="s">
        <v>21</v>
      </c>
      <c r="D75" s="40" t="s">
        <v>21</v>
      </c>
      <c r="E75" s="40" t="s">
        <v>21</v>
      </c>
      <c r="F75" s="40" t="s">
        <v>21</v>
      </c>
      <c r="G75" s="40" t="s">
        <v>21</v>
      </c>
      <c r="H75" s="40" t="s">
        <v>21</v>
      </c>
      <c r="I75" s="40" t="s">
        <v>21</v>
      </c>
      <c r="J75" s="40" t="s">
        <v>21</v>
      </c>
      <c r="K75" s="40" t="s">
        <v>21</v>
      </c>
      <c r="L75" s="40" t="s">
        <v>21</v>
      </c>
      <c r="M75" s="40" t="s">
        <v>21</v>
      </c>
      <c r="N75" s="40" t="s">
        <v>21</v>
      </c>
      <c r="O75" s="40" t="s">
        <v>21</v>
      </c>
      <c r="P75" s="40" t="s">
        <v>21</v>
      </c>
      <c r="Q75" s="40" t="s">
        <v>21</v>
      </c>
      <c r="R75" s="40" t="s">
        <v>21</v>
      </c>
      <c r="S75" s="40" t="s">
        <v>21</v>
      </c>
      <c r="T75" s="40" t="s">
        <v>21</v>
      </c>
      <c r="U75" s="40" t="s">
        <v>21</v>
      </c>
      <c r="V75" s="40">
        <v>1</v>
      </c>
      <c r="W75" s="40">
        <v>1</v>
      </c>
      <c r="X75" s="40">
        <v>1</v>
      </c>
      <c r="Y75" s="40">
        <v>1</v>
      </c>
      <c r="Z75" s="40">
        <v>1</v>
      </c>
      <c r="AA75" s="40">
        <v>0</v>
      </c>
      <c r="AB75" s="40">
        <v>1</v>
      </c>
      <c r="AC75" s="40">
        <v>1</v>
      </c>
      <c r="AD75" s="40">
        <v>0</v>
      </c>
      <c r="AE75" s="40">
        <v>1</v>
      </c>
      <c r="AF75" s="40">
        <v>1</v>
      </c>
      <c r="AG75" s="40">
        <f t="shared" si="49"/>
        <v>9</v>
      </c>
      <c r="AH75" s="40">
        <v>450</v>
      </c>
      <c r="AI75" s="58">
        <f t="shared" si="50"/>
        <v>4050</v>
      </c>
    </row>
    <row r="76" ht="15.95" customHeight="1" spans="1:35">
      <c r="A76" s="40" t="s">
        <v>54</v>
      </c>
      <c r="B76" s="40" t="s">
        <v>21</v>
      </c>
      <c r="C76" s="40" t="s">
        <v>21</v>
      </c>
      <c r="D76" s="40" t="s">
        <v>21</v>
      </c>
      <c r="E76" s="40" t="s">
        <v>21</v>
      </c>
      <c r="F76" s="40" t="s">
        <v>21</v>
      </c>
      <c r="G76" s="40" t="s">
        <v>21</v>
      </c>
      <c r="H76" s="40" t="s">
        <v>21</v>
      </c>
      <c r="I76" s="40" t="s">
        <v>21</v>
      </c>
      <c r="J76" s="40" t="s">
        <v>21</v>
      </c>
      <c r="K76" s="40" t="s">
        <v>21</v>
      </c>
      <c r="L76" s="40" t="s">
        <v>21</v>
      </c>
      <c r="M76" s="40" t="s">
        <v>21</v>
      </c>
      <c r="N76" s="40" t="s">
        <v>21</v>
      </c>
      <c r="O76" s="40" t="s">
        <v>21</v>
      </c>
      <c r="P76" s="40" t="s">
        <v>21</v>
      </c>
      <c r="Q76" s="40" t="s">
        <v>21</v>
      </c>
      <c r="R76" s="40" t="s">
        <v>21</v>
      </c>
      <c r="S76" s="40" t="s">
        <v>21</v>
      </c>
      <c r="T76" s="40" t="s">
        <v>21</v>
      </c>
      <c r="U76" s="40" t="s">
        <v>21</v>
      </c>
      <c r="V76" s="40" t="s">
        <v>21</v>
      </c>
      <c r="W76" s="40">
        <f t="shared" ref="W76:Y76" si="59">10/9</f>
        <v>1.11111111111111</v>
      </c>
      <c r="X76" s="40">
        <f t="shared" si="59"/>
        <v>1.11111111111111</v>
      </c>
      <c r="Y76" s="40">
        <f t="shared" si="59"/>
        <v>1.11111111111111</v>
      </c>
      <c r="Z76" s="40">
        <f t="shared" si="58"/>
        <v>0.666666666666667</v>
      </c>
      <c r="AA76" s="40">
        <f t="shared" si="55"/>
        <v>1.22222222222222</v>
      </c>
      <c r="AB76" s="40">
        <f t="shared" ref="AB76:AD76" si="60">10/9</f>
        <v>1.11111111111111</v>
      </c>
      <c r="AC76" s="40">
        <f t="shared" si="60"/>
        <v>1.11111111111111</v>
      </c>
      <c r="AD76" s="40">
        <f t="shared" si="60"/>
        <v>1.11111111111111</v>
      </c>
      <c r="AE76" s="40">
        <f>12.5/9</f>
        <v>1.38888888888889</v>
      </c>
      <c r="AF76" s="40">
        <f t="shared" si="53"/>
        <v>1.33333333333333</v>
      </c>
      <c r="AG76" s="40">
        <f t="shared" si="49"/>
        <v>11.2777777777778</v>
      </c>
      <c r="AH76" s="40">
        <v>380</v>
      </c>
      <c r="AI76" s="58">
        <f t="shared" si="50"/>
        <v>4285.55555555556</v>
      </c>
    </row>
    <row r="77" ht="15.95" customHeight="1" spans="1:35">
      <c r="A77" s="40" t="s">
        <v>55</v>
      </c>
      <c r="B77" s="40" t="s">
        <v>21</v>
      </c>
      <c r="C77" s="40" t="s">
        <v>21</v>
      </c>
      <c r="D77" s="40" t="s">
        <v>21</v>
      </c>
      <c r="E77" s="40" t="s">
        <v>21</v>
      </c>
      <c r="F77" s="40" t="s">
        <v>21</v>
      </c>
      <c r="G77" s="40" t="s">
        <v>21</v>
      </c>
      <c r="H77" s="40" t="s">
        <v>21</v>
      </c>
      <c r="I77" s="40" t="s">
        <v>21</v>
      </c>
      <c r="J77" s="40" t="s">
        <v>21</v>
      </c>
      <c r="K77" s="40" t="s">
        <v>21</v>
      </c>
      <c r="L77" s="40" t="s">
        <v>21</v>
      </c>
      <c r="M77" s="40" t="s">
        <v>21</v>
      </c>
      <c r="N77" s="40" t="s">
        <v>21</v>
      </c>
      <c r="O77" s="40" t="s">
        <v>21</v>
      </c>
      <c r="P77" s="40" t="s">
        <v>21</v>
      </c>
      <c r="Q77" s="40" t="s">
        <v>21</v>
      </c>
      <c r="R77" s="40" t="s">
        <v>21</v>
      </c>
      <c r="S77" s="40" t="s">
        <v>21</v>
      </c>
      <c r="T77" s="40" t="s">
        <v>21</v>
      </c>
      <c r="U77" s="40" t="s">
        <v>21</v>
      </c>
      <c r="V77" s="40" t="s">
        <v>21</v>
      </c>
      <c r="W77" s="40">
        <f t="shared" ref="W77:Y77" si="61">10/9</f>
        <v>1.11111111111111</v>
      </c>
      <c r="X77" s="40">
        <f t="shared" si="61"/>
        <v>1.11111111111111</v>
      </c>
      <c r="Y77" s="40">
        <f t="shared" si="61"/>
        <v>1.11111111111111</v>
      </c>
      <c r="Z77" s="40">
        <f t="shared" si="58"/>
        <v>0.666666666666667</v>
      </c>
      <c r="AA77" s="40">
        <f t="shared" si="55"/>
        <v>1.22222222222222</v>
      </c>
      <c r="AB77" s="40">
        <f>12/9</f>
        <v>1.33333333333333</v>
      </c>
      <c r="AC77" s="40">
        <f>12/9</f>
        <v>1.33333333333333</v>
      </c>
      <c r="AD77" s="40">
        <f>10/9</f>
        <v>1.11111111111111</v>
      </c>
      <c r="AE77" s="40">
        <f>12.5/9</f>
        <v>1.38888888888889</v>
      </c>
      <c r="AF77" s="40">
        <f t="shared" si="53"/>
        <v>1.33333333333333</v>
      </c>
      <c r="AG77" s="40">
        <f t="shared" si="49"/>
        <v>11.7222222222222</v>
      </c>
      <c r="AH77" s="40">
        <v>380</v>
      </c>
      <c r="AI77" s="58">
        <f t="shared" si="50"/>
        <v>4454.44444444445</v>
      </c>
    </row>
    <row r="78" ht="15.95" customHeight="1" spans="1:35">
      <c r="A78" s="40" t="s">
        <v>56</v>
      </c>
      <c r="B78" s="40" t="s">
        <v>21</v>
      </c>
      <c r="C78" s="40" t="s">
        <v>21</v>
      </c>
      <c r="D78" s="40" t="s">
        <v>21</v>
      </c>
      <c r="E78" s="40" t="s">
        <v>21</v>
      </c>
      <c r="F78" s="40" t="s">
        <v>21</v>
      </c>
      <c r="G78" s="40" t="s">
        <v>21</v>
      </c>
      <c r="H78" s="40" t="s">
        <v>21</v>
      </c>
      <c r="I78" s="40" t="s">
        <v>21</v>
      </c>
      <c r="J78" s="40" t="s">
        <v>21</v>
      </c>
      <c r="K78" s="40" t="s">
        <v>21</v>
      </c>
      <c r="L78" s="40" t="s">
        <v>21</v>
      </c>
      <c r="M78" s="40" t="s">
        <v>21</v>
      </c>
      <c r="N78" s="40" t="s">
        <v>21</v>
      </c>
      <c r="O78" s="40" t="s">
        <v>21</v>
      </c>
      <c r="P78" s="40" t="s">
        <v>21</v>
      </c>
      <c r="Q78" s="40" t="s">
        <v>21</v>
      </c>
      <c r="R78" s="40" t="s">
        <v>21</v>
      </c>
      <c r="S78" s="40" t="s">
        <v>21</v>
      </c>
      <c r="T78" s="40" t="s">
        <v>21</v>
      </c>
      <c r="U78" s="40" t="s">
        <v>21</v>
      </c>
      <c r="V78" s="40" t="s">
        <v>21</v>
      </c>
      <c r="W78" s="40" t="s">
        <v>21</v>
      </c>
      <c r="X78" s="40" t="s">
        <v>21</v>
      </c>
      <c r="Y78" s="40" t="s">
        <v>21</v>
      </c>
      <c r="Z78" s="40" t="s">
        <v>21</v>
      </c>
      <c r="AA78" s="40" t="s">
        <v>21</v>
      </c>
      <c r="AB78" s="40" t="s">
        <v>21</v>
      </c>
      <c r="AC78" s="40" t="s">
        <v>21</v>
      </c>
      <c r="AD78" s="40" t="s">
        <v>21</v>
      </c>
      <c r="AE78" s="40">
        <f>11.5/9</f>
        <v>1.27777777777778</v>
      </c>
      <c r="AF78" s="40">
        <f t="shared" si="53"/>
        <v>1.33333333333333</v>
      </c>
      <c r="AG78" s="40">
        <f t="shared" si="49"/>
        <v>2.61111111111111</v>
      </c>
      <c r="AH78" s="40">
        <v>380</v>
      </c>
      <c r="AI78" s="58">
        <f t="shared" si="50"/>
        <v>992.222222222222</v>
      </c>
    </row>
    <row r="79" ht="15.95" customHeight="1" spans="1:35">
      <c r="A79" s="59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ht="15.95" customHeight="1" spans="1:35">
      <c r="A80" s="59" t="s">
        <v>26</v>
      </c>
      <c r="B80" s="40">
        <f t="shared" ref="B80:AG80" si="62">SUM(B55:B67)</f>
        <v>13</v>
      </c>
      <c r="C80" s="40">
        <f t="shared" si="62"/>
        <v>13</v>
      </c>
      <c r="D80" s="40">
        <f t="shared" si="62"/>
        <v>13</v>
      </c>
      <c r="E80" s="40">
        <f t="shared" si="62"/>
        <v>14.3333333333333</v>
      </c>
      <c r="F80" s="40">
        <f t="shared" si="62"/>
        <v>14.3333333333333</v>
      </c>
      <c r="G80" s="40">
        <f t="shared" si="62"/>
        <v>13.3333333333333</v>
      </c>
      <c r="H80" s="40">
        <f t="shared" si="62"/>
        <v>14.4444444444444</v>
      </c>
      <c r="I80" s="40">
        <f t="shared" si="62"/>
        <v>14.4444444444444</v>
      </c>
      <c r="J80" s="40">
        <f t="shared" si="62"/>
        <v>14.4444444444444</v>
      </c>
      <c r="K80" s="40">
        <f t="shared" si="62"/>
        <v>14.4444444444444</v>
      </c>
      <c r="L80" s="40">
        <f t="shared" si="62"/>
        <v>13.3333333333333</v>
      </c>
      <c r="M80" s="40">
        <f t="shared" si="62"/>
        <v>14.4444444444444</v>
      </c>
      <c r="N80" s="40">
        <f t="shared" si="62"/>
        <v>14.4444444444444</v>
      </c>
      <c r="O80" s="40">
        <f t="shared" si="62"/>
        <v>13</v>
      </c>
      <c r="P80" s="40">
        <f t="shared" si="62"/>
        <v>13</v>
      </c>
      <c r="Q80" s="40">
        <f t="shared" si="62"/>
        <v>13.2222222222222</v>
      </c>
      <c r="R80" s="40">
        <f t="shared" si="62"/>
        <v>13</v>
      </c>
      <c r="S80" s="40">
        <f t="shared" si="62"/>
        <v>14.5555555555556</v>
      </c>
      <c r="T80" s="40">
        <f t="shared" si="62"/>
        <v>12</v>
      </c>
      <c r="U80" s="40">
        <f t="shared" si="62"/>
        <v>12</v>
      </c>
      <c r="V80" s="40">
        <f t="shared" si="62"/>
        <v>12.3333333333333</v>
      </c>
      <c r="W80" s="40">
        <f t="shared" si="62"/>
        <v>13.9444444444444</v>
      </c>
      <c r="X80" s="40">
        <f t="shared" si="62"/>
        <v>14.3888888888889</v>
      </c>
      <c r="Y80" s="40">
        <f t="shared" si="62"/>
        <v>14.0555555555556</v>
      </c>
      <c r="Z80" s="40">
        <f t="shared" si="62"/>
        <v>8.22222222222222</v>
      </c>
      <c r="AA80" s="40">
        <f t="shared" si="62"/>
        <v>13.3333333333333</v>
      </c>
      <c r="AB80" s="40">
        <f t="shared" si="62"/>
        <v>14.1111111111111</v>
      </c>
      <c r="AC80" s="40">
        <f t="shared" si="62"/>
        <v>13.7777777777778</v>
      </c>
      <c r="AD80" s="40">
        <f t="shared" si="62"/>
        <v>12.1111111111111</v>
      </c>
      <c r="AE80" s="40">
        <f t="shared" si="62"/>
        <v>12.6111111111111</v>
      </c>
      <c r="AF80" s="40">
        <f t="shared" si="62"/>
        <v>13.0555555555556</v>
      </c>
      <c r="AG80" s="40">
        <f t="shared" si="62"/>
        <v>413.722222222222</v>
      </c>
      <c r="AH80" s="105" t="s">
        <v>27</v>
      </c>
      <c r="AI80" s="65">
        <f>SUM(AI55:AI67)</f>
        <v>179581.666666667</v>
      </c>
    </row>
    <row r="81" ht="15.95" customHeight="1" spans="1:35">
      <c r="A81" s="60" t="s">
        <v>28</v>
      </c>
      <c r="B81" s="61"/>
      <c r="C81" s="62" t="s">
        <v>29</v>
      </c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6"/>
      <c r="AI81" s="65">
        <v>0</v>
      </c>
    </row>
    <row r="82" ht="15.95" customHeight="1" spans="1:35">
      <c r="A82" s="64" t="s">
        <v>30</v>
      </c>
      <c r="B82" s="64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65">
        <f>AI80-AI81</f>
        <v>179581.666666667</v>
      </c>
    </row>
    <row r="83" ht="15.95" customHeight="1" spans="1:35">
      <c r="A83" s="47" t="s">
        <v>31</v>
      </c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3"/>
      <c r="AG83" s="40" t="s">
        <v>32</v>
      </c>
      <c r="AH83" s="40"/>
      <c r="AI83" s="40"/>
    </row>
    <row r="84" ht="15.95" customHeight="1" spans="1:35">
      <c r="A84" s="49" t="s">
        <v>33</v>
      </c>
      <c r="B84" s="49"/>
      <c r="C84" s="49"/>
      <c r="D84" s="49"/>
      <c r="E84" s="49"/>
      <c r="F84" s="49"/>
      <c r="G84" s="49"/>
      <c r="H84" s="49"/>
      <c r="I84" s="49" t="s">
        <v>34</v>
      </c>
      <c r="J84" s="49"/>
      <c r="K84" s="49"/>
      <c r="L84" s="49"/>
      <c r="M84" s="53"/>
      <c r="N84" s="53"/>
      <c r="O84" s="53"/>
      <c r="P84" s="53"/>
      <c r="Q84" s="53"/>
      <c r="R84" s="53"/>
      <c r="S84" s="53"/>
      <c r="T84" s="53"/>
      <c r="U84" s="53"/>
      <c r="V84" s="49" t="s">
        <v>35</v>
      </c>
      <c r="W84" s="49"/>
      <c r="X84" s="49"/>
      <c r="Y84" s="49"/>
      <c r="Z84" s="53"/>
      <c r="AA84" s="53"/>
      <c r="AB84" s="53"/>
      <c r="AC84" s="49"/>
      <c r="AD84" s="53"/>
      <c r="AE84" s="49" t="s">
        <v>34</v>
      </c>
      <c r="AF84" s="49"/>
      <c r="AG84" s="49"/>
      <c r="AH84" s="49"/>
      <c r="AI84" s="49"/>
    </row>
  </sheetData>
  <mergeCells count="54">
    <mergeCell ref="A1:AI1"/>
    <mergeCell ref="AC2:AG2"/>
    <mergeCell ref="B3:AF3"/>
    <mergeCell ref="A18:B18"/>
    <mergeCell ref="C18:AH18"/>
    <mergeCell ref="A19:B19"/>
    <mergeCell ref="C19:AH19"/>
    <mergeCell ref="A20:AF20"/>
    <mergeCell ref="AG20:AH20"/>
    <mergeCell ref="A21:B21"/>
    <mergeCell ref="C21:G21"/>
    <mergeCell ref="I21:L21"/>
    <mergeCell ref="V21:Y21"/>
    <mergeCell ref="AE21:AH21"/>
    <mergeCell ref="A25:AI25"/>
    <mergeCell ref="AC26:AG26"/>
    <mergeCell ref="B27:AF27"/>
    <mergeCell ref="A43:B43"/>
    <mergeCell ref="C43:AH43"/>
    <mergeCell ref="A44:B44"/>
    <mergeCell ref="C44:AH44"/>
    <mergeCell ref="A45:AF45"/>
    <mergeCell ref="AG45:AH45"/>
    <mergeCell ref="A46:B46"/>
    <mergeCell ref="C46:G46"/>
    <mergeCell ref="I46:L46"/>
    <mergeCell ref="V46:Y46"/>
    <mergeCell ref="AE46:AH46"/>
    <mergeCell ref="A51:AI51"/>
    <mergeCell ref="AC52:AG52"/>
    <mergeCell ref="B53:AF53"/>
    <mergeCell ref="A81:B81"/>
    <mergeCell ref="C81:AH81"/>
    <mergeCell ref="A82:B82"/>
    <mergeCell ref="C82:AH82"/>
    <mergeCell ref="A83:AF83"/>
    <mergeCell ref="AG83:AH83"/>
    <mergeCell ref="A84:B84"/>
    <mergeCell ref="C84:G84"/>
    <mergeCell ref="I84:L84"/>
    <mergeCell ref="V84:Y84"/>
    <mergeCell ref="AE84:AH84"/>
    <mergeCell ref="A3:A4"/>
    <mergeCell ref="A27:A28"/>
    <mergeCell ref="A53:A54"/>
    <mergeCell ref="AG3:AG4"/>
    <mergeCell ref="AG27:AG28"/>
    <mergeCell ref="AG53:AG54"/>
    <mergeCell ref="AH3:AH4"/>
    <mergeCell ref="AH27:AH28"/>
    <mergeCell ref="AH53:AH54"/>
    <mergeCell ref="AI3:AI4"/>
    <mergeCell ref="AI27:AI28"/>
    <mergeCell ref="AI53:AI54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7"/>
  <sheetViews>
    <sheetView topLeftCell="A48" workbookViewId="0">
      <selection activeCell="AD56" sqref="AD56"/>
    </sheetView>
  </sheetViews>
  <sheetFormatPr defaultColWidth="8.88888888888889" defaultRowHeight="15.95" customHeight="1"/>
  <cols>
    <col min="1" max="1" width="7.62962962962963" style="18" customWidth="1"/>
    <col min="2" max="31" width="3.88888888888889" style="18" customWidth="1"/>
    <col min="32" max="32" width="4.22222222222222" style="18" customWidth="1"/>
    <col min="33" max="33" width="6.62962962962963" style="18" customWidth="1"/>
    <col min="34" max="34" width="8.44444444444444" style="18" customWidth="1"/>
    <col min="35" max="35" width="12.6666666666667" style="18" customWidth="1"/>
    <col min="36" max="256" width="9" style="18"/>
    <col min="257" max="16384" width="8.88888888888889" style="18"/>
  </cols>
  <sheetData>
    <row r="1" s="18" customFormat="1" ht="31.5" customHeight="1" spans="1:3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="29" customFormat="1" ht="23.25" customHeight="1" spans="1:35">
      <c r="A2" s="2" t="s">
        <v>57</v>
      </c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0" t="s">
        <v>58</v>
      </c>
      <c r="AD2" s="20"/>
      <c r="AE2" s="20"/>
      <c r="AF2" s="20"/>
      <c r="AG2" s="20"/>
      <c r="AH2" s="2"/>
      <c r="AI2" s="2"/>
    </row>
    <row r="3" s="29" customFormat="1" ht="15.75" customHeight="1" spans="1:35">
      <c r="A3" s="3" t="s">
        <v>15</v>
      </c>
      <c r="B3" s="3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21" t="s">
        <v>17</v>
      </c>
      <c r="AH3" s="21" t="s">
        <v>18</v>
      </c>
      <c r="AI3" s="21" t="s">
        <v>19</v>
      </c>
    </row>
    <row r="4" s="29" customFormat="1" ht="23.25" customHeight="1" spans="1:35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31</v>
      </c>
      <c r="AG4" s="21"/>
      <c r="AH4" s="21"/>
      <c r="AI4" s="21"/>
    </row>
    <row r="5" s="18" customFormat="1" ht="18" customHeight="1" spans="1:35">
      <c r="A5" s="10" t="s">
        <v>59</v>
      </c>
      <c r="B5" s="10" t="s">
        <v>21</v>
      </c>
      <c r="C5" s="10" t="s">
        <v>21</v>
      </c>
      <c r="D5" s="10" t="s">
        <v>21</v>
      </c>
      <c r="E5" s="10" t="s">
        <v>21</v>
      </c>
      <c r="F5" s="10" t="s">
        <v>21</v>
      </c>
      <c r="G5" s="10" t="s">
        <v>21</v>
      </c>
      <c r="H5" s="10" t="s">
        <v>21</v>
      </c>
      <c r="I5" s="10" t="s">
        <v>21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21</v>
      </c>
      <c r="O5" s="10" t="s">
        <v>21</v>
      </c>
      <c r="P5" s="10" t="s">
        <v>21</v>
      </c>
      <c r="Q5" s="10" t="s">
        <v>21</v>
      </c>
      <c r="R5" s="10" t="s">
        <v>21</v>
      </c>
      <c r="S5" s="10" t="s">
        <v>21</v>
      </c>
      <c r="T5" s="10" t="s">
        <v>21</v>
      </c>
      <c r="U5" s="10" t="s">
        <v>21</v>
      </c>
      <c r="V5" s="10" t="s">
        <v>21</v>
      </c>
      <c r="W5" s="10" t="s">
        <v>21</v>
      </c>
      <c r="X5" s="10" t="s">
        <v>21</v>
      </c>
      <c r="Y5" s="10" t="s">
        <v>21</v>
      </c>
      <c r="Z5" s="10" t="s">
        <v>21</v>
      </c>
      <c r="AA5" s="10">
        <v>1</v>
      </c>
      <c r="AB5" s="10">
        <v>1</v>
      </c>
      <c r="AC5" s="30">
        <v>1</v>
      </c>
      <c r="AD5" s="10">
        <v>1</v>
      </c>
      <c r="AE5" s="10">
        <v>1</v>
      </c>
      <c r="AF5" s="10">
        <v>1</v>
      </c>
      <c r="AG5" s="22">
        <f t="shared" ref="AG5:AG16" si="0">SUM(B5:AF5)</f>
        <v>6</v>
      </c>
      <c r="AH5" s="23">
        <v>380</v>
      </c>
      <c r="AI5" s="23">
        <f t="shared" ref="AI5:AI16" si="1">AH5*AG5</f>
        <v>2280</v>
      </c>
    </row>
    <row r="6" s="18" customFormat="1" ht="18" customHeight="1" spans="1:35">
      <c r="A6" s="10" t="s">
        <v>60</v>
      </c>
      <c r="B6" s="10" t="s">
        <v>21</v>
      </c>
      <c r="C6" s="10" t="s">
        <v>21</v>
      </c>
      <c r="D6" s="10" t="s">
        <v>21</v>
      </c>
      <c r="E6" s="10" t="s">
        <v>21</v>
      </c>
      <c r="F6" s="10" t="s">
        <v>21</v>
      </c>
      <c r="G6" s="10" t="s">
        <v>21</v>
      </c>
      <c r="H6" s="10" t="s">
        <v>21</v>
      </c>
      <c r="I6" s="10" t="s">
        <v>21</v>
      </c>
      <c r="J6" s="10" t="s">
        <v>21</v>
      </c>
      <c r="K6" s="10" t="s">
        <v>21</v>
      </c>
      <c r="L6" s="10" t="s">
        <v>21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21</v>
      </c>
      <c r="S6" s="10" t="s">
        <v>21</v>
      </c>
      <c r="T6" s="10" t="s">
        <v>21</v>
      </c>
      <c r="U6" s="10" t="s">
        <v>21</v>
      </c>
      <c r="V6" s="10" t="s">
        <v>21</v>
      </c>
      <c r="W6" s="10" t="s">
        <v>21</v>
      </c>
      <c r="X6" s="10" t="s">
        <v>21</v>
      </c>
      <c r="Y6" s="10" t="s">
        <v>21</v>
      </c>
      <c r="Z6" s="10" t="s">
        <v>21</v>
      </c>
      <c r="AA6" s="10" t="s">
        <v>21</v>
      </c>
      <c r="AB6" s="10" t="s">
        <v>21</v>
      </c>
      <c r="AC6" s="30">
        <v>1</v>
      </c>
      <c r="AD6" s="23">
        <v>1</v>
      </c>
      <c r="AE6" s="23">
        <v>1</v>
      </c>
      <c r="AF6" s="23">
        <v>1</v>
      </c>
      <c r="AG6" s="22">
        <f t="shared" si="0"/>
        <v>4</v>
      </c>
      <c r="AH6" s="23">
        <v>380</v>
      </c>
      <c r="AI6" s="23">
        <f t="shared" si="1"/>
        <v>1520</v>
      </c>
    </row>
    <row r="7" s="18" customFormat="1" ht="18" customHeight="1" spans="1:35">
      <c r="A7" s="10" t="s">
        <v>61</v>
      </c>
      <c r="B7" s="10" t="s">
        <v>21</v>
      </c>
      <c r="C7" s="10" t="s">
        <v>21</v>
      </c>
      <c r="D7" s="10" t="s">
        <v>21</v>
      </c>
      <c r="E7" s="10" t="s">
        <v>21</v>
      </c>
      <c r="F7" s="10" t="s">
        <v>21</v>
      </c>
      <c r="G7" s="10" t="s">
        <v>21</v>
      </c>
      <c r="H7" s="10" t="s">
        <v>21</v>
      </c>
      <c r="I7" s="10" t="s">
        <v>21</v>
      </c>
      <c r="J7" s="10" t="s">
        <v>21</v>
      </c>
      <c r="K7" s="10" t="s">
        <v>21</v>
      </c>
      <c r="L7" s="10" t="s">
        <v>21</v>
      </c>
      <c r="M7" s="10" t="s">
        <v>21</v>
      </c>
      <c r="N7" s="10" t="s">
        <v>21</v>
      </c>
      <c r="O7" s="10" t="s">
        <v>21</v>
      </c>
      <c r="P7" s="10" t="s">
        <v>21</v>
      </c>
      <c r="Q7" s="10" t="s">
        <v>21</v>
      </c>
      <c r="R7" s="10" t="s">
        <v>21</v>
      </c>
      <c r="S7" s="10" t="s">
        <v>21</v>
      </c>
      <c r="T7" s="10" t="s">
        <v>21</v>
      </c>
      <c r="U7" s="10" t="s">
        <v>21</v>
      </c>
      <c r="V7" s="10" t="s">
        <v>21</v>
      </c>
      <c r="W7" s="10" t="s">
        <v>21</v>
      </c>
      <c r="X7" s="10" t="s">
        <v>21</v>
      </c>
      <c r="Y7" s="10" t="s">
        <v>21</v>
      </c>
      <c r="Z7" s="10" t="s">
        <v>21</v>
      </c>
      <c r="AA7" s="10" t="s">
        <v>21</v>
      </c>
      <c r="AB7" s="10" t="s">
        <v>21</v>
      </c>
      <c r="AC7" s="30">
        <v>1</v>
      </c>
      <c r="AD7" s="23">
        <v>1</v>
      </c>
      <c r="AE7" s="23">
        <v>1</v>
      </c>
      <c r="AF7" s="23">
        <v>1</v>
      </c>
      <c r="AG7" s="22">
        <f t="shared" si="0"/>
        <v>4</v>
      </c>
      <c r="AH7" s="23">
        <v>380</v>
      </c>
      <c r="AI7" s="23">
        <f t="shared" si="1"/>
        <v>1520</v>
      </c>
    </row>
    <row r="8" s="18" customFormat="1" ht="18" customHeight="1" spans="1: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0"/>
      <c r="AD8" s="23"/>
      <c r="AE8" s="23"/>
      <c r="AF8" s="23"/>
      <c r="AG8" s="22">
        <f t="shared" si="0"/>
        <v>0</v>
      </c>
      <c r="AH8" s="23" t="s">
        <v>62</v>
      </c>
      <c r="AI8" s="23"/>
    </row>
    <row r="9" s="18" customFormat="1" ht="18" customHeight="1" spans="1: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0"/>
      <c r="AD9" s="10"/>
      <c r="AE9" s="10"/>
      <c r="AF9" s="10"/>
      <c r="AG9" s="22">
        <f t="shared" si="0"/>
        <v>0</v>
      </c>
      <c r="AH9" s="23"/>
      <c r="AI9" s="10">
        <f t="shared" si="1"/>
        <v>0</v>
      </c>
    </row>
    <row r="10" s="18" customFormat="1" ht="18" customHeight="1" spans="1: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0"/>
      <c r="AD10" s="10"/>
      <c r="AE10" s="10"/>
      <c r="AF10" s="10"/>
      <c r="AG10" s="22">
        <f t="shared" si="0"/>
        <v>0</v>
      </c>
      <c r="AH10" s="23"/>
      <c r="AI10" s="10">
        <f t="shared" si="1"/>
        <v>0</v>
      </c>
    </row>
    <row r="11" s="18" customFormat="1" ht="18" customHeight="1" spans="1: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0"/>
      <c r="AD11" s="10"/>
      <c r="AE11" s="10"/>
      <c r="AF11" s="10"/>
      <c r="AG11" s="22">
        <f t="shared" si="0"/>
        <v>0</v>
      </c>
      <c r="AH11" s="23"/>
      <c r="AI11" s="10">
        <f t="shared" si="1"/>
        <v>0</v>
      </c>
    </row>
    <row r="12" s="18" customFormat="1" ht="18" customHeight="1" spans="1: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0"/>
      <c r="AD12" s="10"/>
      <c r="AE12" s="10"/>
      <c r="AF12" s="10"/>
      <c r="AG12" s="22">
        <f t="shared" si="0"/>
        <v>0</v>
      </c>
      <c r="AH12" s="23"/>
      <c r="AI12" s="10">
        <f t="shared" si="1"/>
        <v>0</v>
      </c>
    </row>
    <row r="13" s="18" customFormat="1" ht="18" customHeight="1" spans="1: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0"/>
      <c r="AD13" s="10"/>
      <c r="AE13" s="10"/>
      <c r="AF13" s="10"/>
      <c r="AG13" s="22">
        <f t="shared" si="0"/>
        <v>0</v>
      </c>
      <c r="AH13" s="23"/>
      <c r="AI13" s="10">
        <f t="shared" si="1"/>
        <v>0</v>
      </c>
    </row>
    <row r="14" s="18" customFormat="1" ht="18" customHeight="1" spans="1: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0"/>
      <c r="AD14" s="10"/>
      <c r="AE14" s="10"/>
      <c r="AF14" s="10"/>
      <c r="AG14" s="22">
        <f t="shared" si="0"/>
        <v>0</v>
      </c>
      <c r="AH14" s="23"/>
      <c r="AI14" s="10">
        <f t="shared" si="1"/>
        <v>0</v>
      </c>
    </row>
    <row r="15" s="18" customFormat="1" ht="18" customHeight="1" spans="1: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0"/>
      <c r="AD15" s="10"/>
      <c r="AE15" s="10"/>
      <c r="AF15" s="10"/>
      <c r="AG15" s="22">
        <f t="shared" si="0"/>
        <v>0</v>
      </c>
      <c r="AH15" s="23"/>
      <c r="AI15" s="10">
        <f t="shared" si="1"/>
        <v>0</v>
      </c>
    </row>
    <row r="16" s="18" customFormat="1" ht="18" customHeight="1" spans="1: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22">
        <f t="shared" si="0"/>
        <v>0</v>
      </c>
      <c r="AH16" s="23"/>
      <c r="AI16" s="10">
        <f t="shared" si="1"/>
        <v>0</v>
      </c>
    </row>
    <row r="17" s="18" customFormat="1" ht="18" customHeight="1" spans="1:35">
      <c r="A17" s="10" t="s">
        <v>26</v>
      </c>
      <c r="B17" s="10">
        <f t="shared" ref="B17:AG17" si="2">SUM(B5:B16)</f>
        <v>0</v>
      </c>
      <c r="C17" s="10">
        <f t="shared" si="2"/>
        <v>0</v>
      </c>
      <c r="D17" s="10">
        <f t="shared" si="2"/>
        <v>0</v>
      </c>
      <c r="E17" s="10">
        <f t="shared" si="2"/>
        <v>0</v>
      </c>
      <c r="F17" s="10">
        <f t="shared" si="2"/>
        <v>0</v>
      </c>
      <c r="G17" s="10">
        <f t="shared" si="2"/>
        <v>0</v>
      </c>
      <c r="H17" s="10">
        <f t="shared" si="2"/>
        <v>0</v>
      </c>
      <c r="I17" s="10">
        <f t="shared" si="2"/>
        <v>0</v>
      </c>
      <c r="J17" s="10">
        <f t="shared" si="2"/>
        <v>0</v>
      </c>
      <c r="K17" s="10">
        <f t="shared" si="2"/>
        <v>0</v>
      </c>
      <c r="L17" s="10">
        <f t="shared" si="2"/>
        <v>0</v>
      </c>
      <c r="M17" s="10">
        <f t="shared" si="2"/>
        <v>0</v>
      </c>
      <c r="N17" s="10">
        <f t="shared" si="2"/>
        <v>0</v>
      </c>
      <c r="O17" s="10">
        <f t="shared" si="2"/>
        <v>0</v>
      </c>
      <c r="P17" s="10">
        <f t="shared" si="2"/>
        <v>0</v>
      </c>
      <c r="Q17" s="10">
        <f t="shared" si="2"/>
        <v>0</v>
      </c>
      <c r="R17" s="10">
        <f t="shared" si="2"/>
        <v>0</v>
      </c>
      <c r="S17" s="10">
        <f t="shared" si="2"/>
        <v>0</v>
      </c>
      <c r="T17" s="10">
        <f t="shared" si="2"/>
        <v>0</v>
      </c>
      <c r="U17" s="10">
        <f t="shared" si="2"/>
        <v>0</v>
      </c>
      <c r="V17" s="10">
        <f t="shared" si="2"/>
        <v>0</v>
      </c>
      <c r="W17" s="10">
        <f t="shared" si="2"/>
        <v>0</v>
      </c>
      <c r="X17" s="10">
        <f t="shared" si="2"/>
        <v>0</v>
      </c>
      <c r="Y17" s="10">
        <f t="shared" si="2"/>
        <v>0</v>
      </c>
      <c r="Z17" s="10">
        <f t="shared" si="2"/>
        <v>0</v>
      </c>
      <c r="AA17" s="10">
        <f t="shared" si="2"/>
        <v>1</v>
      </c>
      <c r="AB17" s="10">
        <f t="shared" si="2"/>
        <v>1</v>
      </c>
      <c r="AC17" s="10">
        <f t="shared" si="2"/>
        <v>3</v>
      </c>
      <c r="AD17" s="10">
        <f t="shared" si="2"/>
        <v>3</v>
      </c>
      <c r="AE17" s="10">
        <f t="shared" si="2"/>
        <v>3</v>
      </c>
      <c r="AF17" s="10">
        <f t="shared" si="2"/>
        <v>3</v>
      </c>
      <c r="AG17" s="23">
        <f t="shared" si="2"/>
        <v>14</v>
      </c>
      <c r="AH17" s="106" t="s">
        <v>27</v>
      </c>
      <c r="AI17" s="31">
        <f>SUM(AI5:AI16)</f>
        <v>5320</v>
      </c>
    </row>
    <row r="18" s="18" customFormat="1" ht="31.5" customHeight="1" spans="1:35">
      <c r="A18" s="11" t="s">
        <v>28</v>
      </c>
      <c r="B18" s="12"/>
      <c r="C18" s="13" t="s">
        <v>29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26"/>
      <c r="AI18" s="31">
        <v>0</v>
      </c>
    </row>
    <row r="19" s="18" customFormat="1" ht="25.5" customHeight="1" spans="1:35">
      <c r="A19" s="15" t="s">
        <v>30</v>
      </c>
      <c r="B19" s="1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31">
        <f>AI17-AI18</f>
        <v>5320</v>
      </c>
    </row>
    <row r="20" s="18" customFormat="1" ht="25.5" customHeight="1" spans="1:35">
      <c r="A20" s="16" t="s">
        <v>31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2"/>
      <c r="AG20" s="10" t="s">
        <v>32</v>
      </c>
      <c r="AH20" s="10"/>
      <c r="AI20" s="27"/>
    </row>
    <row r="21" s="18" customFormat="1" ht="18" customHeight="1" spans="1:31">
      <c r="A21" s="18" t="s">
        <v>33</v>
      </c>
      <c r="I21" s="18" t="s">
        <v>34</v>
      </c>
      <c r="M21" s="19"/>
      <c r="N21" s="19"/>
      <c r="O21" s="19"/>
      <c r="P21" s="19"/>
      <c r="Q21" s="19"/>
      <c r="R21" s="19"/>
      <c r="S21" s="19"/>
      <c r="T21" s="19"/>
      <c r="U21" s="19"/>
      <c r="V21" s="18" t="s">
        <v>35</v>
      </c>
      <c r="Z21" s="19"/>
      <c r="AA21" s="19"/>
      <c r="AB21" s="19"/>
      <c r="AD21" s="19"/>
      <c r="AE21" s="18" t="s">
        <v>34</v>
      </c>
    </row>
    <row r="23" customHeight="1" spans="1:34">
      <c r="A23" s="1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customHeight="1" spans="1:34">
      <c r="A24" s="2" t="s">
        <v>62</v>
      </c>
      <c r="B24" s="32" t="s">
        <v>13</v>
      </c>
      <c r="C24" s="32"/>
      <c r="D24" s="32"/>
      <c r="E24" s="32"/>
      <c r="F24" s="32"/>
      <c r="G24" s="32"/>
      <c r="H24" s="32"/>
      <c r="I24" s="32"/>
      <c r="J24" s="32"/>
      <c r="K24" s="2"/>
      <c r="L24" s="2"/>
      <c r="M24" s="2"/>
      <c r="N24" s="2"/>
      <c r="O24" s="2"/>
      <c r="P24" s="2"/>
      <c r="Q24" s="2"/>
      <c r="R24" s="2"/>
      <c r="S24" s="20" t="s">
        <v>63</v>
      </c>
      <c r="T24" s="20"/>
      <c r="U24" s="20"/>
      <c r="V24" s="2"/>
      <c r="W24" s="2"/>
      <c r="X24" s="2"/>
      <c r="Y24" s="2"/>
      <c r="Z24" s="2"/>
      <c r="AA24" s="2"/>
      <c r="AB24" s="2"/>
      <c r="AC24" s="20" t="s">
        <v>64</v>
      </c>
      <c r="AD24" s="20"/>
      <c r="AE24" s="20"/>
      <c r="AF24" s="20"/>
      <c r="AG24" s="2"/>
      <c r="AH24" s="2"/>
    </row>
    <row r="25" customHeight="1" spans="1:34">
      <c r="A25" s="3" t="s">
        <v>15</v>
      </c>
      <c r="B25" s="3" t="s">
        <v>16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21" t="s">
        <v>17</v>
      </c>
      <c r="AG25" s="21" t="s">
        <v>18</v>
      </c>
      <c r="AH25" s="21" t="s">
        <v>19</v>
      </c>
    </row>
    <row r="26" customHeight="1" spans="1:34">
      <c r="A26" s="3"/>
      <c r="B26" s="3">
        <v>1</v>
      </c>
      <c r="C26" s="3">
        <v>2</v>
      </c>
      <c r="D26" s="3">
        <v>3</v>
      </c>
      <c r="E26" s="3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  <c r="O26" s="3">
        <v>14</v>
      </c>
      <c r="P26" s="3">
        <v>15</v>
      </c>
      <c r="Q26" s="3">
        <v>16</v>
      </c>
      <c r="R26" s="3">
        <v>17</v>
      </c>
      <c r="S26" s="3">
        <v>18</v>
      </c>
      <c r="T26" s="3">
        <v>19</v>
      </c>
      <c r="U26" s="3">
        <v>20</v>
      </c>
      <c r="V26" s="3">
        <v>21</v>
      </c>
      <c r="W26" s="3">
        <v>22</v>
      </c>
      <c r="X26" s="3">
        <v>23</v>
      </c>
      <c r="Y26" s="3">
        <v>24</v>
      </c>
      <c r="Z26" s="3">
        <v>25</v>
      </c>
      <c r="AA26" s="3">
        <v>26</v>
      </c>
      <c r="AB26" s="3">
        <v>27</v>
      </c>
      <c r="AC26" s="3">
        <v>28</v>
      </c>
      <c r="AD26" s="3">
        <v>29</v>
      </c>
      <c r="AE26" s="3">
        <v>30</v>
      </c>
      <c r="AF26" s="21"/>
      <c r="AG26" s="21"/>
      <c r="AH26" s="21"/>
    </row>
    <row r="27" customHeight="1" spans="1:34">
      <c r="A27" s="10" t="s">
        <v>59</v>
      </c>
      <c r="B27" s="33">
        <v>0.4</v>
      </c>
      <c r="C27" s="33">
        <v>0.4</v>
      </c>
      <c r="D27" s="33">
        <v>0.4</v>
      </c>
      <c r="E27" s="33">
        <v>0.4</v>
      </c>
      <c r="F27" s="33">
        <v>0.4</v>
      </c>
      <c r="G27" s="33">
        <v>0.4</v>
      </c>
      <c r="H27" s="33">
        <v>0.4</v>
      </c>
      <c r="I27" s="33">
        <v>0.4</v>
      </c>
      <c r="J27" s="33">
        <v>0.4</v>
      </c>
      <c r="K27" s="33">
        <v>0.4</v>
      </c>
      <c r="L27" s="33">
        <v>0.4</v>
      </c>
      <c r="M27" s="33">
        <v>0.4</v>
      </c>
      <c r="N27" s="33">
        <v>0.4</v>
      </c>
      <c r="O27" s="33">
        <v>0.4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22">
        <f t="shared" ref="AF27:AF37" si="3">SUM(B27:AE27)</f>
        <v>21.6</v>
      </c>
      <c r="AG27" s="23">
        <v>380</v>
      </c>
      <c r="AH27" s="23">
        <f t="shared" ref="AH27:AH37" si="4">AG27*AF27</f>
        <v>8208</v>
      </c>
    </row>
    <row r="28" customHeight="1" spans="1:34">
      <c r="A28" s="10" t="s">
        <v>61</v>
      </c>
      <c r="B28" s="33">
        <v>0.4</v>
      </c>
      <c r="C28" s="33">
        <v>0.4</v>
      </c>
      <c r="D28" s="33">
        <v>0.4</v>
      </c>
      <c r="E28" s="33">
        <v>0.4</v>
      </c>
      <c r="F28" s="33">
        <v>0.4</v>
      </c>
      <c r="G28" s="33">
        <v>0.4</v>
      </c>
      <c r="H28" s="33">
        <v>0.4</v>
      </c>
      <c r="I28" s="33">
        <v>0.4</v>
      </c>
      <c r="J28" s="33">
        <v>0.4</v>
      </c>
      <c r="K28" s="33">
        <v>0.4</v>
      </c>
      <c r="L28" s="33">
        <v>0.4</v>
      </c>
      <c r="M28" s="33">
        <v>0.4</v>
      </c>
      <c r="N28" s="33">
        <v>0.4</v>
      </c>
      <c r="O28" s="33">
        <v>0.4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22">
        <f t="shared" si="3"/>
        <v>21.6</v>
      </c>
      <c r="AG28" s="23">
        <v>380</v>
      </c>
      <c r="AH28" s="23">
        <f t="shared" si="4"/>
        <v>8208</v>
      </c>
    </row>
    <row r="29" customHeight="1" spans="1:34">
      <c r="A29" s="10"/>
      <c r="B29" s="34" t="s">
        <v>65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30"/>
      <c r="AD29" s="23"/>
      <c r="AE29" s="23"/>
      <c r="AF29" s="22">
        <f t="shared" si="3"/>
        <v>0</v>
      </c>
      <c r="AG29" s="23"/>
      <c r="AH29" s="23">
        <f t="shared" si="4"/>
        <v>0</v>
      </c>
    </row>
    <row r="30" customHeight="1" spans="1:3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30"/>
      <c r="AD30" s="10"/>
      <c r="AE30" s="10"/>
      <c r="AF30" s="22">
        <f t="shared" si="3"/>
        <v>0</v>
      </c>
      <c r="AG30" s="23"/>
      <c r="AH30" s="10">
        <f t="shared" si="4"/>
        <v>0</v>
      </c>
    </row>
    <row r="31" customHeight="1" spans="1:3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30"/>
      <c r="AD31" s="10"/>
      <c r="AE31" s="10"/>
      <c r="AF31" s="22">
        <f t="shared" si="3"/>
        <v>0</v>
      </c>
      <c r="AG31" s="23"/>
      <c r="AH31" s="10">
        <f t="shared" si="4"/>
        <v>0</v>
      </c>
    </row>
    <row r="32" customHeight="1" spans="1:3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30"/>
      <c r="AD32" s="10"/>
      <c r="AE32" s="10"/>
      <c r="AF32" s="22">
        <f t="shared" si="3"/>
        <v>0</v>
      </c>
      <c r="AG32" s="23"/>
      <c r="AH32" s="10">
        <f t="shared" si="4"/>
        <v>0</v>
      </c>
    </row>
    <row r="33" customHeight="1" spans="1:3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30"/>
      <c r="AD33" s="10"/>
      <c r="AE33" s="10"/>
      <c r="AF33" s="22">
        <f t="shared" si="3"/>
        <v>0</v>
      </c>
      <c r="AG33" s="23"/>
      <c r="AH33" s="10">
        <f t="shared" si="4"/>
        <v>0</v>
      </c>
    </row>
    <row r="34" customHeight="1" spans="1: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30"/>
      <c r="AD34" s="10"/>
      <c r="AE34" s="10"/>
      <c r="AF34" s="22">
        <f t="shared" si="3"/>
        <v>0</v>
      </c>
      <c r="AG34" s="23"/>
      <c r="AH34" s="10">
        <f t="shared" si="4"/>
        <v>0</v>
      </c>
    </row>
    <row r="35" customHeight="1" spans="1:3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30"/>
      <c r="AD35" s="10"/>
      <c r="AE35" s="10"/>
      <c r="AF35" s="22">
        <f t="shared" si="3"/>
        <v>0</v>
      </c>
      <c r="AG35" s="23"/>
      <c r="AH35" s="10">
        <f t="shared" si="4"/>
        <v>0</v>
      </c>
    </row>
    <row r="36" customHeight="1" spans="1:3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30"/>
      <c r="AD36" s="10"/>
      <c r="AE36" s="10"/>
      <c r="AF36" s="22">
        <f t="shared" si="3"/>
        <v>0</v>
      </c>
      <c r="AG36" s="23"/>
      <c r="AH36" s="10">
        <f t="shared" si="4"/>
        <v>0</v>
      </c>
    </row>
    <row r="37" customHeight="1" spans="1:3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22">
        <f t="shared" si="3"/>
        <v>0</v>
      </c>
      <c r="AG37" s="23"/>
      <c r="AH37" s="10">
        <f t="shared" si="4"/>
        <v>0</v>
      </c>
    </row>
    <row r="38" customHeight="1" spans="1:34">
      <c r="A38" s="10" t="s">
        <v>26</v>
      </c>
      <c r="B38" s="10">
        <f t="shared" ref="B38:AF38" si="5">SUM(B27:B37)</f>
        <v>0.8</v>
      </c>
      <c r="C38" s="10">
        <f t="shared" si="5"/>
        <v>0.8</v>
      </c>
      <c r="D38" s="10">
        <f t="shared" si="5"/>
        <v>0.8</v>
      </c>
      <c r="E38" s="10">
        <f t="shared" si="5"/>
        <v>0.8</v>
      </c>
      <c r="F38" s="10">
        <f t="shared" si="5"/>
        <v>0.8</v>
      </c>
      <c r="G38" s="10">
        <f t="shared" si="5"/>
        <v>0.8</v>
      </c>
      <c r="H38" s="10">
        <f t="shared" si="5"/>
        <v>0.8</v>
      </c>
      <c r="I38" s="10">
        <f t="shared" si="5"/>
        <v>0.8</v>
      </c>
      <c r="J38" s="10">
        <f t="shared" si="5"/>
        <v>0.8</v>
      </c>
      <c r="K38" s="10">
        <f t="shared" si="5"/>
        <v>0.8</v>
      </c>
      <c r="L38" s="10">
        <f t="shared" si="5"/>
        <v>0.8</v>
      </c>
      <c r="M38" s="10">
        <f t="shared" si="5"/>
        <v>0.8</v>
      </c>
      <c r="N38" s="10">
        <f t="shared" si="5"/>
        <v>0.8</v>
      </c>
      <c r="O38" s="10">
        <f t="shared" si="5"/>
        <v>0.8</v>
      </c>
      <c r="P38" s="10">
        <f t="shared" si="5"/>
        <v>2</v>
      </c>
      <c r="Q38" s="10">
        <f t="shared" si="5"/>
        <v>2</v>
      </c>
      <c r="R38" s="10">
        <f t="shared" si="5"/>
        <v>2</v>
      </c>
      <c r="S38" s="10">
        <f t="shared" si="5"/>
        <v>2</v>
      </c>
      <c r="T38" s="10">
        <f t="shared" si="5"/>
        <v>2</v>
      </c>
      <c r="U38" s="10">
        <f t="shared" si="5"/>
        <v>2</v>
      </c>
      <c r="V38" s="10">
        <f t="shared" si="5"/>
        <v>2</v>
      </c>
      <c r="W38" s="10">
        <f t="shared" si="5"/>
        <v>2</v>
      </c>
      <c r="X38" s="10">
        <f t="shared" si="5"/>
        <v>2</v>
      </c>
      <c r="Y38" s="10">
        <f t="shared" si="5"/>
        <v>2</v>
      </c>
      <c r="Z38" s="10">
        <f t="shared" si="5"/>
        <v>2</v>
      </c>
      <c r="AA38" s="10">
        <f t="shared" si="5"/>
        <v>2</v>
      </c>
      <c r="AB38" s="10">
        <f t="shared" si="5"/>
        <v>2</v>
      </c>
      <c r="AC38" s="10">
        <f t="shared" si="5"/>
        <v>2</v>
      </c>
      <c r="AD38" s="10">
        <f t="shared" si="5"/>
        <v>2</v>
      </c>
      <c r="AE38" s="10">
        <f t="shared" si="5"/>
        <v>2</v>
      </c>
      <c r="AF38" s="23">
        <f t="shared" si="5"/>
        <v>43.2</v>
      </c>
      <c r="AG38" s="106" t="s">
        <v>27</v>
      </c>
      <c r="AH38" s="31">
        <f>SUM(AH27:AH37)</f>
        <v>16416</v>
      </c>
    </row>
    <row r="39" customHeight="1" spans="1:34">
      <c r="A39" s="11" t="s">
        <v>28</v>
      </c>
      <c r="B39" s="12"/>
      <c r="C39" s="13" t="s">
        <v>29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26"/>
      <c r="AH39" s="31">
        <v>0</v>
      </c>
    </row>
    <row r="40" customHeight="1" spans="1:34">
      <c r="A40" s="15" t="s">
        <v>30</v>
      </c>
      <c r="B40" s="15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1">
        <f>AH38-AH39</f>
        <v>16416</v>
      </c>
    </row>
    <row r="41" customHeight="1" spans="1:34">
      <c r="A41" s="16" t="s">
        <v>31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0" t="s">
        <v>32</v>
      </c>
      <c r="AG41" s="10"/>
      <c r="AH41" s="27"/>
    </row>
    <row r="42" customHeight="1" spans="1:31">
      <c r="A42" s="18" t="s">
        <v>33</v>
      </c>
      <c r="I42" s="18" t="s">
        <v>34</v>
      </c>
      <c r="M42" s="19"/>
      <c r="N42" s="19"/>
      <c r="O42" s="19"/>
      <c r="P42" s="19"/>
      <c r="Q42" s="19"/>
      <c r="R42" s="19"/>
      <c r="S42" s="19"/>
      <c r="T42" s="19"/>
      <c r="U42" s="19"/>
      <c r="V42" s="18" t="s">
        <v>35</v>
      </c>
      <c r="Z42" s="19"/>
      <c r="AA42" s="19"/>
      <c r="AB42" s="19"/>
      <c r="AD42" s="19"/>
      <c r="AE42" s="18" t="s">
        <v>34</v>
      </c>
    </row>
    <row r="47" ht="27" customHeight="1" spans="1:35">
      <c r="A47" s="1" t="s">
        <v>11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customHeight="1" spans="1:35">
      <c r="A48" s="2" t="s">
        <v>57</v>
      </c>
      <c r="B48" s="2" t="s">
        <v>13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0" t="s">
        <v>66</v>
      </c>
      <c r="AD48" s="20"/>
      <c r="AE48" s="20"/>
      <c r="AF48" s="20"/>
      <c r="AG48" s="20"/>
      <c r="AH48" s="2"/>
      <c r="AI48" s="2"/>
    </row>
    <row r="49" customHeight="1" spans="1:35">
      <c r="A49" s="3" t="s">
        <v>15</v>
      </c>
      <c r="B49" s="3" t="s">
        <v>16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21" t="s">
        <v>17</v>
      </c>
      <c r="AH49" s="21" t="s">
        <v>18</v>
      </c>
      <c r="AI49" s="21" t="s">
        <v>19</v>
      </c>
    </row>
    <row r="50" customHeight="1" spans="1:35">
      <c r="A50" s="3"/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  <c r="N50" s="3">
        <v>13</v>
      </c>
      <c r="O50" s="3">
        <v>14</v>
      </c>
      <c r="P50" s="3">
        <v>15</v>
      </c>
      <c r="Q50" s="3">
        <v>16</v>
      </c>
      <c r="R50" s="3">
        <v>17</v>
      </c>
      <c r="S50" s="3">
        <v>18</v>
      </c>
      <c r="T50" s="3">
        <v>19</v>
      </c>
      <c r="U50" s="3">
        <v>20</v>
      </c>
      <c r="V50" s="3">
        <v>21</v>
      </c>
      <c r="W50" s="3">
        <v>22</v>
      </c>
      <c r="X50" s="3">
        <v>23</v>
      </c>
      <c r="Y50" s="3">
        <v>24</v>
      </c>
      <c r="Z50" s="3">
        <v>25</v>
      </c>
      <c r="AA50" s="3">
        <v>26</v>
      </c>
      <c r="AB50" s="3">
        <v>27</v>
      </c>
      <c r="AC50" s="3">
        <v>28</v>
      </c>
      <c r="AD50" s="3">
        <v>29</v>
      </c>
      <c r="AE50" s="3">
        <v>30</v>
      </c>
      <c r="AF50" s="3">
        <v>31</v>
      </c>
      <c r="AG50" s="21"/>
      <c r="AH50" s="21"/>
      <c r="AI50" s="21"/>
    </row>
    <row r="51" customHeight="1" spans="1:35">
      <c r="A51" s="10" t="s">
        <v>59</v>
      </c>
      <c r="B51" s="5">
        <v>1</v>
      </c>
      <c r="C51" s="5">
        <v>1</v>
      </c>
      <c r="D51" s="5">
        <v>1</v>
      </c>
      <c r="E51" s="5">
        <f t="shared" ref="E51:O51" si="6">10/9</f>
        <v>1.11111111111111</v>
      </c>
      <c r="F51" s="5">
        <f t="shared" si="6"/>
        <v>1.11111111111111</v>
      </c>
      <c r="G51" s="5">
        <f t="shared" si="6"/>
        <v>1.11111111111111</v>
      </c>
      <c r="H51" s="5">
        <f t="shared" si="6"/>
        <v>1.11111111111111</v>
      </c>
      <c r="I51" s="5">
        <f t="shared" si="6"/>
        <v>1.11111111111111</v>
      </c>
      <c r="J51" s="5">
        <f t="shared" si="6"/>
        <v>1.11111111111111</v>
      </c>
      <c r="K51" s="5">
        <f t="shared" si="6"/>
        <v>1.11111111111111</v>
      </c>
      <c r="L51" s="5">
        <f t="shared" si="6"/>
        <v>1.11111111111111</v>
      </c>
      <c r="M51" s="5">
        <f t="shared" si="6"/>
        <v>1.11111111111111</v>
      </c>
      <c r="N51" s="5">
        <f t="shared" si="6"/>
        <v>1.11111111111111</v>
      </c>
      <c r="O51" s="5">
        <f t="shared" si="6"/>
        <v>1.11111111111111</v>
      </c>
      <c r="P51" s="5">
        <v>1</v>
      </c>
      <c r="Q51" s="5">
        <v>1</v>
      </c>
      <c r="R51" s="5">
        <v>1</v>
      </c>
      <c r="S51" s="5">
        <f>12.5/9</f>
        <v>1.38888888888889</v>
      </c>
      <c r="T51" s="5">
        <v>1</v>
      </c>
      <c r="U51" s="5">
        <v>1</v>
      </c>
      <c r="V51" s="5">
        <v>1</v>
      </c>
      <c r="W51" s="5">
        <f>12/9</f>
        <v>1.33333333333333</v>
      </c>
      <c r="X51" s="5">
        <f>10/9</f>
        <v>1.11111111111111</v>
      </c>
      <c r="Y51" s="5">
        <f>12.5/9</f>
        <v>1.38888888888889</v>
      </c>
      <c r="Z51" s="5">
        <f>8/9</f>
        <v>0.888888888888889</v>
      </c>
      <c r="AA51" s="5">
        <f t="shared" ref="AA51:AA53" si="7">11/9</f>
        <v>1.22222222222222</v>
      </c>
      <c r="AB51" s="5">
        <f>12/9</f>
        <v>1.33333333333333</v>
      </c>
      <c r="AC51" s="5">
        <f t="shared" ref="AC51:AC55" si="8">10/9</f>
        <v>1.11111111111111</v>
      </c>
      <c r="AD51" s="5">
        <v>1</v>
      </c>
      <c r="AE51" s="5">
        <f t="shared" ref="AE51:AE53" si="9">11/9</f>
        <v>1.22222222222222</v>
      </c>
      <c r="AF51" s="5">
        <f>10/9</f>
        <v>1.11111111111111</v>
      </c>
      <c r="AG51" s="22">
        <f t="shared" ref="AG51:AG62" si="10">SUM(B51:AF51)</f>
        <v>34.3333333333333</v>
      </c>
      <c r="AH51" s="23">
        <v>380</v>
      </c>
      <c r="AI51" s="23">
        <f t="shared" ref="AI51:AI55" si="11">AH51*AG51</f>
        <v>13046.6666666667</v>
      </c>
    </row>
    <row r="52" customHeight="1" spans="1:35">
      <c r="A52" s="10" t="s">
        <v>60</v>
      </c>
      <c r="B52" s="5">
        <v>1</v>
      </c>
      <c r="C52" s="5">
        <v>1</v>
      </c>
      <c r="D52" s="5">
        <v>1</v>
      </c>
      <c r="E52" s="5">
        <f t="shared" ref="E52:O52" si="12">10/9</f>
        <v>1.11111111111111</v>
      </c>
      <c r="F52" s="5">
        <f t="shared" si="12"/>
        <v>1.11111111111111</v>
      </c>
      <c r="G52" s="5">
        <f t="shared" si="12"/>
        <v>1.11111111111111</v>
      </c>
      <c r="H52" s="5">
        <f t="shared" si="12"/>
        <v>1.11111111111111</v>
      </c>
      <c r="I52" s="5">
        <f t="shared" si="12"/>
        <v>1.11111111111111</v>
      </c>
      <c r="J52" s="5">
        <f t="shared" si="12"/>
        <v>1.11111111111111</v>
      </c>
      <c r="K52" s="5">
        <f t="shared" si="12"/>
        <v>1.11111111111111</v>
      </c>
      <c r="L52" s="5">
        <f t="shared" si="12"/>
        <v>1.11111111111111</v>
      </c>
      <c r="M52" s="5">
        <f t="shared" si="12"/>
        <v>1.11111111111111</v>
      </c>
      <c r="N52" s="5">
        <f t="shared" si="12"/>
        <v>1.11111111111111</v>
      </c>
      <c r="O52" s="5">
        <f t="shared" si="12"/>
        <v>1.11111111111111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f t="shared" ref="W52:Y52" si="13">10/9</f>
        <v>1.11111111111111</v>
      </c>
      <c r="X52" s="5">
        <f t="shared" si="13"/>
        <v>1.11111111111111</v>
      </c>
      <c r="Y52" s="5">
        <f t="shared" si="13"/>
        <v>1.11111111111111</v>
      </c>
      <c r="Z52" s="5">
        <f t="shared" ref="Z52:Z55" si="14">6/9</f>
        <v>0.666666666666667</v>
      </c>
      <c r="AA52" s="5">
        <f t="shared" si="7"/>
        <v>1.22222222222222</v>
      </c>
      <c r="AB52" s="5">
        <f t="shared" ref="AB52:AF52" si="15">12/9</f>
        <v>1.33333333333333</v>
      </c>
      <c r="AC52" s="5">
        <f t="shared" si="15"/>
        <v>1.33333333333333</v>
      </c>
      <c r="AD52" s="5">
        <f t="shared" ref="AD52:AD54" si="16">10/9</f>
        <v>1.11111111111111</v>
      </c>
      <c r="AE52" s="5">
        <f t="shared" si="9"/>
        <v>1.22222222222222</v>
      </c>
      <c r="AF52" s="5">
        <f t="shared" si="15"/>
        <v>1.33333333333333</v>
      </c>
      <c r="AG52" s="22">
        <f t="shared" si="10"/>
        <v>33.7777777777778</v>
      </c>
      <c r="AH52" s="23">
        <v>380</v>
      </c>
      <c r="AI52" s="23">
        <f t="shared" si="11"/>
        <v>12835.5555555556</v>
      </c>
    </row>
    <row r="53" customHeight="1" spans="1:35">
      <c r="A53" s="10" t="s">
        <v>61</v>
      </c>
      <c r="B53" s="5">
        <v>1</v>
      </c>
      <c r="C53" s="5">
        <v>1</v>
      </c>
      <c r="D53" s="5">
        <v>1</v>
      </c>
      <c r="E53" s="5">
        <f t="shared" ref="E53:O53" si="17">10/9</f>
        <v>1.11111111111111</v>
      </c>
      <c r="F53" s="5">
        <f t="shared" si="17"/>
        <v>1.11111111111111</v>
      </c>
      <c r="G53" s="5">
        <f t="shared" si="17"/>
        <v>1.11111111111111</v>
      </c>
      <c r="H53" s="5">
        <f t="shared" si="17"/>
        <v>1.11111111111111</v>
      </c>
      <c r="I53" s="5">
        <f t="shared" si="17"/>
        <v>1.11111111111111</v>
      </c>
      <c r="J53" s="5">
        <f t="shared" si="17"/>
        <v>1.11111111111111</v>
      </c>
      <c r="K53" s="5">
        <f t="shared" si="17"/>
        <v>1.11111111111111</v>
      </c>
      <c r="L53" s="5">
        <f t="shared" si="17"/>
        <v>1.11111111111111</v>
      </c>
      <c r="M53" s="5">
        <f t="shared" si="17"/>
        <v>1.11111111111111</v>
      </c>
      <c r="N53" s="5">
        <f t="shared" si="17"/>
        <v>1.11111111111111</v>
      </c>
      <c r="O53" s="5">
        <f t="shared" si="17"/>
        <v>1.11111111111111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f t="shared" ref="W53:Y53" si="18">10/9</f>
        <v>1.11111111111111</v>
      </c>
      <c r="X53" s="5">
        <f t="shared" si="18"/>
        <v>1.11111111111111</v>
      </c>
      <c r="Y53" s="5">
        <f t="shared" si="18"/>
        <v>1.11111111111111</v>
      </c>
      <c r="Z53" s="5">
        <f t="shared" si="14"/>
        <v>0.666666666666667</v>
      </c>
      <c r="AA53" s="5">
        <f t="shared" si="7"/>
        <v>1.22222222222222</v>
      </c>
      <c r="AB53" s="5">
        <f t="shared" ref="AB53:AF53" si="19">12/9</f>
        <v>1.33333333333333</v>
      </c>
      <c r="AC53" s="5">
        <f t="shared" si="19"/>
        <v>1.33333333333333</v>
      </c>
      <c r="AD53" s="5">
        <f t="shared" si="16"/>
        <v>1.11111111111111</v>
      </c>
      <c r="AE53" s="5">
        <f t="shared" si="9"/>
        <v>1.22222222222222</v>
      </c>
      <c r="AF53" s="5">
        <f t="shared" si="19"/>
        <v>1.33333333333333</v>
      </c>
      <c r="AG53" s="22">
        <f t="shared" si="10"/>
        <v>33.7777777777778</v>
      </c>
      <c r="AH53" s="23">
        <v>380</v>
      </c>
      <c r="AI53" s="23">
        <f t="shared" si="11"/>
        <v>12835.5555555556</v>
      </c>
    </row>
    <row r="54" customHeight="1" spans="1:35">
      <c r="A54" s="4" t="s">
        <v>67</v>
      </c>
      <c r="B54" s="5" t="s">
        <v>21</v>
      </c>
      <c r="C54" s="5" t="s">
        <v>21</v>
      </c>
      <c r="D54" s="5" t="s">
        <v>21</v>
      </c>
      <c r="E54" s="5" t="s">
        <v>21</v>
      </c>
      <c r="F54" s="5" t="s">
        <v>21</v>
      </c>
      <c r="G54" s="5" t="s">
        <v>21</v>
      </c>
      <c r="H54" s="5" t="s">
        <v>21</v>
      </c>
      <c r="I54" s="5" t="s">
        <v>21</v>
      </c>
      <c r="J54" s="5" t="s">
        <v>21</v>
      </c>
      <c r="K54" s="5" t="s">
        <v>21</v>
      </c>
      <c r="L54" s="5" t="s">
        <v>21</v>
      </c>
      <c r="M54" s="5" t="s">
        <v>21</v>
      </c>
      <c r="N54" s="5" t="s">
        <v>21</v>
      </c>
      <c r="O54" s="5" t="s">
        <v>21</v>
      </c>
      <c r="P54" s="5" t="s">
        <v>21</v>
      </c>
      <c r="Q54" s="5" t="s">
        <v>21</v>
      </c>
      <c r="R54" s="5" t="s">
        <v>21</v>
      </c>
      <c r="S54" s="5" t="s">
        <v>21</v>
      </c>
      <c r="T54" s="5" t="s">
        <v>21</v>
      </c>
      <c r="U54" s="5" t="s">
        <v>21</v>
      </c>
      <c r="V54" s="5" t="s">
        <v>21</v>
      </c>
      <c r="W54" s="5" t="s">
        <v>21</v>
      </c>
      <c r="X54" s="5" t="s">
        <v>21</v>
      </c>
      <c r="Y54" s="5" t="s">
        <v>21</v>
      </c>
      <c r="Z54" s="5" t="s">
        <v>21</v>
      </c>
      <c r="AA54" s="5" t="s">
        <v>21</v>
      </c>
      <c r="AB54" s="5">
        <f>14/9</f>
        <v>1.55555555555556</v>
      </c>
      <c r="AC54" s="5">
        <f t="shared" si="8"/>
        <v>1.11111111111111</v>
      </c>
      <c r="AD54" s="5">
        <f t="shared" si="16"/>
        <v>1.11111111111111</v>
      </c>
      <c r="AE54" s="5">
        <v>1</v>
      </c>
      <c r="AF54" s="5">
        <f>3.5/9</f>
        <v>0.388888888888889</v>
      </c>
      <c r="AG54" s="22">
        <f t="shared" si="10"/>
        <v>5.16666666666667</v>
      </c>
      <c r="AH54" s="23">
        <v>380</v>
      </c>
      <c r="AI54" s="23">
        <f t="shared" si="11"/>
        <v>1963.33333333333</v>
      </c>
    </row>
    <row r="55" customHeight="1" spans="1:35">
      <c r="A55" s="6" t="s">
        <v>68</v>
      </c>
      <c r="B55" s="5" t="s">
        <v>21</v>
      </c>
      <c r="C55" s="5" t="s">
        <v>21</v>
      </c>
      <c r="D55" s="5" t="s">
        <v>21</v>
      </c>
      <c r="E55" s="5" t="s">
        <v>21</v>
      </c>
      <c r="F55" s="5" t="s">
        <v>21</v>
      </c>
      <c r="G55" s="5" t="s">
        <v>21</v>
      </c>
      <c r="H55" s="5" t="s">
        <v>21</v>
      </c>
      <c r="I55" s="5" t="s">
        <v>21</v>
      </c>
      <c r="J55" s="5" t="s">
        <v>21</v>
      </c>
      <c r="K55" s="5" t="s">
        <v>21</v>
      </c>
      <c r="L55" s="5" t="s">
        <v>21</v>
      </c>
      <c r="M55" s="5" t="s">
        <v>21</v>
      </c>
      <c r="N55" s="5" t="s">
        <v>21</v>
      </c>
      <c r="O55" s="5" t="s">
        <v>21</v>
      </c>
      <c r="P55" s="5" t="s">
        <v>21</v>
      </c>
      <c r="Q55" s="5" t="s">
        <v>21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f t="shared" ref="W55:Y55" si="20">10/9</f>
        <v>1.11111111111111</v>
      </c>
      <c r="X55" s="5">
        <f t="shared" si="20"/>
        <v>1.11111111111111</v>
      </c>
      <c r="Y55" s="5">
        <f t="shared" si="20"/>
        <v>1.11111111111111</v>
      </c>
      <c r="Z55" s="5">
        <f t="shared" si="14"/>
        <v>0.666666666666667</v>
      </c>
      <c r="AA55" s="5">
        <v>1</v>
      </c>
      <c r="AB55" s="5">
        <f>10/9</f>
        <v>1.11111111111111</v>
      </c>
      <c r="AC55" s="5">
        <f t="shared" si="8"/>
        <v>1.11111111111111</v>
      </c>
      <c r="AD55" s="5">
        <v>1</v>
      </c>
      <c r="AE55" s="5">
        <f>3.5/9</f>
        <v>0.388888888888889</v>
      </c>
      <c r="AF55" s="5">
        <f>10/9</f>
        <v>1.11111111111111</v>
      </c>
      <c r="AG55" s="22">
        <f t="shared" si="10"/>
        <v>14.7222222222222</v>
      </c>
      <c r="AH55" s="23">
        <v>380</v>
      </c>
      <c r="AI55" s="23">
        <f t="shared" si="11"/>
        <v>5594.44444444444</v>
      </c>
    </row>
    <row r="56" customHeight="1" spans="1:35">
      <c r="A56" s="8" t="s">
        <v>69</v>
      </c>
      <c r="B56" s="5" t="s">
        <v>21</v>
      </c>
      <c r="C56" s="5" t="s">
        <v>21</v>
      </c>
      <c r="D56" s="5" t="s">
        <v>21</v>
      </c>
      <c r="E56" s="5" t="s">
        <v>21</v>
      </c>
      <c r="F56" s="5" t="s">
        <v>21</v>
      </c>
      <c r="G56" s="5" t="s">
        <v>21</v>
      </c>
      <c r="H56" s="5" t="s">
        <v>21</v>
      </c>
      <c r="I56" s="5" t="s">
        <v>21</v>
      </c>
      <c r="J56" s="5" t="s">
        <v>21</v>
      </c>
      <c r="K56" s="5" t="s">
        <v>21</v>
      </c>
      <c r="L56" s="5" t="s">
        <v>21</v>
      </c>
      <c r="M56" s="5" t="s">
        <v>21</v>
      </c>
      <c r="N56" s="5" t="s">
        <v>21</v>
      </c>
      <c r="O56" s="5" t="s">
        <v>21</v>
      </c>
      <c r="P56" s="5" t="s">
        <v>21</v>
      </c>
      <c r="Q56" s="5" t="s">
        <v>21</v>
      </c>
      <c r="R56" s="5" t="s">
        <v>21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f>5/9</f>
        <v>0.555555555555556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0</v>
      </c>
      <c r="AE56" s="5">
        <v>1</v>
      </c>
      <c r="AF56" s="5">
        <v>1</v>
      </c>
      <c r="AG56" s="22">
        <f t="shared" si="10"/>
        <v>12.5555555555556</v>
      </c>
      <c r="AH56" s="23">
        <v>380</v>
      </c>
      <c r="AI56" s="23">
        <f t="shared" ref="AI54:AI62" si="21">AH56*AG56</f>
        <v>4771.11111111111</v>
      </c>
    </row>
    <row r="57" customHeight="1" spans="1:35">
      <c r="A57" s="4" t="s">
        <v>70</v>
      </c>
      <c r="B57" s="5" t="s">
        <v>21</v>
      </c>
      <c r="C57" s="5" t="s">
        <v>21</v>
      </c>
      <c r="D57" s="5" t="s">
        <v>21</v>
      </c>
      <c r="E57" s="5" t="s">
        <v>21</v>
      </c>
      <c r="F57" s="5" t="s">
        <v>21</v>
      </c>
      <c r="G57" s="5" t="s">
        <v>21</v>
      </c>
      <c r="H57" s="5" t="s">
        <v>21</v>
      </c>
      <c r="I57" s="5" t="s">
        <v>21</v>
      </c>
      <c r="J57" s="5" t="s">
        <v>21</v>
      </c>
      <c r="K57" s="5" t="s">
        <v>21</v>
      </c>
      <c r="L57" s="5" t="s">
        <v>21</v>
      </c>
      <c r="M57" s="5" t="s">
        <v>21</v>
      </c>
      <c r="N57" s="5" t="s">
        <v>21</v>
      </c>
      <c r="O57" s="5" t="s">
        <v>21</v>
      </c>
      <c r="P57" s="5" t="s">
        <v>21</v>
      </c>
      <c r="Q57" s="5" t="s">
        <v>21</v>
      </c>
      <c r="R57" s="5" t="s">
        <v>21</v>
      </c>
      <c r="S57" s="5" t="s">
        <v>21</v>
      </c>
      <c r="T57" s="5" t="s">
        <v>21</v>
      </c>
      <c r="U57" s="5" t="s">
        <v>21</v>
      </c>
      <c r="V57" s="5" t="s">
        <v>21</v>
      </c>
      <c r="W57" s="5" t="s">
        <v>21</v>
      </c>
      <c r="X57" s="5" t="s">
        <v>21</v>
      </c>
      <c r="Y57" s="5" t="s">
        <v>21</v>
      </c>
      <c r="Z57" s="5" t="s">
        <v>21</v>
      </c>
      <c r="AA57" s="5" t="s">
        <v>21</v>
      </c>
      <c r="AB57" s="5" t="s">
        <v>21</v>
      </c>
      <c r="AC57" s="5" t="s">
        <v>21</v>
      </c>
      <c r="AD57" s="5">
        <f>10/9</f>
        <v>1.11111111111111</v>
      </c>
      <c r="AE57" s="5">
        <v>1</v>
      </c>
      <c r="AF57" s="5">
        <f>10/9</f>
        <v>1.11111111111111</v>
      </c>
      <c r="AG57" s="22">
        <f t="shared" si="10"/>
        <v>3.22222222222222</v>
      </c>
      <c r="AH57" s="23">
        <v>380</v>
      </c>
      <c r="AI57" s="23">
        <f t="shared" si="21"/>
        <v>1224.44444444444</v>
      </c>
    </row>
    <row r="58" customHeight="1" spans="1:35">
      <c r="A58" s="10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2">
        <f t="shared" si="10"/>
        <v>0</v>
      </c>
      <c r="AH58" s="23"/>
      <c r="AI58" s="23">
        <f t="shared" si="21"/>
        <v>0</v>
      </c>
    </row>
    <row r="59" customHeight="1" spans="1: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30"/>
      <c r="AD59" s="10"/>
      <c r="AE59" s="10"/>
      <c r="AF59" s="10"/>
      <c r="AG59" s="22">
        <f t="shared" si="10"/>
        <v>0</v>
      </c>
      <c r="AH59" s="23"/>
      <c r="AI59" s="23">
        <f t="shared" si="21"/>
        <v>0</v>
      </c>
    </row>
    <row r="60" customHeight="1" spans="1: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30"/>
      <c r="AD60" s="10"/>
      <c r="AE60" s="10"/>
      <c r="AF60" s="10"/>
      <c r="AG60" s="22">
        <f t="shared" si="10"/>
        <v>0</v>
      </c>
      <c r="AH60" s="23"/>
      <c r="AI60" s="23">
        <f t="shared" si="21"/>
        <v>0</v>
      </c>
    </row>
    <row r="61" customHeight="1" spans="1: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30"/>
      <c r="AD61" s="10"/>
      <c r="AE61" s="10"/>
      <c r="AF61" s="10"/>
      <c r="AG61" s="22">
        <f t="shared" si="10"/>
        <v>0</v>
      </c>
      <c r="AH61" s="23"/>
      <c r="AI61" s="23">
        <f t="shared" si="21"/>
        <v>0</v>
      </c>
    </row>
    <row r="62" customHeight="1" spans="1: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22">
        <f t="shared" si="10"/>
        <v>0</v>
      </c>
      <c r="AH62" s="23"/>
      <c r="AI62" s="23">
        <f t="shared" si="21"/>
        <v>0</v>
      </c>
    </row>
    <row r="63" customHeight="1" spans="1:35">
      <c r="A63" s="10" t="s">
        <v>26</v>
      </c>
      <c r="B63" s="10">
        <f t="shared" ref="B63:AG63" si="22">SUM(B51:B62)</f>
        <v>3</v>
      </c>
      <c r="C63" s="10">
        <f t="shared" si="22"/>
        <v>3</v>
      </c>
      <c r="D63" s="10">
        <f t="shared" si="22"/>
        <v>3</v>
      </c>
      <c r="E63" s="10">
        <f t="shared" si="22"/>
        <v>3.33333333333333</v>
      </c>
      <c r="F63" s="10">
        <f t="shared" si="22"/>
        <v>3.33333333333333</v>
      </c>
      <c r="G63" s="10">
        <f t="shared" si="22"/>
        <v>3.33333333333333</v>
      </c>
      <c r="H63" s="10">
        <f t="shared" si="22"/>
        <v>3.33333333333333</v>
      </c>
      <c r="I63" s="10">
        <f t="shared" si="22"/>
        <v>3.33333333333333</v>
      </c>
      <c r="J63" s="10">
        <f t="shared" si="22"/>
        <v>3.33333333333333</v>
      </c>
      <c r="K63" s="10">
        <f t="shared" si="22"/>
        <v>3.33333333333333</v>
      </c>
      <c r="L63" s="10">
        <f t="shared" si="22"/>
        <v>3.33333333333333</v>
      </c>
      <c r="M63" s="10">
        <f t="shared" si="22"/>
        <v>3.33333333333333</v>
      </c>
      <c r="N63" s="10">
        <f t="shared" si="22"/>
        <v>3.33333333333333</v>
      </c>
      <c r="O63" s="10">
        <f t="shared" si="22"/>
        <v>3.33333333333333</v>
      </c>
      <c r="P63" s="10">
        <f t="shared" si="22"/>
        <v>3</v>
      </c>
      <c r="Q63" s="10">
        <f t="shared" si="22"/>
        <v>3</v>
      </c>
      <c r="R63" s="10">
        <f t="shared" si="22"/>
        <v>4</v>
      </c>
      <c r="S63" s="10">
        <f t="shared" si="22"/>
        <v>5.38888888888889</v>
      </c>
      <c r="T63" s="10">
        <f t="shared" si="22"/>
        <v>5</v>
      </c>
      <c r="U63" s="10">
        <f t="shared" si="22"/>
        <v>5</v>
      </c>
      <c r="V63" s="10">
        <f t="shared" si="22"/>
        <v>5</v>
      </c>
      <c r="W63" s="10">
        <f t="shared" si="22"/>
        <v>5.66666666666667</v>
      </c>
      <c r="X63" s="10">
        <f t="shared" si="22"/>
        <v>5</v>
      </c>
      <c r="Y63" s="10">
        <f t="shared" si="22"/>
        <v>5.72222222222222</v>
      </c>
      <c r="Z63" s="10">
        <f t="shared" si="22"/>
        <v>3.88888888888889</v>
      </c>
      <c r="AA63" s="10">
        <f t="shared" si="22"/>
        <v>5.66666666666667</v>
      </c>
      <c r="AB63" s="10">
        <f t="shared" si="22"/>
        <v>7.66666666666667</v>
      </c>
      <c r="AC63" s="10">
        <f t="shared" si="22"/>
        <v>7</v>
      </c>
      <c r="AD63" s="10">
        <f t="shared" si="22"/>
        <v>6.44444444444444</v>
      </c>
      <c r="AE63" s="10">
        <f t="shared" si="22"/>
        <v>7.05555555555556</v>
      </c>
      <c r="AF63" s="10">
        <f t="shared" si="22"/>
        <v>7.38888888888889</v>
      </c>
      <c r="AG63" s="23">
        <f t="shared" si="22"/>
        <v>137.555555555556</v>
      </c>
      <c r="AH63" s="106" t="s">
        <v>27</v>
      </c>
      <c r="AI63" s="31">
        <f>SUM(AI51:AI62)</f>
        <v>52271.1111111111</v>
      </c>
    </row>
    <row r="64" ht="28" customHeight="1" spans="1:35">
      <c r="A64" s="11" t="s">
        <v>28</v>
      </c>
      <c r="B64" s="12"/>
      <c r="C64" s="13" t="s">
        <v>29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26"/>
      <c r="AI64" s="31">
        <v>0</v>
      </c>
    </row>
    <row r="65" customHeight="1" spans="1:35">
      <c r="A65" s="15" t="s">
        <v>30</v>
      </c>
      <c r="B65" s="15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31">
        <f>AI63-AI64</f>
        <v>52271.1111111111</v>
      </c>
    </row>
    <row r="66" ht="30" customHeight="1" spans="1:35">
      <c r="A66" s="16" t="s">
        <v>31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2"/>
      <c r="AG66" s="10" t="s">
        <v>32</v>
      </c>
      <c r="AH66" s="10"/>
      <c r="AI66" s="27"/>
    </row>
    <row r="67" customHeight="1" spans="1:31">
      <c r="A67" s="18" t="s">
        <v>33</v>
      </c>
      <c r="I67" s="18" t="s">
        <v>34</v>
      </c>
      <c r="M67" s="19"/>
      <c r="N67" s="19"/>
      <c r="O67" s="19"/>
      <c r="P67" s="19"/>
      <c r="Q67" s="19"/>
      <c r="R67" s="19"/>
      <c r="S67" s="19"/>
      <c r="T67" s="19"/>
      <c r="U67" s="19"/>
      <c r="V67" s="18" t="s">
        <v>35</v>
      </c>
      <c r="Z67" s="19"/>
      <c r="AA67" s="19"/>
      <c r="AB67" s="19"/>
      <c r="AD67" s="19"/>
      <c r="AE67" s="18" t="s">
        <v>34</v>
      </c>
    </row>
  </sheetData>
  <mergeCells count="57">
    <mergeCell ref="A1:AI1"/>
    <mergeCell ref="AC2:AG2"/>
    <mergeCell ref="B3:AF3"/>
    <mergeCell ref="A18:B18"/>
    <mergeCell ref="C18:AH18"/>
    <mergeCell ref="A19:B19"/>
    <mergeCell ref="C19:AH19"/>
    <mergeCell ref="A20:AF20"/>
    <mergeCell ref="AG20:AH20"/>
    <mergeCell ref="A21:B21"/>
    <mergeCell ref="C21:G21"/>
    <mergeCell ref="I21:L21"/>
    <mergeCell ref="V21:Y21"/>
    <mergeCell ref="AE21:AH21"/>
    <mergeCell ref="A23:AH23"/>
    <mergeCell ref="B24:J24"/>
    <mergeCell ref="S24:U24"/>
    <mergeCell ref="AC24:AF24"/>
    <mergeCell ref="B25:AE25"/>
    <mergeCell ref="B29:O29"/>
    <mergeCell ref="A39:B39"/>
    <mergeCell ref="C39:AG39"/>
    <mergeCell ref="A40:B40"/>
    <mergeCell ref="C40:AG40"/>
    <mergeCell ref="A41:AE41"/>
    <mergeCell ref="AF41:AG41"/>
    <mergeCell ref="A42:B42"/>
    <mergeCell ref="C42:G42"/>
    <mergeCell ref="I42:L42"/>
    <mergeCell ref="V42:Y42"/>
    <mergeCell ref="AE42:AG42"/>
    <mergeCell ref="A47:AI47"/>
    <mergeCell ref="AC48:AG48"/>
    <mergeCell ref="B49:AF49"/>
    <mergeCell ref="A64:B64"/>
    <mergeCell ref="C64:AH64"/>
    <mergeCell ref="A65:B65"/>
    <mergeCell ref="C65:AH65"/>
    <mergeCell ref="A66:AF66"/>
    <mergeCell ref="AG66:AH66"/>
    <mergeCell ref="A67:B67"/>
    <mergeCell ref="C67:G67"/>
    <mergeCell ref="I67:L67"/>
    <mergeCell ref="V67:Y67"/>
    <mergeCell ref="AE67:AH67"/>
    <mergeCell ref="A3:A4"/>
    <mergeCell ref="A25:A26"/>
    <mergeCell ref="A49:A50"/>
    <mergeCell ref="AF25:AF26"/>
    <mergeCell ref="AG3:AG4"/>
    <mergeCell ref="AG25:AG26"/>
    <mergeCell ref="AG49:AG50"/>
    <mergeCell ref="AH3:AH4"/>
    <mergeCell ref="AH25:AH26"/>
    <mergeCell ref="AH49:AH50"/>
    <mergeCell ref="AI3:AI4"/>
    <mergeCell ref="AI49:AI50"/>
  </mergeCells>
  <conditionalFormatting sqref="A54">
    <cfRule type="duplicateValues" dxfId="0" priority="9"/>
    <cfRule type="duplicateValues" dxfId="0" priority="8"/>
    <cfRule type="duplicateValues" dxfId="0" priority="7"/>
  </conditionalFormatting>
  <conditionalFormatting sqref="A55">
    <cfRule type="duplicateValues" dxfId="0" priority="6"/>
    <cfRule type="duplicateValues" dxfId="0" priority="5"/>
    <cfRule type="duplicateValues" dxfId="0" priority="4"/>
  </conditionalFormatting>
  <conditionalFormatting sqref="A57"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1"/>
  <sheetViews>
    <sheetView topLeftCell="A40" workbookViewId="0">
      <selection activeCell="AK30" sqref="AK30"/>
    </sheetView>
  </sheetViews>
  <sheetFormatPr defaultColWidth="8.88888888888889" defaultRowHeight="15.95" customHeight="1"/>
  <cols>
    <col min="1" max="1" width="7.62962962962963" style="18" customWidth="1"/>
    <col min="2" max="25" width="3.12962962962963" style="18" customWidth="1"/>
    <col min="26" max="26" width="4.11111111111111" style="18" customWidth="1"/>
    <col min="27" max="32" width="3.12962962962963" style="18" customWidth="1"/>
    <col min="33" max="34" width="6.62962962962963" style="18" customWidth="1"/>
    <col min="35" max="35" width="9.75" style="18" customWidth="1"/>
    <col min="36" max="256" width="9" style="18"/>
    <col min="257" max="16384" width="8.88888888888889" style="18"/>
  </cols>
  <sheetData>
    <row r="1" s="18" customFormat="1" ht="31.5" customHeight="1" spans="1:3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="29" customFormat="1" ht="23.25" customHeight="1" spans="1:35">
      <c r="A2" s="2" t="s">
        <v>57</v>
      </c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0" t="s">
        <v>71</v>
      </c>
      <c r="AD2" s="20"/>
      <c r="AE2" s="20"/>
      <c r="AF2" s="20"/>
      <c r="AG2" s="20"/>
      <c r="AH2" s="2"/>
      <c r="AI2" s="2"/>
    </row>
    <row r="3" s="29" customFormat="1" ht="15.75" customHeight="1" spans="1:35">
      <c r="A3" s="3" t="s">
        <v>15</v>
      </c>
      <c r="B3" s="3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21" t="s">
        <v>17</v>
      </c>
      <c r="AH3" s="21" t="s">
        <v>18</v>
      </c>
      <c r="AI3" s="21" t="s">
        <v>19</v>
      </c>
    </row>
    <row r="4" s="29" customFormat="1" ht="23.25" customHeight="1" spans="1:35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31</v>
      </c>
      <c r="AG4" s="21"/>
      <c r="AH4" s="21"/>
      <c r="AI4" s="21"/>
    </row>
    <row r="5" s="18" customFormat="1" ht="18" customHeight="1" spans="1:35">
      <c r="A5" s="10" t="s">
        <v>72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22">
        <f t="shared" ref="AG5:AG16" si="0">SUM(B5:AF5)</f>
        <v>31</v>
      </c>
      <c r="AH5" s="23">
        <v>280</v>
      </c>
      <c r="AI5" s="23">
        <f t="shared" ref="AI5:AI16" si="1">AH5*AG5</f>
        <v>8680</v>
      </c>
    </row>
    <row r="6" s="18" customFormat="1" ht="18" customHeight="1" spans="1:35">
      <c r="A6" s="10" t="s">
        <v>73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>
        <v>1</v>
      </c>
      <c r="AC6" s="30">
        <v>1</v>
      </c>
      <c r="AD6" s="23">
        <v>1</v>
      </c>
      <c r="AE6" s="23">
        <v>1</v>
      </c>
      <c r="AF6" s="23"/>
      <c r="AG6" s="22">
        <f t="shared" si="0"/>
        <v>4</v>
      </c>
      <c r="AH6" s="23">
        <v>260</v>
      </c>
      <c r="AI6" s="23">
        <f t="shared" si="1"/>
        <v>1040</v>
      </c>
    </row>
    <row r="7" s="18" customFormat="1" ht="18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22"/>
      <c r="AD7" s="23"/>
      <c r="AE7" s="23"/>
      <c r="AF7" s="23"/>
      <c r="AG7" s="22">
        <f t="shared" si="0"/>
        <v>0</v>
      </c>
      <c r="AH7" s="23"/>
      <c r="AI7" s="23">
        <f t="shared" si="1"/>
        <v>0</v>
      </c>
    </row>
    <row r="8" s="18" customFormat="1" ht="18" customHeight="1" spans="1: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22"/>
      <c r="AD8" s="23"/>
      <c r="AE8" s="23"/>
      <c r="AF8" s="23"/>
      <c r="AG8" s="22">
        <f t="shared" si="0"/>
        <v>0</v>
      </c>
      <c r="AH8" s="23"/>
      <c r="AI8" s="23">
        <f t="shared" si="1"/>
        <v>0</v>
      </c>
    </row>
    <row r="9" s="18" customFormat="1" ht="18" customHeight="1" spans="1: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22">
        <f t="shared" si="0"/>
        <v>0</v>
      </c>
      <c r="AH9" s="23"/>
      <c r="AI9" s="10">
        <f t="shared" si="1"/>
        <v>0</v>
      </c>
    </row>
    <row r="10" s="18" customFormat="1" ht="18" customHeight="1" spans="1: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2">
        <f t="shared" si="0"/>
        <v>0</v>
      </c>
      <c r="AH10" s="23"/>
      <c r="AI10" s="10">
        <f t="shared" si="1"/>
        <v>0</v>
      </c>
    </row>
    <row r="11" s="18" customFormat="1" ht="18" customHeight="1" spans="1: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22">
        <f t="shared" si="0"/>
        <v>0</v>
      </c>
      <c r="AH11" s="23"/>
      <c r="AI11" s="10">
        <f t="shared" si="1"/>
        <v>0</v>
      </c>
    </row>
    <row r="12" s="18" customFormat="1" ht="18" customHeight="1" spans="1: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22">
        <f t="shared" si="0"/>
        <v>0</v>
      </c>
      <c r="AH12" s="23"/>
      <c r="AI12" s="10">
        <f t="shared" si="1"/>
        <v>0</v>
      </c>
    </row>
    <row r="13" s="18" customFormat="1" ht="18" customHeight="1" spans="1: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22">
        <f t="shared" si="0"/>
        <v>0</v>
      </c>
      <c r="AH13" s="23"/>
      <c r="AI13" s="10">
        <f t="shared" si="1"/>
        <v>0</v>
      </c>
    </row>
    <row r="14" s="18" customFormat="1" ht="18" customHeight="1" spans="1: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22">
        <f t="shared" si="0"/>
        <v>0</v>
      </c>
      <c r="AH14" s="23"/>
      <c r="AI14" s="10">
        <f t="shared" si="1"/>
        <v>0</v>
      </c>
    </row>
    <row r="15" s="18" customFormat="1" ht="18" customHeight="1" spans="1: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22">
        <f t="shared" si="0"/>
        <v>0</v>
      </c>
      <c r="AH15" s="23"/>
      <c r="AI15" s="10">
        <f t="shared" si="1"/>
        <v>0</v>
      </c>
    </row>
    <row r="16" s="18" customFormat="1" ht="18" customHeight="1" spans="1: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22">
        <f t="shared" si="0"/>
        <v>0</v>
      </c>
      <c r="AH16" s="23"/>
      <c r="AI16" s="10">
        <f t="shared" si="1"/>
        <v>0</v>
      </c>
    </row>
    <row r="17" s="18" customFormat="1" ht="18" customHeight="1" spans="1:35">
      <c r="A17" s="10" t="s">
        <v>26</v>
      </c>
      <c r="B17" s="10">
        <f t="shared" ref="B17:AG17" si="2">SUM(B5:B16)</f>
        <v>1</v>
      </c>
      <c r="C17" s="10">
        <f t="shared" si="2"/>
        <v>1</v>
      </c>
      <c r="D17" s="10">
        <f t="shared" si="2"/>
        <v>1</v>
      </c>
      <c r="E17" s="10">
        <f t="shared" si="2"/>
        <v>1</v>
      </c>
      <c r="F17" s="10">
        <f t="shared" si="2"/>
        <v>1</v>
      </c>
      <c r="G17" s="10">
        <f t="shared" si="2"/>
        <v>1</v>
      </c>
      <c r="H17" s="10">
        <f t="shared" si="2"/>
        <v>1</v>
      </c>
      <c r="I17" s="10">
        <f t="shared" si="2"/>
        <v>1</v>
      </c>
      <c r="J17" s="10">
        <f t="shared" si="2"/>
        <v>1</v>
      </c>
      <c r="K17" s="10">
        <f t="shared" si="2"/>
        <v>1</v>
      </c>
      <c r="L17" s="10">
        <f t="shared" si="2"/>
        <v>1</v>
      </c>
      <c r="M17" s="10">
        <f t="shared" si="2"/>
        <v>1</v>
      </c>
      <c r="N17" s="10">
        <f t="shared" si="2"/>
        <v>1</v>
      </c>
      <c r="O17" s="10">
        <f t="shared" si="2"/>
        <v>1</v>
      </c>
      <c r="P17" s="10">
        <f t="shared" si="2"/>
        <v>1</v>
      </c>
      <c r="Q17" s="10">
        <f t="shared" si="2"/>
        <v>1</v>
      </c>
      <c r="R17" s="10">
        <f t="shared" si="2"/>
        <v>1</v>
      </c>
      <c r="S17" s="10">
        <f t="shared" si="2"/>
        <v>1</v>
      </c>
      <c r="T17" s="10">
        <f t="shared" si="2"/>
        <v>1</v>
      </c>
      <c r="U17" s="10">
        <f t="shared" si="2"/>
        <v>1</v>
      </c>
      <c r="V17" s="10">
        <f t="shared" si="2"/>
        <v>1</v>
      </c>
      <c r="W17" s="10">
        <f t="shared" si="2"/>
        <v>1</v>
      </c>
      <c r="X17" s="10">
        <f t="shared" si="2"/>
        <v>1</v>
      </c>
      <c r="Y17" s="10">
        <f t="shared" si="2"/>
        <v>1</v>
      </c>
      <c r="Z17" s="10">
        <f t="shared" si="2"/>
        <v>1</v>
      </c>
      <c r="AA17" s="10">
        <f t="shared" si="2"/>
        <v>1</v>
      </c>
      <c r="AB17" s="10">
        <f t="shared" si="2"/>
        <v>2</v>
      </c>
      <c r="AC17" s="10">
        <f t="shared" si="2"/>
        <v>2</v>
      </c>
      <c r="AD17" s="10">
        <f t="shared" si="2"/>
        <v>2</v>
      </c>
      <c r="AE17" s="10">
        <f t="shared" si="2"/>
        <v>2</v>
      </c>
      <c r="AF17" s="10">
        <f t="shared" si="2"/>
        <v>1</v>
      </c>
      <c r="AG17" s="23">
        <f t="shared" si="2"/>
        <v>35</v>
      </c>
      <c r="AH17" s="106" t="s">
        <v>27</v>
      </c>
      <c r="AI17" s="31">
        <f>SUM(AI5:AI16)</f>
        <v>9720</v>
      </c>
    </row>
    <row r="18" s="18" customFormat="1" ht="31.5" customHeight="1" spans="1:35">
      <c r="A18" s="11" t="s">
        <v>28</v>
      </c>
      <c r="B18" s="12"/>
      <c r="C18" s="13" t="s">
        <v>29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26"/>
      <c r="AI18" s="31">
        <v>0</v>
      </c>
    </row>
    <row r="19" s="18" customFormat="1" ht="25.5" customHeight="1" spans="1:35">
      <c r="A19" s="15" t="s">
        <v>30</v>
      </c>
      <c r="B19" s="1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31">
        <f>AI17-AI18</f>
        <v>9720</v>
      </c>
    </row>
    <row r="20" s="18" customFormat="1" ht="25.5" customHeight="1" spans="1:35">
      <c r="A20" s="16" t="s">
        <v>31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2"/>
      <c r="AG20" s="10" t="s">
        <v>32</v>
      </c>
      <c r="AH20" s="10"/>
      <c r="AI20" s="27"/>
    </row>
    <row r="21" s="18" customFormat="1" ht="18" customHeight="1" spans="1:31">
      <c r="A21" s="18" t="s">
        <v>33</v>
      </c>
      <c r="I21" s="18" t="s">
        <v>34</v>
      </c>
      <c r="M21" s="19"/>
      <c r="N21" s="19"/>
      <c r="O21" s="19"/>
      <c r="P21" s="19"/>
      <c r="Q21" s="19"/>
      <c r="R21" s="19"/>
      <c r="S21" s="19"/>
      <c r="T21" s="19"/>
      <c r="U21" s="19"/>
      <c r="V21" s="18" t="s">
        <v>35</v>
      </c>
      <c r="Z21" s="19"/>
      <c r="AA21" s="19"/>
      <c r="AB21" s="19"/>
      <c r="AD21" s="19"/>
      <c r="AE21" s="18" t="s">
        <v>34</v>
      </c>
    </row>
    <row r="25" customHeight="1" spans="1:35">
      <c r="A25" s="1" t="s">
        <v>11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customHeight="1" spans="1:35">
      <c r="A26" s="2" t="s">
        <v>57</v>
      </c>
      <c r="B26" s="2" t="s">
        <v>13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0" t="s">
        <v>64</v>
      </c>
      <c r="AD26" s="20"/>
      <c r="AE26" s="20"/>
      <c r="AF26" s="20"/>
      <c r="AG26" s="20"/>
      <c r="AH26" s="2"/>
      <c r="AI26" s="2"/>
    </row>
    <row r="27" customHeight="1" spans="1:35">
      <c r="A27" s="3" t="s">
        <v>15</v>
      </c>
      <c r="B27" s="3" t="s">
        <v>16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21" t="s">
        <v>17</v>
      </c>
      <c r="AH27" s="21" t="s">
        <v>18</v>
      </c>
      <c r="AI27" s="21" t="s">
        <v>19</v>
      </c>
    </row>
    <row r="28" customHeight="1" spans="1:35">
      <c r="A28" s="3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/>
      <c r="AG28" s="21"/>
      <c r="AH28" s="21"/>
      <c r="AI28" s="21"/>
    </row>
    <row r="29" customHeight="1" spans="1:35">
      <c r="A29" s="10" t="s">
        <v>72</v>
      </c>
      <c r="B29" s="5" t="s">
        <v>21</v>
      </c>
      <c r="C29" s="5" t="s">
        <v>21</v>
      </c>
      <c r="D29" s="5" t="s">
        <v>21</v>
      </c>
      <c r="E29" s="5" t="s">
        <v>21</v>
      </c>
      <c r="F29" s="5" t="s">
        <v>21</v>
      </c>
      <c r="G29" s="5" t="s">
        <v>21</v>
      </c>
      <c r="H29" s="5" t="s">
        <v>21</v>
      </c>
      <c r="I29" s="5" t="s">
        <v>21</v>
      </c>
      <c r="J29" s="5" t="s">
        <v>21</v>
      </c>
      <c r="K29" s="5" t="s">
        <v>21</v>
      </c>
      <c r="L29" s="5" t="s">
        <v>21</v>
      </c>
      <c r="M29" s="5" t="s">
        <v>21</v>
      </c>
      <c r="N29" s="5" t="s">
        <v>21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/>
      <c r="AG29" s="22">
        <f t="shared" ref="AG29:AG40" si="3">SUM(B29:AF29)</f>
        <v>17</v>
      </c>
      <c r="AH29" s="23">
        <v>280</v>
      </c>
      <c r="AI29" s="23">
        <f t="shared" ref="AI29:AI40" si="4">AH29*AG29</f>
        <v>4760</v>
      </c>
    </row>
    <row r="30" customHeight="1" spans="1:35">
      <c r="A30" s="10" t="s">
        <v>74</v>
      </c>
      <c r="B30" s="5" t="s">
        <v>21</v>
      </c>
      <c r="C30" s="5" t="s">
        <v>21</v>
      </c>
      <c r="D30" s="5" t="s">
        <v>21</v>
      </c>
      <c r="E30" s="5" t="s">
        <v>21</v>
      </c>
      <c r="F30" s="5" t="s">
        <v>21</v>
      </c>
      <c r="G30" s="5" t="s">
        <v>21</v>
      </c>
      <c r="H30" s="5" t="s">
        <v>21</v>
      </c>
      <c r="I30" s="5" t="s">
        <v>21</v>
      </c>
      <c r="J30" s="5" t="s">
        <v>21</v>
      </c>
      <c r="K30" s="5" t="s">
        <v>21</v>
      </c>
      <c r="L30" s="5" t="s">
        <v>21</v>
      </c>
      <c r="M30" s="5" t="s">
        <v>21</v>
      </c>
      <c r="N30" s="5" t="s">
        <v>21</v>
      </c>
      <c r="O30" s="5" t="s">
        <v>21</v>
      </c>
      <c r="P30" s="5" t="s">
        <v>21</v>
      </c>
      <c r="Q30" s="5" t="s">
        <v>21</v>
      </c>
      <c r="R30" s="5" t="s">
        <v>21</v>
      </c>
      <c r="S30" s="5" t="s">
        <v>21</v>
      </c>
      <c r="T30" s="5" t="s">
        <v>21</v>
      </c>
      <c r="U30" s="5" t="s">
        <v>21</v>
      </c>
      <c r="V30" s="5" t="s">
        <v>21</v>
      </c>
      <c r="W30" s="5" t="s">
        <v>21</v>
      </c>
      <c r="X30" s="5" t="s">
        <v>21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23"/>
      <c r="AG30" s="22">
        <f t="shared" si="3"/>
        <v>7</v>
      </c>
      <c r="AH30" s="23">
        <v>450</v>
      </c>
      <c r="AI30" s="23">
        <f t="shared" si="4"/>
        <v>3150</v>
      </c>
    </row>
    <row r="31" customHeight="1" spans="1:35">
      <c r="A31" s="10" t="s">
        <v>75</v>
      </c>
      <c r="B31" s="5" t="s">
        <v>21</v>
      </c>
      <c r="C31" s="5" t="s">
        <v>21</v>
      </c>
      <c r="D31" s="5" t="s">
        <v>21</v>
      </c>
      <c r="E31" s="5" t="s">
        <v>21</v>
      </c>
      <c r="F31" s="5" t="s">
        <v>21</v>
      </c>
      <c r="G31" s="5" t="s">
        <v>21</v>
      </c>
      <c r="H31" s="5" t="s">
        <v>21</v>
      </c>
      <c r="I31" s="5" t="s">
        <v>21</v>
      </c>
      <c r="J31" s="5" t="s">
        <v>21</v>
      </c>
      <c r="K31" s="5" t="s">
        <v>21</v>
      </c>
      <c r="L31" s="5" t="s">
        <v>21</v>
      </c>
      <c r="M31" s="5" t="s">
        <v>21</v>
      </c>
      <c r="N31" s="5" t="s">
        <v>21</v>
      </c>
      <c r="O31" s="5" t="s">
        <v>21</v>
      </c>
      <c r="P31" s="5" t="s">
        <v>21</v>
      </c>
      <c r="Q31" s="5" t="s">
        <v>21</v>
      </c>
      <c r="R31" s="5" t="s">
        <v>21</v>
      </c>
      <c r="S31" s="5" t="s">
        <v>21</v>
      </c>
      <c r="T31" s="5" t="s">
        <v>21</v>
      </c>
      <c r="U31" s="5" t="s">
        <v>21</v>
      </c>
      <c r="V31" s="5" t="s">
        <v>21</v>
      </c>
      <c r="W31" s="5" t="s">
        <v>21</v>
      </c>
      <c r="X31" s="5" t="s">
        <v>21</v>
      </c>
      <c r="Y31" s="5" t="s">
        <v>21</v>
      </c>
      <c r="Z31" s="5" t="s">
        <v>21</v>
      </c>
      <c r="AA31" s="10">
        <f>5.5/9</f>
        <v>0.611111111111111</v>
      </c>
      <c r="AB31" s="10">
        <v>1</v>
      </c>
      <c r="AC31" s="10">
        <v>1</v>
      </c>
      <c r="AD31" s="10">
        <v>1</v>
      </c>
      <c r="AE31" s="10">
        <v>1</v>
      </c>
      <c r="AF31" s="23"/>
      <c r="AG31" s="22">
        <f t="shared" si="3"/>
        <v>4.61111111111111</v>
      </c>
      <c r="AH31" s="23">
        <v>450</v>
      </c>
      <c r="AI31" s="23">
        <f t="shared" si="4"/>
        <v>2075</v>
      </c>
    </row>
    <row r="32" customHeight="1" spans="1:35">
      <c r="A32" s="10" t="s">
        <v>76</v>
      </c>
      <c r="B32" s="5" t="s">
        <v>21</v>
      </c>
      <c r="C32" s="5" t="s">
        <v>21</v>
      </c>
      <c r="D32" s="5" t="s">
        <v>21</v>
      </c>
      <c r="E32" s="5" t="s">
        <v>21</v>
      </c>
      <c r="F32" s="5" t="s">
        <v>21</v>
      </c>
      <c r="G32" s="5" t="s">
        <v>21</v>
      </c>
      <c r="H32" s="5" t="s">
        <v>21</v>
      </c>
      <c r="I32" s="5" t="s">
        <v>21</v>
      </c>
      <c r="J32" s="5" t="s">
        <v>21</v>
      </c>
      <c r="K32" s="5" t="s">
        <v>21</v>
      </c>
      <c r="L32" s="5" t="s">
        <v>21</v>
      </c>
      <c r="M32" s="5" t="s">
        <v>21</v>
      </c>
      <c r="N32" s="5" t="s">
        <v>21</v>
      </c>
      <c r="O32" s="5" t="s">
        <v>21</v>
      </c>
      <c r="P32" s="5" t="s">
        <v>21</v>
      </c>
      <c r="Q32" s="5" t="s">
        <v>21</v>
      </c>
      <c r="R32" s="5" t="s">
        <v>21</v>
      </c>
      <c r="S32" s="5" t="s">
        <v>21</v>
      </c>
      <c r="T32" s="5" t="s">
        <v>21</v>
      </c>
      <c r="U32" s="5" t="s">
        <v>21</v>
      </c>
      <c r="V32" s="5" t="s">
        <v>21</v>
      </c>
      <c r="W32" s="5" t="s">
        <v>21</v>
      </c>
      <c r="X32" s="5" t="s">
        <v>21</v>
      </c>
      <c r="Y32" s="5" t="s">
        <v>21</v>
      </c>
      <c r="Z32" s="5" t="s">
        <v>21</v>
      </c>
      <c r="AA32" s="5" t="s">
        <v>21</v>
      </c>
      <c r="AB32" s="5" t="s">
        <v>21</v>
      </c>
      <c r="AC32" s="10">
        <v>1</v>
      </c>
      <c r="AD32" s="10">
        <v>1</v>
      </c>
      <c r="AE32" s="10">
        <v>1</v>
      </c>
      <c r="AF32" s="23"/>
      <c r="AG32" s="22">
        <f t="shared" si="3"/>
        <v>3</v>
      </c>
      <c r="AH32" s="23">
        <v>280</v>
      </c>
      <c r="AI32" s="23">
        <f t="shared" si="4"/>
        <v>840</v>
      </c>
    </row>
    <row r="33" customHeight="1" spans="1:35">
      <c r="A33" s="10" t="s">
        <v>77</v>
      </c>
      <c r="B33" s="5" t="s">
        <v>21</v>
      </c>
      <c r="C33" s="5" t="s">
        <v>21</v>
      </c>
      <c r="D33" s="5" t="s">
        <v>21</v>
      </c>
      <c r="E33" s="5" t="s">
        <v>21</v>
      </c>
      <c r="F33" s="5" t="s">
        <v>21</v>
      </c>
      <c r="G33" s="5" t="s">
        <v>21</v>
      </c>
      <c r="H33" s="5" t="s">
        <v>21</v>
      </c>
      <c r="I33" s="5" t="s">
        <v>21</v>
      </c>
      <c r="J33" s="5" t="s">
        <v>21</v>
      </c>
      <c r="K33" s="5" t="s">
        <v>21</v>
      </c>
      <c r="L33" s="5" t="s">
        <v>21</v>
      </c>
      <c r="M33" s="5" t="s">
        <v>21</v>
      </c>
      <c r="N33" s="5" t="s">
        <v>21</v>
      </c>
      <c r="O33" s="5" t="s">
        <v>21</v>
      </c>
      <c r="P33" s="5" t="s">
        <v>21</v>
      </c>
      <c r="Q33" s="5" t="s">
        <v>21</v>
      </c>
      <c r="R33" s="5" t="s">
        <v>21</v>
      </c>
      <c r="S33" s="5" t="s">
        <v>21</v>
      </c>
      <c r="T33" s="5" t="s">
        <v>21</v>
      </c>
      <c r="U33" s="5" t="s">
        <v>21</v>
      </c>
      <c r="V33" s="5" t="s">
        <v>21</v>
      </c>
      <c r="W33" s="5" t="s">
        <v>21</v>
      </c>
      <c r="X33" s="5" t="s">
        <v>21</v>
      </c>
      <c r="Y33" s="5" t="s">
        <v>21</v>
      </c>
      <c r="Z33" s="5" t="s">
        <v>21</v>
      </c>
      <c r="AA33" s="5" t="s">
        <v>21</v>
      </c>
      <c r="AB33" s="5" t="s">
        <v>21</v>
      </c>
      <c r="AC33" s="5" t="s">
        <v>21</v>
      </c>
      <c r="AD33" s="5" t="s">
        <v>21</v>
      </c>
      <c r="AE33" s="10">
        <v>1</v>
      </c>
      <c r="AF33" s="10"/>
      <c r="AG33" s="22">
        <f t="shared" si="3"/>
        <v>1</v>
      </c>
      <c r="AH33" s="23">
        <v>240</v>
      </c>
      <c r="AI33" s="10">
        <f t="shared" si="4"/>
        <v>240</v>
      </c>
    </row>
    <row r="34" customHeight="1" spans="1: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22">
        <f t="shared" si="3"/>
        <v>0</v>
      </c>
      <c r="AH34" s="23"/>
      <c r="AI34" s="10">
        <f t="shared" si="4"/>
        <v>0</v>
      </c>
    </row>
    <row r="35" customHeight="1" spans="1: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22">
        <f t="shared" si="3"/>
        <v>0</v>
      </c>
      <c r="AH35" s="23"/>
      <c r="AI35" s="10">
        <f t="shared" si="4"/>
        <v>0</v>
      </c>
    </row>
    <row r="36" customHeight="1" spans="1: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22">
        <f t="shared" si="3"/>
        <v>0</v>
      </c>
      <c r="AH36" s="23"/>
      <c r="AI36" s="10">
        <f t="shared" si="4"/>
        <v>0</v>
      </c>
    </row>
    <row r="37" customHeight="1" spans="1: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22">
        <f t="shared" si="3"/>
        <v>0</v>
      </c>
      <c r="AH37" s="23"/>
      <c r="AI37" s="10">
        <f t="shared" si="4"/>
        <v>0</v>
      </c>
    </row>
    <row r="38" customHeight="1" spans="1: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22">
        <f t="shared" si="3"/>
        <v>0</v>
      </c>
      <c r="AH38" s="23"/>
      <c r="AI38" s="10">
        <f t="shared" si="4"/>
        <v>0</v>
      </c>
    </row>
    <row r="39" customHeight="1" spans="1: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22">
        <f t="shared" si="3"/>
        <v>0</v>
      </c>
      <c r="AH39" s="23"/>
      <c r="AI39" s="10">
        <f t="shared" si="4"/>
        <v>0</v>
      </c>
    </row>
    <row r="40" customHeight="1" spans="1: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22">
        <f t="shared" si="3"/>
        <v>0</v>
      </c>
      <c r="AH40" s="23"/>
      <c r="AI40" s="10">
        <f t="shared" si="4"/>
        <v>0</v>
      </c>
    </row>
    <row r="41" customHeight="1" spans="1:35">
      <c r="A41" s="10" t="s">
        <v>26</v>
      </c>
      <c r="B41" s="10">
        <f t="shared" ref="B41:AG41" si="5">SUM(B29:B40)</f>
        <v>0</v>
      </c>
      <c r="C41" s="10">
        <f t="shared" si="5"/>
        <v>0</v>
      </c>
      <c r="D41" s="10">
        <f t="shared" si="5"/>
        <v>0</v>
      </c>
      <c r="E41" s="10">
        <f t="shared" si="5"/>
        <v>0</v>
      </c>
      <c r="F41" s="10">
        <f t="shared" si="5"/>
        <v>0</v>
      </c>
      <c r="G41" s="10">
        <f t="shared" si="5"/>
        <v>0</v>
      </c>
      <c r="H41" s="10">
        <f t="shared" si="5"/>
        <v>0</v>
      </c>
      <c r="I41" s="10">
        <f t="shared" si="5"/>
        <v>0</v>
      </c>
      <c r="J41" s="10">
        <f t="shared" si="5"/>
        <v>0</v>
      </c>
      <c r="K41" s="10">
        <f t="shared" si="5"/>
        <v>0</v>
      </c>
      <c r="L41" s="10">
        <f t="shared" si="5"/>
        <v>0</v>
      </c>
      <c r="M41" s="10">
        <f t="shared" si="5"/>
        <v>0</v>
      </c>
      <c r="N41" s="10">
        <f t="shared" si="5"/>
        <v>0</v>
      </c>
      <c r="O41" s="10">
        <f t="shared" si="5"/>
        <v>1</v>
      </c>
      <c r="P41" s="10">
        <f t="shared" si="5"/>
        <v>1</v>
      </c>
      <c r="Q41" s="10">
        <f t="shared" si="5"/>
        <v>1</v>
      </c>
      <c r="R41" s="10">
        <f t="shared" si="5"/>
        <v>1</v>
      </c>
      <c r="S41" s="10">
        <f t="shared" si="5"/>
        <v>1</v>
      </c>
      <c r="T41" s="10">
        <f t="shared" si="5"/>
        <v>1</v>
      </c>
      <c r="U41" s="10">
        <f t="shared" si="5"/>
        <v>1</v>
      </c>
      <c r="V41" s="10">
        <f t="shared" si="5"/>
        <v>1</v>
      </c>
      <c r="W41" s="10">
        <f t="shared" si="5"/>
        <v>1</v>
      </c>
      <c r="X41" s="10">
        <f t="shared" si="5"/>
        <v>1</v>
      </c>
      <c r="Y41" s="10">
        <f t="shared" si="5"/>
        <v>2</v>
      </c>
      <c r="Z41" s="10">
        <f t="shared" si="5"/>
        <v>2</v>
      </c>
      <c r="AA41" s="10">
        <f t="shared" si="5"/>
        <v>2.61111111111111</v>
      </c>
      <c r="AB41" s="10">
        <f t="shared" si="5"/>
        <v>3</v>
      </c>
      <c r="AC41" s="10">
        <f t="shared" si="5"/>
        <v>4</v>
      </c>
      <c r="AD41" s="10">
        <f t="shared" si="5"/>
        <v>4</v>
      </c>
      <c r="AE41" s="10">
        <f t="shared" si="5"/>
        <v>5</v>
      </c>
      <c r="AF41" s="10">
        <f t="shared" si="5"/>
        <v>0</v>
      </c>
      <c r="AG41" s="23">
        <f t="shared" si="5"/>
        <v>32.6111111111111</v>
      </c>
      <c r="AH41" s="106" t="s">
        <v>27</v>
      </c>
      <c r="AI41" s="31">
        <f>SUM(AI29:AI40)</f>
        <v>11065</v>
      </c>
    </row>
    <row r="42" customHeight="1" spans="1:35">
      <c r="A42" s="11" t="s">
        <v>28</v>
      </c>
      <c r="B42" s="12"/>
      <c r="C42" s="13" t="s">
        <v>29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26"/>
      <c r="AI42" s="31">
        <v>0</v>
      </c>
    </row>
    <row r="43" customHeight="1" spans="1:35">
      <c r="A43" s="15" t="s">
        <v>30</v>
      </c>
      <c r="B43" s="15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31">
        <f>AI41-AI42</f>
        <v>11065</v>
      </c>
    </row>
    <row r="44" customHeight="1" spans="1:35">
      <c r="A44" s="16" t="s">
        <v>31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2"/>
      <c r="AG44" s="10" t="s">
        <v>32</v>
      </c>
      <c r="AH44" s="10"/>
      <c r="AI44" s="27"/>
    </row>
    <row r="45" customHeight="1" spans="1:31">
      <c r="A45" s="18" t="s">
        <v>33</v>
      </c>
      <c r="I45" s="18" t="s">
        <v>34</v>
      </c>
      <c r="M45" s="19"/>
      <c r="N45" s="19"/>
      <c r="O45" s="19"/>
      <c r="P45" s="19"/>
      <c r="Q45" s="19"/>
      <c r="R45" s="19"/>
      <c r="S45" s="19"/>
      <c r="T45" s="19"/>
      <c r="U45" s="19"/>
      <c r="V45" s="18" t="s">
        <v>35</v>
      </c>
      <c r="Z45" s="19"/>
      <c r="AA45" s="19"/>
      <c r="AB45" s="19"/>
      <c r="AD45" s="19"/>
      <c r="AE45" s="18" t="s">
        <v>34</v>
      </c>
    </row>
    <row r="51" ht="24" customHeight="1" spans="1:35">
      <c r="A51" s="1" t="s">
        <v>11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customHeight="1" spans="1:35">
      <c r="A52" s="2" t="s">
        <v>57</v>
      </c>
      <c r="B52" s="2" t="s">
        <v>13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0" t="s">
        <v>66</v>
      </c>
      <c r="AD52" s="20"/>
      <c r="AE52" s="20"/>
      <c r="AF52" s="20"/>
      <c r="AG52" s="20"/>
      <c r="AH52" s="2"/>
      <c r="AI52" s="2"/>
    </row>
    <row r="53" customHeight="1" spans="1:35">
      <c r="A53" s="3" t="s">
        <v>15</v>
      </c>
      <c r="B53" s="3" t="s">
        <v>16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21" t="s">
        <v>17</v>
      </c>
      <c r="AH53" s="21" t="s">
        <v>18</v>
      </c>
      <c r="AI53" s="21" t="s">
        <v>19</v>
      </c>
    </row>
    <row r="54" customHeight="1" spans="1:35">
      <c r="A54" s="3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  <c r="N54" s="3">
        <v>13</v>
      </c>
      <c r="O54" s="3">
        <v>14</v>
      </c>
      <c r="P54" s="3">
        <v>15</v>
      </c>
      <c r="Q54" s="3">
        <v>16</v>
      </c>
      <c r="R54" s="3">
        <v>17</v>
      </c>
      <c r="S54" s="3">
        <v>18</v>
      </c>
      <c r="T54" s="3">
        <v>19</v>
      </c>
      <c r="U54" s="3">
        <v>20</v>
      </c>
      <c r="V54" s="3">
        <v>21</v>
      </c>
      <c r="W54" s="3">
        <v>22</v>
      </c>
      <c r="X54" s="3">
        <v>23</v>
      </c>
      <c r="Y54" s="3">
        <v>24</v>
      </c>
      <c r="Z54" s="3">
        <v>25</v>
      </c>
      <c r="AA54" s="3">
        <v>26</v>
      </c>
      <c r="AB54" s="3">
        <v>27</v>
      </c>
      <c r="AC54" s="3">
        <v>28</v>
      </c>
      <c r="AD54" s="3">
        <v>29</v>
      </c>
      <c r="AE54" s="3">
        <v>30</v>
      </c>
      <c r="AF54" s="3"/>
      <c r="AG54" s="21"/>
      <c r="AH54" s="21"/>
      <c r="AI54" s="21"/>
    </row>
    <row r="55" customHeight="1" spans="1:35">
      <c r="A55" s="10" t="s">
        <v>72</v>
      </c>
      <c r="B55" s="10">
        <v>1</v>
      </c>
      <c r="C55" s="10">
        <v>1</v>
      </c>
      <c r="D55" s="10">
        <v>1</v>
      </c>
      <c r="E55" s="10">
        <f t="shared" ref="E55:N55" si="6">10/9</f>
        <v>1.11111111111111</v>
      </c>
      <c r="F55" s="10">
        <f t="shared" si="6"/>
        <v>1.11111111111111</v>
      </c>
      <c r="G55" s="10">
        <f t="shared" si="6"/>
        <v>1.11111111111111</v>
      </c>
      <c r="H55" s="10">
        <f t="shared" si="6"/>
        <v>1.11111111111111</v>
      </c>
      <c r="I55" s="10">
        <f t="shared" si="6"/>
        <v>1.11111111111111</v>
      </c>
      <c r="J55" s="10">
        <f t="shared" si="6"/>
        <v>1.11111111111111</v>
      </c>
      <c r="K55" s="10">
        <f t="shared" si="6"/>
        <v>1.11111111111111</v>
      </c>
      <c r="L55" s="10">
        <f t="shared" si="6"/>
        <v>1.11111111111111</v>
      </c>
      <c r="M55" s="10">
        <f t="shared" si="6"/>
        <v>1.11111111111111</v>
      </c>
      <c r="N55" s="10">
        <f t="shared" si="6"/>
        <v>1.11111111111111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f t="shared" ref="W55:Y55" si="7">10/9</f>
        <v>1.11111111111111</v>
      </c>
      <c r="X55" s="10">
        <f t="shared" si="7"/>
        <v>1.11111111111111</v>
      </c>
      <c r="Y55" s="10">
        <f t="shared" si="7"/>
        <v>1.11111111111111</v>
      </c>
      <c r="Z55" s="10">
        <f t="shared" ref="Z55:Z58" si="8">6/9</f>
        <v>0.666666666666667</v>
      </c>
      <c r="AA55" s="10">
        <v>1</v>
      </c>
      <c r="AB55" s="10">
        <f t="shared" ref="AB55:AB58" si="9">10/9</f>
        <v>1.11111111111111</v>
      </c>
      <c r="AC55" s="10">
        <f>12/9</f>
        <v>1.33333333333333</v>
      </c>
      <c r="AD55" s="10">
        <f t="shared" ref="AD55:AD58" si="10">10/9</f>
        <v>1.11111111111111</v>
      </c>
      <c r="AE55" s="10">
        <v>1</v>
      </c>
      <c r="AF55" s="10">
        <v>1</v>
      </c>
      <c r="AG55" s="22">
        <f t="shared" ref="AG55:AG66" si="11">SUM(B55:AF55)</f>
        <v>32.6666666666667</v>
      </c>
      <c r="AH55" s="23">
        <v>280</v>
      </c>
      <c r="AI55" s="23">
        <f t="shared" ref="AI55:AI66" si="12">AH55*AG55</f>
        <v>9146.66666666666</v>
      </c>
    </row>
    <row r="56" customHeight="1" spans="1:35">
      <c r="A56" s="10" t="s">
        <v>74</v>
      </c>
      <c r="B56" s="5">
        <v>1</v>
      </c>
      <c r="C56" s="5">
        <v>1</v>
      </c>
      <c r="D56" s="5">
        <v>1</v>
      </c>
      <c r="E56" s="5">
        <f t="shared" ref="E56:N56" si="13">10/9</f>
        <v>1.11111111111111</v>
      </c>
      <c r="F56" s="5">
        <f t="shared" si="13"/>
        <v>1.11111111111111</v>
      </c>
      <c r="G56" s="5">
        <f t="shared" si="13"/>
        <v>1.11111111111111</v>
      </c>
      <c r="H56" s="5">
        <f t="shared" si="13"/>
        <v>1.11111111111111</v>
      </c>
      <c r="I56" s="5">
        <f t="shared" si="13"/>
        <v>1.11111111111111</v>
      </c>
      <c r="J56" s="5">
        <f t="shared" si="13"/>
        <v>1.11111111111111</v>
      </c>
      <c r="K56" s="5">
        <f t="shared" si="13"/>
        <v>1.11111111111111</v>
      </c>
      <c r="L56" s="5">
        <f t="shared" si="13"/>
        <v>1.11111111111111</v>
      </c>
      <c r="M56" s="5">
        <f t="shared" si="13"/>
        <v>1.11111111111111</v>
      </c>
      <c r="N56" s="5">
        <f t="shared" si="13"/>
        <v>1.11111111111111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0</v>
      </c>
      <c r="U56" s="5">
        <v>1</v>
      </c>
      <c r="V56" s="5">
        <v>1</v>
      </c>
      <c r="W56" s="5">
        <f t="shared" ref="W56:Y56" si="14">10/9</f>
        <v>1.11111111111111</v>
      </c>
      <c r="X56" s="5">
        <f t="shared" si="14"/>
        <v>1.11111111111111</v>
      </c>
      <c r="Y56" s="5">
        <f t="shared" si="14"/>
        <v>1.11111111111111</v>
      </c>
      <c r="Z56" s="5">
        <f>8/9</f>
        <v>0.888888888888889</v>
      </c>
      <c r="AA56" s="5">
        <v>1</v>
      </c>
      <c r="AB56" s="5">
        <f t="shared" ref="AB56:AD56" si="15">10/9</f>
        <v>1.11111111111111</v>
      </c>
      <c r="AC56" s="5">
        <f t="shared" si="15"/>
        <v>1.11111111111111</v>
      </c>
      <c r="AD56" s="5">
        <f t="shared" si="15"/>
        <v>1.11111111111111</v>
      </c>
      <c r="AE56" s="5">
        <v>1</v>
      </c>
      <c r="AF56" s="5">
        <f>10/9</f>
        <v>1.11111111111111</v>
      </c>
      <c r="AG56" s="22">
        <f t="shared" si="11"/>
        <v>31.7777777777778</v>
      </c>
      <c r="AH56" s="23">
        <v>450</v>
      </c>
      <c r="AI56" s="23">
        <f t="shared" si="12"/>
        <v>14300</v>
      </c>
    </row>
    <row r="57" customHeight="1" spans="1:35">
      <c r="A57" s="10" t="s">
        <v>75</v>
      </c>
      <c r="B57" s="5">
        <v>0</v>
      </c>
      <c r="C57" s="5">
        <v>0</v>
      </c>
      <c r="D57" s="5">
        <v>1</v>
      </c>
      <c r="E57" s="5">
        <f t="shared" ref="E57:N57" si="16">10/9</f>
        <v>1.11111111111111</v>
      </c>
      <c r="F57" s="5">
        <f t="shared" si="16"/>
        <v>1.11111111111111</v>
      </c>
      <c r="G57" s="5">
        <f t="shared" si="16"/>
        <v>1.11111111111111</v>
      </c>
      <c r="H57" s="5">
        <f t="shared" si="16"/>
        <v>1.11111111111111</v>
      </c>
      <c r="I57" s="5">
        <f t="shared" si="16"/>
        <v>1.11111111111111</v>
      </c>
      <c r="J57" s="5">
        <f t="shared" si="16"/>
        <v>1.11111111111111</v>
      </c>
      <c r="K57" s="5">
        <f t="shared" si="16"/>
        <v>1.11111111111111</v>
      </c>
      <c r="L57" s="5">
        <f t="shared" si="16"/>
        <v>1.11111111111111</v>
      </c>
      <c r="M57" s="5">
        <f t="shared" si="16"/>
        <v>1.11111111111111</v>
      </c>
      <c r="N57" s="5">
        <f t="shared" si="16"/>
        <v>1.11111111111111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f t="shared" ref="W57:Y57" si="17">10/9</f>
        <v>1.11111111111111</v>
      </c>
      <c r="X57" s="5">
        <f t="shared" si="17"/>
        <v>1.11111111111111</v>
      </c>
      <c r="Y57" s="5">
        <f t="shared" si="17"/>
        <v>1.11111111111111</v>
      </c>
      <c r="Z57" s="5">
        <f t="shared" si="8"/>
        <v>0.666666666666667</v>
      </c>
      <c r="AA57" s="5">
        <v>1</v>
      </c>
      <c r="AB57" s="5">
        <f t="shared" si="9"/>
        <v>1.11111111111111</v>
      </c>
      <c r="AC57" s="5">
        <f t="shared" ref="AC57:AF57" si="18">12/9</f>
        <v>1.33333333333333</v>
      </c>
      <c r="AD57" s="5">
        <f t="shared" si="10"/>
        <v>1.11111111111111</v>
      </c>
      <c r="AE57" s="5">
        <f t="shared" si="18"/>
        <v>1.33333333333333</v>
      </c>
      <c r="AF57" s="5">
        <f t="shared" si="18"/>
        <v>1.33333333333333</v>
      </c>
      <c r="AG57" s="22">
        <f t="shared" si="11"/>
        <v>31.3333333333333</v>
      </c>
      <c r="AH57" s="23">
        <v>400</v>
      </c>
      <c r="AI57" s="23">
        <f t="shared" si="12"/>
        <v>12533.3333333333</v>
      </c>
    </row>
    <row r="58" customHeight="1" spans="1:35">
      <c r="A58" s="10" t="s">
        <v>76</v>
      </c>
      <c r="B58" s="5">
        <v>1</v>
      </c>
      <c r="C58" s="5">
        <v>1</v>
      </c>
      <c r="D58" s="5">
        <v>1</v>
      </c>
      <c r="E58" s="5">
        <f t="shared" ref="E58:N58" si="19">10/9</f>
        <v>1.11111111111111</v>
      </c>
      <c r="F58" s="5">
        <f t="shared" si="19"/>
        <v>1.11111111111111</v>
      </c>
      <c r="G58" s="5">
        <f t="shared" si="19"/>
        <v>1.11111111111111</v>
      </c>
      <c r="H58" s="5">
        <f t="shared" si="19"/>
        <v>1.11111111111111</v>
      </c>
      <c r="I58" s="5">
        <f t="shared" si="19"/>
        <v>1.11111111111111</v>
      </c>
      <c r="J58" s="5">
        <f t="shared" si="19"/>
        <v>1.11111111111111</v>
      </c>
      <c r="K58" s="5">
        <f t="shared" si="19"/>
        <v>1.11111111111111</v>
      </c>
      <c r="L58" s="5">
        <f t="shared" si="19"/>
        <v>1.11111111111111</v>
      </c>
      <c r="M58" s="5">
        <f t="shared" si="19"/>
        <v>1.11111111111111</v>
      </c>
      <c r="N58" s="5">
        <f t="shared" si="19"/>
        <v>1.11111111111111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f t="shared" ref="W58:Y58" si="20">10/9</f>
        <v>1.11111111111111</v>
      </c>
      <c r="X58" s="5">
        <f t="shared" si="20"/>
        <v>1.11111111111111</v>
      </c>
      <c r="Y58" s="5">
        <f t="shared" si="20"/>
        <v>1.11111111111111</v>
      </c>
      <c r="Z58" s="5">
        <f t="shared" si="8"/>
        <v>0.666666666666667</v>
      </c>
      <c r="AA58" s="5">
        <v>1</v>
      </c>
      <c r="AB58" s="5">
        <f t="shared" si="9"/>
        <v>1.11111111111111</v>
      </c>
      <c r="AC58" s="5">
        <f>10/9</f>
        <v>1.11111111111111</v>
      </c>
      <c r="AD58" s="5">
        <f t="shared" si="10"/>
        <v>1.11111111111111</v>
      </c>
      <c r="AE58" s="5">
        <v>1</v>
      </c>
      <c r="AF58" s="5">
        <f>10/9</f>
        <v>1.11111111111111</v>
      </c>
      <c r="AG58" s="22">
        <f t="shared" si="11"/>
        <v>32.5555555555556</v>
      </c>
      <c r="AH58" s="23">
        <v>280</v>
      </c>
      <c r="AI58" s="23">
        <f t="shared" si="12"/>
        <v>9115.55555555555</v>
      </c>
    </row>
    <row r="59" customHeight="1" spans="1:35">
      <c r="A59" s="10" t="s">
        <v>77</v>
      </c>
      <c r="B59" s="5">
        <f>9.5/9</f>
        <v>1.05555555555556</v>
      </c>
      <c r="C59" s="5">
        <v>1</v>
      </c>
      <c r="D59" s="5">
        <v>1</v>
      </c>
      <c r="E59" s="5">
        <v>1</v>
      </c>
      <c r="F59" s="5">
        <v>1</v>
      </c>
      <c r="G59" s="5">
        <v>0</v>
      </c>
      <c r="H59" s="5">
        <f t="shared" ref="H59:N59" si="21">10/9</f>
        <v>1.11111111111111</v>
      </c>
      <c r="I59" s="5">
        <f t="shared" si="21"/>
        <v>1.11111111111111</v>
      </c>
      <c r="J59" s="5">
        <f t="shared" si="21"/>
        <v>1.11111111111111</v>
      </c>
      <c r="K59" s="5">
        <f t="shared" si="21"/>
        <v>1.11111111111111</v>
      </c>
      <c r="L59" s="5">
        <f t="shared" si="21"/>
        <v>1.11111111111111</v>
      </c>
      <c r="M59" s="5">
        <f t="shared" si="21"/>
        <v>1.11111111111111</v>
      </c>
      <c r="N59" s="5">
        <f t="shared" si="21"/>
        <v>1.11111111111111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2</v>
      </c>
      <c r="W59" s="5">
        <v>1</v>
      </c>
      <c r="X59" s="5">
        <v>1</v>
      </c>
      <c r="Y59" s="5">
        <v>2.1</v>
      </c>
      <c r="Z59" s="5">
        <v>1</v>
      </c>
      <c r="AA59" s="5">
        <v>1</v>
      </c>
      <c r="AB59" s="5">
        <v>1</v>
      </c>
      <c r="AC59" s="5">
        <v>1</v>
      </c>
      <c r="AD59" s="5">
        <v>0</v>
      </c>
      <c r="AE59" s="5">
        <v>2</v>
      </c>
      <c r="AF59" s="5">
        <v>1</v>
      </c>
      <c r="AG59" s="22">
        <f t="shared" si="11"/>
        <v>32.9333333333333</v>
      </c>
      <c r="AH59" s="23">
        <v>240</v>
      </c>
      <c r="AI59" s="10">
        <f t="shared" si="12"/>
        <v>7904</v>
      </c>
    </row>
    <row r="60" customHeight="1" spans="1:35">
      <c r="A60" s="10" t="s">
        <v>78</v>
      </c>
      <c r="B60" s="5" t="s">
        <v>21</v>
      </c>
      <c r="C60" s="5" t="s">
        <v>21</v>
      </c>
      <c r="D60" s="5" t="s">
        <v>21</v>
      </c>
      <c r="E60" s="5" t="s">
        <v>21</v>
      </c>
      <c r="F60" s="5" t="s">
        <v>21</v>
      </c>
      <c r="G60" s="5" t="s">
        <v>21</v>
      </c>
      <c r="H60" s="5" t="s">
        <v>21</v>
      </c>
      <c r="I60" s="5" t="s">
        <v>21</v>
      </c>
      <c r="J60" s="5" t="s">
        <v>21</v>
      </c>
      <c r="K60" s="5" t="s">
        <v>21</v>
      </c>
      <c r="L60" s="5" t="s">
        <v>21</v>
      </c>
      <c r="M60" s="5" t="s">
        <v>21</v>
      </c>
      <c r="N60" s="5" t="s">
        <v>21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f>10/9</f>
        <v>1.11111111111111</v>
      </c>
      <c r="X60" s="5">
        <f>10/9</f>
        <v>1.11111111111111</v>
      </c>
      <c r="Y60" s="5">
        <f>12/9</f>
        <v>1.33333333333333</v>
      </c>
      <c r="Z60" s="5">
        <f>6/9</f>
        <v>0.666666666666667</v>
      </c>
      <c r="AA60" s="5">
        <f>11/9</f>
        <v>1.22222222222222</v>
      </c>
      <c r="AB60" s="5">
        <f>14/9</f>
        <v>1.55555555555556</v>
      </c>
      <c r="AC60" s="5">
        <f t="shared" ref="AC60:AF60" si="22">10/9</f>
        <v>1.11111111111111</v>
      </c>
      <c r="AD60" s="5">
        <f t="shared" si="22"/>
        <v>1.11111111111111</v>
      </c>
      <c r="AE60" s="5">
        <f t="shared" si="22"/>
        <v>1.11111111111111</v>
      </c>
      <c r="AF60" s="5">
        <f t="shared" si="22"/>
        <v>1.11111111111111</v>
      </c>
      <c r="AG60" s="22">
        <f t="shared" si="11"/>
        <v>19.4444444444444</v>
      </c>
      <c r="AH60" s="23">
        <v>380</v>
      </c>
      <c r="AI60" s="10">
        <f t="shared" si="12"/>
        <v>7388.88888888889</v>
      </c>
    </row>
    <row r="61" customHeight="1" spans="1: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22">
        <f t="shared" si="11"/>
        <v>0</v>
      </c>
      <c r="AH61" s="23"/>
      <c r="AI61" s="10">
        <f t="shared" si="12"/>
        <v>0</v>
      </c>
    </row>
    <row r="62" customHeight="1" spans="1: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22">
        <f t="shared" si="11"/>
        <v>0</v>
      </c>
      <c r="AH62" s="23"/>
      <c r="AI62" s="10">
        <f t="shared" si="12"/>
        <v>0</v>
      </c>
    </row>
    <row r="63" customHeight="1" spans="1: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22">
        <f t="shared" si="11"/>
        <v>0</v>
      </c>
      <c r="AH63" s="23"/>
      <c r="AI63" s="10">
        <f t="shared" si="12"/>
        <v>0</v>
      </c>
    </row>
    <row r="64" customHeight="1" spans="1: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22">
        <f t="shared" si="11"/>
        <v>0</v>
      </c>
      <c r="AH64" s="23"/>
      <c r="AI64" s="10">
        <f t="shared" si="12"/>
        <v>0</v>
      </c>
    </row>
    <row r="65" customHeight="1" spans="1: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22">
        <f t="shared" si="11"/>
        <v>0</v>
      </c>
      <c r="AH65" s="23"/>
      <c r="AI65" s="10">
        <f t="shared" si="12"/>
        <v>0</v>
      </c>
    </row>
    <row r="66" customHeight="1" spans="1: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22">
        <f t="shared" si="11"/>
        <v>0</v>
      </c>
      <c r="AH66" s="23"/>
      <c r="AI66" s="10">
        <f t="shared" si="12"/>
        <v>0</v>
      </c>
    </row>
    <row r="67" customHeight="1" spans="1:35">
      <c r="A67" s="10" t="s">
        <v>26</v>
      </c>
      <c r="B67" s="10">
        <f t="shared" ref="B67:AG67" si="23">SUM(B55:B66)</f>
        <v>4.05555555555556</v>
      </c>
      <c r="C67" s="10">
        <f t="shared" si="23"/>
        <v>4</v>
      </c>
      <c r="D67" s="10">
        <f t="shared" si="23"/>
        <v>5</v>
      </c>
      <c r="E67" s="10">
        <f t="shared" si="23"/>
        <v>5.44444444444444</v>
      </c>
      <c r="F67" s="10">
        <f t="shared" si="23"/>
        <v>5.44444444444444</v>
      </c>
      <c r="G67" s="10">
        <f t="shared" si="23"/>
        <v>4.44444444444444</v>
      </c>
      <c r="H67" s="10">
        <f t="shared" si="23"/>
        <v>5.55555555555556</v>
      </c>
      <c r="I67" s="10">
        <f t="shared" si="23"/>
        <v>5.55555555555556</v>
      </c>
      <c r="J67" s="10">
        <f t="shared" si="23"/>
        <v>5.55555555555556</v>
      </c>
      <c r="K67" s="10">
        <f t="shared" si="23"/>
        <v>5.55555555555556</v>
      </c>
      <c r="L67" s="10">
        <f t="shared" si="23"/>
        <v>5.55555555555556</v>
      </c>
      <c r="M67" s="10">
        <f t="shared" si="23"/>
        <v>5.55555555555556</v>
      </c>
      <c r="N67" s="10">
        <f t="shared" si="23"/>
        <v>5.55555555555556</v>
      </c>
      <c r="O67" s="10">
        <f t="shared" si="23"/>
        <v>6</v>
      </c>
      <c r="P67" s="10">
        <f t="shared" si="23"/>
        <v>6</v>
      </c>
      <c r="Q67" s="10">
        <f t="shared" si="23"/>
        <v>6</v>
      </c>
      <c r="R67" s="10">
        <f t="shared" si="23"/>
        <v>6</v>
      </c>
      <c r="S67" s="10">
        <f t="shared" si="23"/>
        <v>6</v>
      </c>
      <c r="T67" s="10">
        <f t="shared" si="23"/>
        <v>5</v>
      </c>
      <c r="U67" s="10">
        <f t="shared" si="23"/>
        <v>6</v>
      </c>
      <c r="V67" s="10">
        <f t="shared" si="23"/>
        <v>7</v>
      </c>
      <c r="W67" s="10">
        <f t="shared" si="23"/>
        <v>6.55555555555556</v>
      </c>
      <c r="X67" s="10">
        <f t="shared" si="23"/>
        <v>6.55555555555556</v>
      </c>
      <c r="Y67" s="10">
        <f t="shared" si="23"/>
        <v>7.87777777777778</v>
      </c>
      <c r="Z67" s="10">
        <f t="shared" si="23"/>
        <v>4.55555555555556</v>
      </c>
      <c r="AA67" s="10">
        <f t="shared" si="23"/>
        <v>6.22222222222222</v>
      </c>
      <c r="AB67" s="10">
        <f t="shared" si="23"/>
        <v>7</v>
      </c>
      <c r="AC67" s="10">
        <f t="shared" si="23"/>
        <v>7</v>
      </c>
      <c r="AD67" s="10">
        <f t="shared" si="23"/>
        <v>5.55555555555556</v>
      </c>
      <c r="AE67" s="10">
        <f t="shared" si="23"/>
        <v>7.44444444444444</v>
      </c>
      <c r="AF67" s="10">
        <f t="shared" si="23"/>
        <v>6.66666666666667</v>
      </c>
      <c r="AG67" s="23">
        <f t="shared" si="23"/>
        <v>180.711111111111</v>
      </c>
      <c r="AH67" s="106" t="s">
        <v>27</v>
      </c>
      <c r="AI67" s="31">
        <f>SUM(AI55:AI66)</f>
        <v>60388.4444444444</v>
      </c>
    </row>
    <row r="68" customHeight="1" spans="1:35">
      <c r="A68" s="11" t="s">
        <v>28</v>
      </c>
      <c r="B68" s="12"/>
      <c r="C68" s="13" t="s">
        <v>29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26"/>
      <c r="AI68" s="31">
        <v>0</v>
      </c>
    </row>
    <row r="69" customHeight="1" spans="1:35">
      <c r="A69" s="15" t="s">
        <v>30</v>
      </c>
      <c r="B69" s="15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31">
        <f>AI67-AI68</f>
        <v>60388.4444444444</v>
      </c>
    </row>
    <row r="70" customHeight="1" spans="1:35">
      <c r="A70" s="16" t="s">
        <v>31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2"/>
      <c r="AG70" s="10" t="s">
        <v>32</v>
      </c>
      <c r="AH70" s="10"/>
      <c r="AI70" s="27"/>
    </row>
    <row r="71" customHeight="1" spans="1:31">
      <c r="A71" s="18" t="s">
        <v>33</v>
      </c>
      <c r="I71" s="18" t="s">
        <v>34</v>
      </c>
      <c r="M71" s="19"/>
      <c r="N71" s="19"/>
      <c r="O71" s="19"/>
      <c r="P71" s="19"/>
      <c r="Q71" s="19"/>
      <c r="R71" s="19"/>
      <c r="S71" s="19"/>
      <c r="T71" s="19"/>
      <c r="U71" s="19"/>
      <c r="V71" s="18" t="s">
        <v>35</v>
      </c>
      <c r="Z71" s="19"/>
      <c r="AA71" s="19"/>
      <c r="AB71" s="19"/>
      <c r="AD71" s="19"/>
      <c r="AE71" s="18" t="s">
        <v>34</v>
      </c>
    </row>
  </sheetData>
  <mergeCells count="54">
    <mergeCell ref="A1:AI1"/>
    <mergeCell ref="AC2:AG2"/>
    <mergeCell ref="B3:AF3"/>
    <mergeCell ref="A18:B18"/>
    <mergeCell ref="C18:AH18"/>
    <mergeCell ref="A19:B19"/>
    <mergeCell ref="C19:AH19"/>
    <mergeCell ref="A20:AF20"/>
    <mergeCell ref="AG20:AH20"/>
    <mergeCell ref="A21:B21"/>
    <mergeCell ref="C21:G21"/>
    <mergeCell ref="I21:L21"/>
    <mergeCell ref="V21:Y21"/>
    <mergeCell ref="AE21:AH21"/>
    <mergeCell ref="A25:AI25"/>
    <mergeCell ref="AC26:AG26"/>
    <mergeCell ref="B27:AF27"/>
    <mergeCell ref="A42:B42"/>
    <mergeCell ref="C42:AH42"/>
    <mergeCell ref="A43:B43"/>
    <mergeCell ref="C43:AH43"/>
    <mergeCell ref="A44:AF44"/>
    <mergeCell ref="AG44:AH44"/>
    <mergeCell ref="A45:B45"/>
    <mergeCell ref="C45:G45"/>
    <mergeCell ref="I45:L45"/>
    <mergeCell ref="V45:Y45"/>
    <mergeCell ref="AE45:AH45"/>
    <mergeCell ref="A51:AI51"/>
    <mergeCell ref="AC52:AG52"/>
    <mergeCell ref="B53:AF53"/>
    <mergeCell ref="A68:B68"/>
    <mergeCell ref="C68:AH68"/>
    <mergeCell ref="A69:B69"/>
    <mergeCell ref="C69:AH69"/>
    <mergeCell ref="A70:AF70"/>
    <mergeCell ref="AG70:AH70"/>
    <mergeCell ref="A71:B71"/>
    <mergeCell ref="C71:G71"/>
    <mergeCell ref="I71:L71"/>
    <mergeCell ref="V71:Y71"/>
    <mergeCell ref="AE71:AH71"/>
    <mergeCell ref="A3:A4"/>
    <mergeCell ref="A27:A28"/>
    <mergeCell ref="A53:A54"/>
    <mergeCell ref="AG3:AG4"/>
    <mergeCell ref="AG27:AG28"/>
    <mergeCell ref="AG53:AG54"/>
    <mergeCell ref="AH3:AH4"/>
    <mergeCell ref="AH27:AH28"/>
    <mergeCell ref="AH53:AH54"/>
    <mergeCell ref="AI3:AI4"/>
    <mergeCell ref="AI27:AI28"/>
    <mergeCell ref="AI53:AI54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7"/>
  <sheetViews>
    <sheetView workbookViewId="0">
      <selection activeCell="AC19" sqref="AC19"/>
    </sheetView>
  </sheetViews>
  <sheetFormatPr defaultColWidth="8.88888888888889" defaultRowHeight="14.4"/>
  <cols>
    <col min="2" max="20" width="2.77777777777778" customWidth="1"/>
    <col min="21" max="32" width="3.77777777777778" customWidth="1"/>
    <col min="33" max="34" width="5.66666666666667" customWidth="1"/>
    <col min="35" max="35" width="10.8888888888889" customWidth="1"/>
  </cols>
  <sheetData>
    <row r="1" ht="22.2" spans="1:3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s="2" t="s">
        <v>57</v>
      </c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0" t="s">
        <v>66</v>
      </c>
      <c r="AD2" s="20"/>
      <c r="AE2" s="20"/>
      <c r="AF2" s="20"/>
      <c r="AG2" s="20"/>
      <c r="AH2" s="2"/>
      <c r="AI2" s="2"/>
    </row>
    <row r="3" spans="1:35">
      <c r="A3" s="3" t="s">
        <v>15</v>
      </c>
      <c r="B3" s="3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21" t="s">
        <v>17</v>
      </c>
      <c r="AH3" s="21" t="s">
        <v>18</v>
      </c>
      <c r="AI3" s="21" t="s">
        <v>19</v>
      </c>
    </row>
    <row r="4" spans="1:35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/>
      <c r="AG4" s="21"/>
      <c r="AH4" s="21"/>
      <c r="AI4" s="21"/>
    </row>
    <row r="5" spans="1:35">
      <c r="A5" s="4" t="s">
        <v>79</v>
      </c>
      <c r="B5" s="5" t="s">
        <v>21</v>
      </c>
      <c r="C5" s="5" t="s">
        <v>21</v>
      </c>
      <c r="D5" s="5" t="s">
        <v>21</v>
      </c>
      <c r="E5" s="5" t="s">
        <v>21</v>
      </c>
      <c r="F5" s="5" t="s">
        <v>21</v>
      </c>
      <c r="G5" s="5" t="s">
        <v>21</v>
      </c>
      <c r="H5" s="5" t="s">
        <v>21</v>
      </c>
      <c r="I5" s="5" t="s">
        <v>21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21</v>
      </c>
      <c r="O5" s="5" t="s">
        <v>21</v>
      </c>
      <c r="P5" s="5" t="s">
        <v>21</v>
      </c>
      <c r="Q5" s="5" t="s">
        <v>21</v>
      </c>
      <c r="R5" s="5" t="s">
        <v>21</v>
      </c>
      <c r="S5" s="5" t="s">
        <v>21</v>
      </c>
      <c r="T5" s="5" t="s">
        <v>21</v>
      </c>
      <c r="U5" s="5">
        <v>1</v>
      </c>
      <c r="V5" s="5">
        <v>1</v>
      </c>
      <c r="W5" s="5">
        <v>1</v>
      </c>
      <c r="X5" s="5">
        <f t="shared" ref="X5:AC5" si="0">10/9</f>
        <v>1.11111111111111</v>
      </c>
      <c r="Y5" s="5">
        <f t="shared" si="0"/>
        <v>1.11111111111111</v>
      </c>
      <c r="Z5" s="5">
        <f t="shared" ref="Z5:Z15" si="1">6/9</f>
        <v>0.666666666666667</v>
      </c>
      <c r="AA5" s="5">
        <v>1</v>
      </c>
      <c r="AB5" s="5">
        <f t="shared" si="0"/>
        <v>1.11111111111111</v>
      </c>
      <c r="AC5" s="5">
        <f t="shared" si="0"/>
        <v>1.11111111111111</v>
      </c>
      <c r="AD5" s="5">
        <v>1</v>
      </c>
      <c r="AE5" s="5">
        <v>1</v>
      </c>
      <c r="AF5" s="5">
        <v>1.11</v>
      </c>
      <c r="AG5" s="22">
        <f t="shared" ref="AG5:AG19" si="2">SUM(B5:AF5)</f>
        <v>12.2211111111111</v>
      </c>
      <c r="AH5" s="23">
        <v>550</v>
      </c>
      <c r="AI5" s="24">
        <f t="shared" ref="AI5:AI16" si="3">AH5*AG5</f>
        <v>6721.61111111111</v>
      </c>
    </row>
    <row r="6" spans="1:35">
      <c r="A6" s="4" t="s">
        <v>80</v>
      </c>
      <c r="B6" s="5" t="s">
        <v>21</v>
      </c>
      <c r="C6" s="5" t="s">
        <v>21</v>
      </c>
      <c r="D6" s="5" t="s">
        <v>21</v>
      </c>
      <c r="E6" s="5" t="s">
        <v>21</v>
      </c>
      <c r="F6" s="5" t="s">
        <v>21</v>
      </c>
      <c r="G6" s="5" t="s">
        <v>21</v>
      </c>
      <c r="H6" s="5" t="s">
        <v>21</v>
      </c>
      <c r="I6" s="5" t="s">
        <v>21</v>
      </c>
      <c r="J6" s="5" t="s">
        <v>21</v>
      </c>
      <c r="K6" s="5" t="s">
        <v>21</v>
      </c>
      <c r="L6" s="5" t="s">
        <v>21</v>
      </c>
      <c r="M6" s="5" t="s">
        <v>21</v>
      </c>
      <c r="N6" s="5" t="s">
        <v>21</v>
      </c>
      <c r="O6" s="5" t="s">
        <v>21</v>
      </c>
      <c r="P6" s="5" t="s">
        <v>21</v>
      </c>
      <c r="Q6" s="5" t="s">
        <v>21</v>
      </c>
      <c r="R6" s="5" t="s">
        <v>21</v>
      </c>
      <c r="S6" s="5" t="s">
        <v>21</v>
      </c>
      <c r="T6" s="5" t="s">
        <v>21</v>
      </c>
      <c r="U6" s="5">
        <v>1</v>
      </c>
      <c r="V6" s="5">
        <v>1</v>
      </c>
      <c r="W6" s="5">
        <f>13/9</f>
        <v>1.44444444444444</v>
      </c>
      <c r="X6" s="5">
        <f t="shared" ref="X6:AC6" si="4">10/9</f>
        <v>1.11111111111111</v>
      </c>
      <c r="Y6" s="5">
        <f>17/9</f>
        <v>1.88888888888889</v>
      </c>
      <c r="Z6" s="5">
        <f t="shared" si="1"/>
        <v>0.666666666666667</v>
      </c>
      <c r="AA6" s="5">
        <v>1</v>
      </c>
      <c r="AB6" s="5">
        <f t="shared" si="4"/>
        <v>1.11111111111111</v>
      </c>
      <c r="AC6" s="5">
        <f t="shared" si="4"/>
        <v>1.11111111111111</v>
      </c>
      <c r="AD6" s="5">
        <v>1</v>
      </c>
      <c r="AE6" s="5">
        <v>1</v>
      </c>
      <c r="AF6" s="5">
        <v>1.11</v>
      </c>
      <c r="AG6" s="22">
        <f t="shared" si="2"/>
        <v>13.4433333333333</v>
      </c>
      <c r="AH6" s="23">
        <v>550</v>
      </c>
      <c r="AI6" s="24">
        <f t="shared" si="3"/>
        <v>7393.83333333333</v>
      </c>
    </row>
    <row r="7" spans="1:35">
      <c r="A7" s="28" t="s">
        <v>81</v>
      </c>
      <c r="B7" s="5" t="s">
        <v>21</v>
      </c>
      <c r="C7" s="5" t="s">
        <v>21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21</v>
      </c>
      <c r="L7" s="5" t="s">
        <v>21</v>
      </c>
      <c r="M7" s="5" t="s">
        <v>21</v>
      </c>
      <c r="N7" s="5" t="s">
        <v>21</v>
      </c>
      <c r="O7" s="5" t="s">
        <v>21</v>
      </c>
      <c r="P7" s="5" t="s">
        <v>21</v>
      </c>
      <c r="Q7" s="5" t="s">
        <v>21</v>
      </c>
      <c r="R7" s="5" t="s">
        <v>21</v>
      </c>
      <c r="S7" s="5" t="s">
        <v>21</v>
      </c>
      <c r="T7" s="5" t="s">
        <v>21</v>
      </c>
      <c r="U7" s="5">
        <v>1</v>
      </c>
      <c r="V7" s="5">
        <v>1</v>
      </c>
      <c r="W7" s="5">
        <v>1</v>
      </c>
      <c r="X7" s="5">
        <f t="shared" ref="X7:AC7" si="5">10/9</f>
        <v>1.11111111111111</v>
      </c>
      <c r="Y7" s="5">
        <f t="shared" si="5"/>
        <v>1.11111111111111</v>
      </c>
      <c r="Z7" s="5">
        <f t="shared" si="1"/>
        <v>0.666666666666667</v>
      </c>
      <c r="AA7" s="5">
        <v>1</v>
      </c>
      <c r="AB7" s="5">
        <f t="shared" si="5"/>
        <v>1.11111111111111</v>
      </c>
      <c r="AC7" s="5">
        <f t="shared" si="5"/>
        <v>1.11111111111111</v>
      </c>
      <c r="AD7" s="5">
        <v>1</v>
      </c>
      <c r="AE7" s="5">
        <v>1</v>
      </c>
      <c r="AF7" s="5">
        <v>1.11</v>
      </c>
      <c r="AG7" s="22">
        <f t="shared" si="2"/>
        <v>12.2211111111111</v>
      </c>
      <c r="AH7" s="23">
        <v>393</v>
      </c>
      <c r="AI7" s="24">
        <f t="shared" si="3"/>
        <v>4802.89666666667</v>
      </c>
    </row>
    <row r="8" spans="1:35">
      <c r="A8" s="4" t="s">
        <v>82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  <c r="G8" s="5" t="s">
        <v>21</v>
      </c>
      <c r="H8" s="5" t="s">
        <v>21</v>
      </c>
      <c r="I8" s="5" t="s">
        <v>21</v>
      </c>
      <c r="J8" s="5" t="s">
        <v>21</v>
      </c>
      <c r="K8" s="5" t="s">
        <v>21</v>
      </c>
      <c r="L8" s="5" t="s">
        <v>21</v>
      </c>
      <c r="M8" s="5" t="s">
        <v>21</v>
      </c>
      <c r="N8" s="5" t="s">
        <v>21</v>
      </c>
      <c r="O8" s="5" t="s">
        <v>21</v>
      </c>
      <c r="P8" s="5" t="s">
        <v>21</v>
      </c>
      <c r="Q8" s="5" t="s">
        <v>21</v>
      </c>
      <c r="R8" s="5" t="s">
        <v>21</v>
      </c>
      <c r="S8" s="5" t="s">
        <v>21</v>
      </c>
      <c r="T8" s="5" t="s">
        <v>21</v>
      </c>
      <c r="U8" s="5">
        <v>1</v>
      </c>
      <c r="V8" s="5">
        <v>1</v>
      </c>
      <c r="W8" s="5">
        <v>1</v>
      </c>
      <c r="X8" s="5">
        <f t="shared" ref="X8:AC8" si="6">10/9</f>
        <v>1.11111111111111</v>
      </c>
      <c r="Y8" s="5">
        <f t="shared" si="6"/>
        <v>1.11111111111111</v>
      </c>
      <c r="Z8" s="5">
        <f t="shared" si="1"/>
        <v>0.666666666666667</v>
      </c>
      <c r="AA8" s="5">
        <v>1</v>
      </c>
      <c r="AB8" s="5">
        <f t="shared" si="6"/>
        <v>1.11111111111111</v>
      </c>
      <c r="AC8" s="5">
        <f t="shared" si="6"/>
        <v>1.11111111111111</v>
      </c>
      <c r="AD8" s="5">
        <v>1</v>
      </c>
      <c r="AE8" s="5">
        <v>1</v>
      </c>
      <c r="AF8" s="5">
        <v>1.11</v>
      </c>
      <c r="AG8" s="22">
        <f t="shared" si="2"/>
        <v>12.2211111111111</v>
      </c>
      <c r="AH8" s="23">
        <v>393</v>
      </c>
      <c r="AI8" s="24">
        <f t="shared" si="3"/>
        <v>4802.89666666667</v>
      </c>
    </row>
    <row r="9" spans="1:35">
      <c r="A9" s="4" t="s">
        <v>83</v>
      </c>
      <c r="B9" s="5" t="s">
        <v>21</v>
      </c>
      <c r="C9" s="5" t="s">
        <v>21</v>
      </c>
      <c r="D9" s="5" t="s">
        <v>21</v>
      </c>
      <c r="E9" s="5" t="s">
        <v>21</v>
      </c>
      <c r="F9" s="5" t="s">
        <v>21</v>
      </c>
      <c r="G9" s="5" t="s">
        <v>21</v>
      </c>
      <c r="H9" s="5" t="s">
        <v>21</v>
      </c>
      <c r="I9" s="5" t="s">
        <v>21</v>
      </c>
      <c r="J9" s="5" t="s">
        <v>21</v>
      </c>
      <c r="K9" s="5" t="s">
        <v>21</v>
      </c>
      <c r="L9" s="5" t="s">
        <v>21</v>
      </c>
      <c r="M9" s="5" t="s">
        <v>21</v>
      </c>
      <c r="N9" s="5" t="s">
        <v>21</v>
      </c>
      <c r="O9" s="5" t="s">
        <v>21</v>
      </c>
      <c r="P9" s="5" t="s">
        <v>21</v>
      </c>
      <c r="Q9" s="5" t="s">
        <v>21</v>
      </c>
      <c r="R9" s="5" t="s">
        <v>21</v>
      </c>
      <c r="S9" s="5" t="s">
        <v>21</v>
      </c>
      <c r="T9" s="5" t="s">
        <v>21</v>
      </c>
      <c r="U9" s="5">
        <v>1</v>
      </c>
      <c r="V9" s="5">
        <v>1</v>
      </c>
      <c r="W9" s="5">
        <f>13/9</f>
        <v>1.44444444444444</v>
      </c>
      <c r="X9" s="5">
        <f t="shared" ref="X9:AC9" si="7">10/9</f>
        <v>1.11111111111111</v>
      </c>
      <c r="Y9" s="5">
        <f t="shared" si="7"/>
        <v>1.11111111111111</v>
      </c>
      <c r="Z9" s="5">
        <f t="shared" si="1"/>
        <v>0.666666666666667</v>
      </c>
      <c r="AA9" s="5">
        <f t="shared" ref="AA9:AA13" si="8">9.5/9</f>
        <v>1.05555555555556</v>
      </c>
      <c r="AB9" s="5">
        <f t="shared" si="7"/>
        <v>1.11111111111111</v>
      </c>
      <c r="AC9" s="5">
        <f t="shared" si="7"/>
        <v>1.11111111111111</v>
      </c>
      <c r="AD9" s="5">
        <v>1</v>
      </c>
      <c r="AE9" s="5">
        <v>1</v>
      </c>
      <c r="AF9" s="5">
        <v>1.11</v>
      </c>
      <c r="AG9" s="22">
        <f t="shared" si="2"/>
        <v>12.7211111111111</v>
      </c>
      <c r="AH9" s="23">
        <v>393</v>
      </c>
      <c r="AI9" s="24">
        <f t="shared" si="3"/>
        <v>4999.39666666667</v>
      </c>
    </row>
    <row r="10" spans="1:35">
      <c r="A10" s="4" t="s">
        <v>84</v>
      </c>
      <c r="B10" s="5" t="s">
        <v>21</v>
      </c>
      <c r="C10" s="5" t="s">
        <v>21</v>
      </c>
      <c r="D10" s="5" t="s">
        <v>21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21</v>
      </c>
      <c r="K10" s="5" t="s">
        <v>21</v>
      </c>
      <c r="L10" s="5" t="s">
        <v>21</v>
      </c>
      <c r="M10" s="5" t="s">
        <v>21</v>
      </c>
      <c r="N10" s="5" t="s">
        <v>21</v>
      </c>
      <c r="O10" s="5" t="s">
        <v>21</v>
      </c>
      <c r="P10" s="5" t="s">
        <v>21</v>
      </c>
      <c r="Q10" s="5" t="s">
        <v>21</v>
      </c>
      <c r="R10" s="5" t="s">
        <v>21</v>
      </c>
      <c r="S10" s="5" t="s">
        <v>21</v>
      </c>
      <c r="T10" s="5" t="s">
        <v>21</v>
      </c>
      <c r="U10" s="5">
        <v>1</v>
      </c>
      <c r="V10" s="5">
        <v>1</v>
      </c>
      <c r="W10" s="5">
        <v>1</v>
      </c>
      <c r="X10" s="5">
        <f t="shared" ref="X10:AC10" si="9">10/9</f>
        <v>1.11111111111111</v>
      </c>
      <c r="Y10" s="5">
        <f>17/9</f>
        <v>1.88888888888889</v>
      </c>
      <c r="Z10" s="5">
        <f t="shared" si="1"/>
        <v>0.666666666666667</v>
      </c>
      <c r="AA10" s="5">
        <f t="shared" si="8"/>
        <v>1.05555555555556</v>
      </c>
      <c r="AB10" s="5">
        <f t="shared" si="9"/>
        <v>1.11111111111111</v>
      </c>
      <c r="AC10" s="5">
        <f t="shared" si="9"/>
        <v>1.11111111111111</v>
      </c>
      <c r="AD10" s="5">
        <v>1</v>
      </c>
      <c r="AE10" s="5">
        <v>1</v>
      </c>
      <c r="AF10" s="5">
        <v>1.11</v>
      </c>
      <c r="AG10" s="22">
        <f t="shared" si="2"/>
        <v>13.0544444444444</v>
      </c>
      <c r="AH10" s="23">
        <v>393</v>
      </c>
      <c r="AI10" s="24">
        <f t="shared" si="3"/>
        <v>5130.39666666667</v>
      </c>
    </row>
    <row r="11" spans="1:35">
      <c r="A11" s="4" t="s">
        <v>85</v>
      </c>
      <c r="B11" s="5" t="s">
        <v>21</v>
      </c>
      <c r="C11" s="5" t="s">
        <v>21</v>
      </c>
      <c r="D11" s="5" t="s">
        <v>21</v>
      </c>
      <c r="E11" s="5" t="s">
        <v>21</v>
      </c>
      <c r="F11" s="5" t="s">
        <v>21</v>
      </c>
      <c r="G11" s="5" t="s">
        <v>21</v>
      </c>
      <c r="H11" s="5" t="s">
        <v>21</v>
      </c>
      <c r="I11" s="5" t="s">
        <v>21</v>
      </c>
      <c r="J11" s="5" t="s">
        <v>21</v>
      </c>
      <c r="K11" s="5" t="s">
        <v>21</v>
      </c>
      <c r="L11" s="5" t="s">
        <v>21</v>
      </c>
      <c r="M11" s="5" t="s">
        <v>21</v>
      </c>
      <c r="N11" s="5" t="s">
        <v>21</v>
      </c>
      <c r="O11" s="5" t="s">
        <v>21</v>
      </c>
      <c r="P11" s="5" t="s">
        <v>21</v>
      </c>
      <c r="Q11" s="5" t="s">
        <v>21</v>
      </c>
      <c r="R11" s="5" t="s">
        <v>21</v>
      </c>
      <c r="S11" s="5" t="s">
        <v>21</v>
      </c>
      <c r="T11" s="5" t="s">
        <v>21</v>
      </c>
      <c r="U11" s="5">
        <v>1</v>
      </c>
      <c r="V11" s="5">
        <v>1</v>
      </c>
      <c r="W11" s="5">
        <v>1</v>
      </c>
      <c r="X11" s="5">
        <f t="shared" ref="X11:AC11" si="10">10/9</f>
        <v>1.11111111111111</v>
      </c>
      <c r="Y11" s="5">
        <f t="shared" si="10"/>
        <v>1.11111111111111</v>
      </c>
      <c r="Z11" s="5">
        <f t="shared" si="1"/>
        <v>0.666666666666667</v>
      </c>
      <c r="AA11" s="5">
        <f>11/9</f>
        <v>1.22222222222222</v>
      </c>
      <c r="AB11" s="5">
        <f>14/9</f>
        <v>1.55555555555556</v>
      </c>
      <c r="AC11" s="5">
        <f t="shared" si="10"/>
        <v>1.11111111111111</v>
      </c>
      <c r="AD11" s="5">
        <v>1</v>
      </c>
      <c r="AE11" s="5">
        <v>1</v>
      </c>
      <c r="AF11" s="5">
        <v>1.11</v>
      </c>
      <c r="AG11" s="22">
        <f t="shared" si="2"/>
        <v>12.8877777777778</v>
      </c>
      <c r="AH11" s="23">
        <v>393</v>
      </c>
      <c r="AI11" s="24">
        <f t="shared" si="3"/>
        <v>5064.89666666667</v>
      </c>
    </row>
    <row r="12" spans="1:35">
      <c r="A12" s="4" t="s">
        <v>86</v>
      </c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5" t="s">
        <v>21</v>
      </c>
      <c r="Q12" s="5" t="s">
        <v>21</v>
      </c>
      <c r="R12" s="5" t="s">
        <v>21</v>
      </c>
      <c r="S12" s="5" t="s">
        <v>21</v>
      </c>
      <c r="T12" s="5" t="s">
        <v>21</v>
      </c>
      <c r="U12" s="5">
        <v>1</v>
      </c>
      <c r="V12" s="5">
        <v>1</v>
      </c>
      <c r="W12" s="5">
        <v>1</v>
      </c>
      <c r="X12" s="5">
        <f t="shared" ref="X12:AC12" si="11">10/9</f>
        <v>1.11111111111111</v>
      </c>
      <c r="Y12" s="5">
        <f t="shared" si="11"/>
        <v>1.11111111111111</v>
      </c>
      <c r="Z12" s="5">
        <f t="shared" si="1"/>
        <v>0.666666666666667</v>
      </c>
      <c r="AA12" s="5">
        <v>1</v>
      </c>
      <c r="AB12" s="5">
        <f t="shared" si="11"/>
        <v>1.11111111111111</v>
      </c>
      <c r="AC12" s="5">
        <f t="shared" si="11"/>
        <v>1.11111111111111</v>
      </c>
      <c r="AD12" s="5">
        <v>1</v>
      </c>
      <c r="AE12" s="5">
        <v>1</v>
      </c>
      <c r="AF12" s="5">
        <v>1.11</v>
      </c>
      <c r="AG12" s="22">
        <f t="shared" si="2"/>
        <v>12.2211111111111</v>
      </c>
      <c r="AH12" s="23">
        <v>393</v>
      </c>
      <c r="AI12" s="24">
        <f t="shared" si="3"/>
        <v>4802.89666666667</v>
      </c>
    </row>
    <row r="13" spans="1:35">
      <c r="A13" s="4" t="s">
        <v>87</v>
      </c>
      <c r="B13" s="5" t="s">
        <v>21</v>
      </c>
      <c r="C13" s="5" t="s">
        <v>21</v>
      </c>
      <c r="D13" s="5" t="s">
        <v>21</v>
      </c>
      <c r="E13" s="5" t="s">
        <v>21</v>
      </c>
      <c r="F13" s="5" t="s">
        <v>21</v>
      </c>
      <c r="G13" s="5" t="s">
        <v>21</v>
      </c>
      <c r="H13" s="5" t="s">
        <v>21</v>
      </c>
      <c r="I13" s="5" t="s">
        <v>21</v>
      </c>
      <c r="J13" s="5" t="s">
        <v>21</v>
      </c>
      <c r="K13" s="5" t="s">
        <v>21</v>
      </c>
      <c r="L13" s="5" t="s">
        <v>21</v>
      </c>
      <c r="M13" s="5" t="s">
        <v>21</v>
      </c>
      <c r="N13" s="5" t="s">
        <v>21</v>
      </c>
      <c r="O13" s="5" t="s">
        <v>21</v>
      </c>
      <c r="P13" s="5" t="s">
        <v>21</v>
      </c>
      <c r="Q13" s="5" t="s">
        <v>21</v>
      </c>
      <c r="R13" s="5" t="s">
        <v>21</v>
      </c>
      <c r="S13" s="5" t="s">
        <v>21</v>
      </c>
      <c r="T13" s="5" t="s">
        <v>21</v>
      </c>
      <c r="U13" s="5">
        <v>1</v>
      </c>
      <c r="V13" s="5">
        <v>1</v>
      </c>
      <c r="W13" s="5">
        <v>1</v>
      </c>
      <c r="X13" s="5">
        <f>11/9</f>
        <v>1.22222222222222</v>
      </c>
      <c r="Y13" s="5">
        <f t="shared" ref="Y13:AC13" si="12">10/9</f>
        <v>1.11111111111111</v>
      </c>
      <c r="Z13" s="5">
        <f t="shared" si="1"/>
        <v>0.666666666666667</v>
      </c>
      <c r="AA13" s="5">
        <f t="shared" si="8"/>
        <v>1.05555555555556</v>
      </c>
      <c r="AB13" s="5">
        <f t="shared" si="12"/>
        <v>1.11111111111111</v>
      </c>
      <c r="AC13" s="5">
        <f t="shared" si="12"/>
        <v>1.11111111111111</v>
      </c>
      <c r="AD13" s="5">
        <v>1</v>
      </c>
      <c r="AE13" s="5">
        <v>1</v>
      </c>
      <c r="AF13" s="5">
        <v>1.11</v>
      </c>
      <c r="AG13" s="22">
        <f t="shared" si="2"/>
        <v>12.3877777777778</v>
      </c>
      <c r="AH13" s="23">
        <v>393</v>
      </c>
      <c r="AI13" s="24">
        <f t="shared" si="3"/>
        <v>4868.39666666667</v>
      </c>
    </row>
    <row r="14" spans="1:35">
      <c r="A14" s="4" t="s">
        <v>88</v>
      </c>
      <c r="B14" s="5" t="s">
        <v>21</v>
      </c>
      <c r="C14" s="5" t="s">
        <v>21</v>
      </c>
      <c r="D14" s="5" t="s">
        <v>21</v>
      </c>
      <c r="E14" s="5" t="s">
        <v>21</v>
      </c>
      <c r="F14" s="5" t="s">
        <v>21</v>
      </c>
      <c r="G14" s="5" t="s">
        <v>21</v>
      </c>
      <c r="H14" s="5" t="s">
        <v>21</v>
      </c>
      <c r="I14" s="5" t="s">
        <v>21</v>
      </c>
      <c r="J14" s="5" t="s">
        <v>21</v>
      </c>
      <c r="K14" s="5" t="s">
        <v>21</v>
      </c>
      <c r="L14" s="5" t="s">
        <v>21</v>
      </c>
      <c r="M14" s="5" t="s">
        <v>21</v>
      </c>
      <c r="N14" s="5" t="s">
        <v>21</v>
      </c>
      <c r="O14" s="5" t="s">
        <v>21</v>
      </c>
      <c r="P14" s="5" t="s">
        <v>21</v>
      </c>
      <c r="Q14" s="5" t="s">
        <v>21</v>
      </c>
      <c r="R14" s="5" t="s">
        <v>21</v>
      </c>
      <c r="S14" s="5" t="s">
        <v>21</v>
      </c>
      <c r="T14" s="5" t="s">
        <v>21</v>
      </c>
      <c r="U14" s="5">
        <v>1</v>
      </c>
      <c r="V14" s="5">
        <v>1</v>
      </c>
      <c r="W14" s="5">
        <v>1</v>
      </c>
      <c r="X14" s="5">
        <f t="shared" ref="X14:AC14" si="13">10/9</f>
        <v>1.11111111111111</v>
      </c>
      <c r="Y14" s="5">
        <f t="shared" si="13"/>
        <v>1.11111111111111</v>
      </c>
      <c r="Z14" s="5">
        <f t="shared" si="1"/>
        <v>0.666666666666667</v>
      </c>
      <c r="AA14" s="5">
        <v>1</v>
      </c>
      <c r="AB14" s="5">
        <f t="shared" si="13"/>
        <v>1.11111111111111</v>
      </c>
      <c r="AC14" s="5">
        <f t="shared" si="13"/>
        <v>1.11111111111111</v>
      </c>
      <c r="AD14" s="5">
        <v>1</v>
      </c>
      <c r="AE14" s="5">
        <v>1</v>
      </c>
      <c r="AF14" s="5">
        <v>1.11</v>
      </c>
      <c r="AG14" s="22">
        <f t="shared" si="2"/>
        <v>12.2211111111111</v>
      </c>
      <c r="AH14" s="23">
        <v>393</v>
      </c>
      <c r="AI14" s="24">
        <f t="shared" si="3"/>
        <v>4802.89666666667</v>
      </c>
    </row>
    <row r="15" spans="1:35">
      <c r="A15" s="4" t="s">
        <v>89</v>
      </c>
      <c r="B15" s="5" t="s">
        <v>21</v>
      </c>
      <c r="C15" s="5" t="s">
        <v>21</v>
      </c>
      <c r="D15" s="5" t="s">
        <v>21</v>
      </c>
      <c r="E15" s="5" t="s">
        <v>21</v>
      </c>
      <c r="F15" s="5" t="s">
        <v>21</v>
      </c>
      <c r="G15" s="5" t="s">
        <v>21</v>
      </c>
      <c r="H15" s="5" t="s">
        <v>21</v>
      </c>
      <c r="I15" s="5" t="s">
        <v>21</v>
      </c>
      <c r="J15" s="5" t="s">
        <v>21</v>
      </c>
      <c r="K15" s="5" t="s">
        <v>21</v>
      </c>
      <c r="L15" s="5" t="s">
        <v>21</v>
      </c>
      <c r="M15" s="5" t="s">
        <v>21</v>
      </c>
      <c r="N15" s="5" t="s">
        <v>21</v>
      </c>
      <c r="O15" s="5" t="s">
        <v>21</v>
      </c>
      <c r="P15" s="5" t="s">
        <v>21</v>
      </c>
      <c r="Q15" s="5" t="s">
        <v>21</v>
      </c>
      <c r="R15" s="5" t="s">
        <v>21</v>
      </c>
      <c r="S15" s="5" t="s">
        <v>21</v>
      </c>
      <c r="T15" s="5" t="s">
        <v>21</v>
      </c>
      <c r="U15" s="5">
        <v>1</v>
      </c>
      <c r="V15" s="5">
        <v>1</v>
      </c>
      <c r="W15" s="5">
        <v>1</v>
      </c>
      <c r="X15" s="5">
        <f t="shared" ref="X15:AC15" si="14">10/9</f>
        <v>1.11111111111111</v>
      </c>
      <c r="Y15" s="5">
        <f t="shared" si="14"/>
        <v>1.11111111111111</v>
      </c>
      <c r="Z15" s="5">
        <f t="shared" si="1"/>
        <v>0.666666666666667</v>
      </c>
      <c r="AA15" s="5">
        <f>11/9</f>
        <v>1.22222222222222</v>
      </c>
      <c r="AB15" s="5">
        <f>14/9</f>
        <v>1.55555555555556</v>
      </c>
      <c r="AC15" s="5">
        <f t="shared" si="14"/>
        <v>1.11111111111111</v>
      </c>
      <c r="AD15" s="5">
        <v>1</v>
      </c>
      <c r="AE15" s="5">
        <v>1</v>
      </c>
      <c r="AF15" s="5">
        <v>1.11</v>
      </c>
      <c r="AG15" s="22">
        <f t="shared" si="2"/>
        <v>12.8877777777778</v>
      </c>
      <c r="AH15" s="23">
        <v>393</v>
      </c>
      <c r="AI15" s="24">
        <f t="shared" ref="AI15:AI20" si="15">AH15*AG15</f>
        <v>5064.89666666667</v>
      </c>
    </row>
    <row r="16" spans="1:35">
      <c r="A16" s="4" t="s">
        <v>90</v>
      </c>
      <c r="B16" s="5" t="s">
        <v>21</v>
      </c>
      <c r="C16" s="5" t="s">
        <v>21</v>
      </c>
      <c r="D16" s="5" t="s">
        <v>21</v>
      </c>
      <c r="E16" s="5" t="s">
        <v>21</v>
      </c>
      <c r="F16" s="5" t="s">
        <v>21</v>
      </c>
      <c r="G16" s="5" t="s">
        <v>21</v>
      </c>
      <c r="H16" s="5" t="s">
        <v>21</v>
      </c>
      <c r="I16" s="5" t="s">
        <v>21</v>
      </c>
      <c r="J16" s="5" t="s">
        <v>21</v>
      </c>
      <c r="K16" s="5" t="s">
        <v>21</v>
      </c>
      <c r="L16" s="5" t="s">
        <v>21</v>
      </c>
      <c r="M16" s="5" t="s">
        <v>21</v>
      </c>
      <c r="N16" s="5" t="s">
        <v>21</v>
      </c>
      <c r="O16" s="5" t="s">
        <v>21</v>
      </c>
      <c r="P16" s="5" t="s">
        <v>21</v>
      </c>
      <c r="Q16" s="5" t="s">
        <v>21</v>
      </c>
      <c r="R16" s="5" t="s">
        <v>21</v>
      </c>
      <c r="S16" s="5" t="s">
        <v>21</v>
      </c>
      <c r="T16" s="5" t="s">
        <v>21</v>
      </c>
      <c r="U16" s="5">
        <v>1</v>
      </c>
      <c r="V16" s="5">
        <v>1</v>
      </c>
      <c r="W16" s="5">
        <v>1</v>
      </c>
      <c r="X16" s="5">
        <f t="shared" ref="X16:AC16" si="16">10/9</f>
        <v>1.11111111111111</v>
      </c>
      <c r="Y16" s="5">
        <f t="shared" si="16"/>
        <v>1.11111111111111</v>
      </c>
      <c r="Z16" s="5">
        <f>17/9</f>
        <v>1.88888888888889</v>
      </c>
      <c r="AA16" s="5">
        <f>9.5/9</f>
        <v>1.05555555555556</v>
      </c>
      <c r="AB16" s="5">
        <f t="shared" si="16"/>
        <v>1.11111111111111</v>
      </c>
      <c r="AC16" s="5">
        <f t="shared" si="16"/>
        <v>1.11111111111111</v>
      </c>
      <c r="AD16" s="5">
        <v>1</v>
      </c>
      <c r="AE16" s="5">
        <v>1</v>
      </c>
      <c r="AF16" s="5">
        <v>1.11</v>
      </c>
      <c r="AG16" s="22">
        <f t="shared" si="2"/>
        <v>13.4988888888889</v>
      </c>
      <c r="AH16" s="23">
        <v>393</v>
      </c>
      <c r="AI16" s="24">
        <f t="shared" si="15"/>
        <v>5305.06333333333</v>
      </c>
    </row>
    <row r="17" spans="1:35">
      <c r="A17" s="4" t="s">
        <v>91</v>
      </c>
      <c r="B17" s="5" t="s">
        <v>21</v>
      </c>
      <c r="C17" s="5" t="s">
        <v>21</v>
      </c>
      <c r="D17" s="5" t="s">
        <v>21</v>
      </c>
      <c r="E17" s="5" t="s">
        <v>21</v>
      </c>
      <c r="F17" s="5" t="s">
        <v>21</v>
      </c>
      <c r="G17" s="5" t="s">
        <v>21</v>
      </c>
      <c r="H17" s="5" t="s">
        <v>21</v>
      </c>
      <c r="I17" s="5" t="s">
        <v>21</v>
      </c>
      <c r="J17" s="5" t="s">
        <v>21</v>
      </c>
      <c r="K17" s="5" t="s">
        <v>21</v>
      </c>
      <c r="L17" s="5" t="s">
        <v>21</v>
      </c>
      <c r="M17" s="5" t="s">
        <v>21</v>
      </c>
      <c r="N17" s="5" t="s">
        <v>21</v>
      </c>
      <c r="O17" s="5" t="s">
        <v>21</v>
      </c>
      <c r="P17" s="5" t="s">
        <v>21</v>
      </c>
      <c r="Q17" s="5" t="s">
        <v>21</v>
      </c>
      <c r="R17" s="5" t="s">
        <v>21</v>
      </c>
      <c r="S17" s="5" t="s">
        <v>21</v>
      </c>
      <c r="T17" s="5" t="s">
        <v>21</v>
      </c>
      <c r="U17" s="5">
        <v>1</v>
      </c>
      <c r="V17" s="5">
        <v>1</v>
      </c>
      <c r="W17" s="5">
        <v>1</v>
      </c>
      <c r="X17" s="5">
        <f t="shared" ref="X17:AC17" si="17">10/9</f>
        <v>1.11111111111111</v>
      </c>
      <c r="Y17" s="5">
        <f>5.5/9</f>
        <v>0.611111111111111</v>
      </c>
      <c r="Z17" s="5">
        <f>17/9</f>
        <v>1.88888888888889</v>
      </c>
      <c r="AA17" s="5">
        <v>1</v>
      </c>
      <c r="AB17" s="5">
        <f t="shared" si="17"/>
        <v>1.11111111111111</v>
      </c>
      <c r="AC17" s="5">
        <f t="shared" si="17"/>
        <v>1.11111111111111</v>
      </c>
      <c r="AD17" s="5">
        <v>1</v>
      </c>
      <c r="AE17" s="5">
        <v>1</v>
      </c>
      <c r="AF17" s="5">
        <v>1.11</v>
      </c>
      <c r="AG17" s="22">
        <f t="shared" si="2"/>
        <v>12.9433333333333</v>
      </c>
      <c r="AH17" s="23">
        <v>393</v>
      </c>
      <c r="AI17" s="24">
        <f t="shared" si="15"/>
        <v>5086.73</v>
      </c>
    </row>
    <row r="18" spans="1:35">
      <c r="A18" s="4" t="s">
        <v>92</v>
      </c>
      <c r="B18" s="5" t="s">
        <v>21</v>
      </c>
      <c r="C18" s="5" t="s">
        <v>21</v>
      </c>
      <c r="D18" s="5" t="s">
        <v>21</v>
      </c>
      <c r="E18" s="5" t="s">
        <v>21</v>
      </c>
      <c r="F18" s="5" t="s">
        <v>21</v>
      </c>
      <c r="G18" s="5" t="s">
        <v>21</v>
      </c>
      <c r="H18" s="5" t="s">
        <v>21</v>
      </c>
      <c r="I18" s="5" t="s">
        <v>21</v>
      </c>
      <c r="J18" s="5" t="s">
        <v>21</v>
      </c>
      <c r="K18" s="5" t="s">
        <v>21</v>
      </c>
      <c r="L18" s="5" t="s">
        <v>21</v>
      </c>
      <c r="M18" s="5" t="s">
        <v>21</v>
      </c>
      <c r="N18" s="5" t="s">
        <v>21</v>
      </c>
      <c r="O18" s="5" t="s">
        <v>21</v>
      </c>
      <c r="P18" s="5" t="s">
        <v>21</v>
      </c>
      <c r="Q18" s="5" t="s">
        <v>21</v>
      </c>
      <c r="R18" s="5" t="s">
        <v>21</v>
      </c>
      <c r="S18" s="5" t="s">
        <v>21</v>
      </c>
      <c r="T18" s="5" t="s">
        <v>21</v>
      </c>
      <c r="U18" s="5" t="s">
        <v>21</v>
      </c>
      <c r="V18" s="5" t="s">
        <v>21</v>
      </c>
      <c r="W18" s="5" t="s">
        <v>21</v>
      </c>
      <c r="X18" s="5" t="s">
        <v>21</v>
      </c>
      <c r="Y18" s="5" t="s">
        <v>21</v>
      </c>
      <c r="Z18" s="5" t="s">
        <v>21</v>
      </c>
      <c r="AA18" s="5" t="s">
        <v>21</v>
      </c>
      <c r="AB18" s="5" t="s">
        <v>21</v>
      </c>
      <c r="AC18" s="5" t="s">
        <v>21</v>
      </c>
      <c r="AD18" s="5" t="s">
        <v>21</v>
      </c>
      <c r="AE18" s="5">
        <f>6/9</f>
        <v>0.666666666666667</v>
      </c>
      <c r="AF18" s="5">
        <v>1.11</v>
      </c>
      <c r="AG18" s="22">
        <f t="shared" si="2"/>
        <v>1.77666666666667</v>
      </c>
      <c r="AH18" s="23">
        <v>393</v>
      </c>
      <c r="AI18" s="24">
        <f t="shared" si="15"/>
        <v>698.23</v>
      </c>
    </row>
    <row r="19" spans="1:35">
      <c r="A19" s="4" t="s">
        <v>93</v>
      </c>
      <c r="B19" s="5" t="s">
        <v>21</v>
      </c>
      <c r="C19" s="5" t="s">
        <v>21</v>
      </c>
      <c r="D19" s="5" t="s">
        <v>21</v>
      </c>
      <c r="E19" s="5" t="s">
        <v>21</v>
      </c>
      <c r="F19" s="5" t="s">
        <v>21</v>
      </c>
      <c r="G19" s="5" t="s">
        <v>21</v>
      </c>
      <c r="H19" s="5" t="s">
        <v>21</v>
      </c>
      <c r="I19" s="5" t="s">
        <v>21</v>
      </c>
      <c r="J19" s="5" t="s">
        <v>21</v>
      </c>
      <c r="K19" s="5" t="s">
        <v>21</v>
      </c>
      <c r="L19" s="5" t="s">
        <v>21</v>
      </c>
      <c r="M19" s="5" t="s">
        <v>21</v>
      </c>
      <c r="N19" s="5" t="s">
        <v>21</v>
      </c>
      <c r="O19" s="5" t="s">
        <v>21</v>
      </c>
      <c r="P19" s="5" t="s">
        <v>21</v>
      </c>
      <c r="Q19" s="5" t="s">
        <v>21</v>
      </c>
      <c r="R19" s="5" t="s">
        <v>21</v>
      </c>
      <c r="S19" s="5" t="s">
        <v>21</v>
      </c>
      <c r="T19" s="5" t="s">
        <v>21</v>
      </c>
      <c r="U19" s="5" t="s">
        <v>21</v>
      </c>
      <c r="V19" s="5" t="s">
        <v>21</v>
      </c>
      <c r="W19" s="5" t="s">
        <v>21</v>
      </c>
      <c r="X19" s="5" t="s">
        <v>21</v>
      </c>
      <c r="Y19" s="5" t="s">
        <v>21</v>
      </c>
      <c r="Z19" s="5" t="s">
        <v>21</v>
      </c>
      <c r="AA19" s="5" t="s">
        <v>21</v>
      </c>
      <c r="AB19" s="5" t="s">
        <v>21</v>
      </c>
      <c r="AC19" s="5" t="s">
        <v>21</v>
      </c>
      <c r="AD19" s="5" t="s">
        <v>21</v>
      </c>
      <c r="AE19" s="5">
        <f>6/9</f>
        <v>0.666666666666667</v>
      </c>
      <c r="AF19" s="5">
        <v>1.11</v>
      </c>
      <c r="AG19" s="22">
        <f t="shared" si="2"/>
        <v>1.77666666666667</v>
      </c>
      <c r="AH19" s="23">
        <v>393</v>
      </c>
      <c r="AI19" s="24">
        <f t="shared" si="15"/>
        <v>698.23</v>
      </c>
    </row>
    <row r="20" spans="1: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22"/>
      <c r="AH20" s="23"/>
      <c r="AI20" s="24"/>
    </row>
    <row r="21" spans="1: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22"/>
      <c r="AH21" s="23"/>
      <c r="AI21" s="10"/>
    </row>
    <row r="22" spans="1: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22"/>
      <c r="AH22" s="23"/>
      <c r="AI22" s="10"/>
    </row>
    <row r="23" spans="1:35">
      <c r="A23" s="10" t="s">
        <v>26</v>
      </c>
      <c r="B23" s="10">
        <f t="shared" ref="B23:AG23" si="18">SUM(B5:B22)</f>
        <v>0</v>
      </c>
      <c r="C23" s="10">
        <f t="shared" si="18"/>
        <v>0</v>
      </c>
      <c r="D23" s="10">
        <f t="shared" si="18"/>
        <v>0</v>
      </c>
      <c r="E23" s="10">
        <f t="shared" si="18"/>
        <v>0</v>
      </c>
      <c r="F23" s="10">
        <f t="shared" si="18"/>
        <v>0</v>
      </c>
      <c r="G23" s="10">
        <f t="shared" si="18"/>
        <v>0</v>
      </c>
      <c r="H23" s="10">
        <f t="shared" si="18"/>
        <v>0</v>
      </c>
      <c r="I23" s="10">
        <f t="shared" si="18"/>
        <v>0</v>
      </c>
      <c r="J23" s="10">
        <f t="shared" si="18"/>
        <v>0</v>
      </c>
      <c r="K23" s="10">
        <f t="shared" si="18"/>
        <v>0</v>
      </c>
      <c r="L23" s="10">
        <f t="shared" si="18"/>
        <v>0</v>
      </c>
      <c r="M23" s="10">
        <f t="shared" si="18"/>
        <v>0</v>
      </c>
      <c r="N23" s="10">
        <f t="shared" si="18"/>
        <v>0</v>
      </c>
      <c r="O23" s="10">
        <f t="shared" si="18"/>
        <v>0</v>
      </c>
      <c r="P23" s="10">
        <f t="shared" si="18"/>
        <v>0</v>
      </c>
      <c r="Q23" s="10">
        <f t="shared" si="18"/>
        <v>0</v>
      </c>
      <c r="R23" s="10">
        <f t="shared" si="18"/>
        <v>0</v>
      </c>
      <c r="S23" s="10">
        <f t="shared" si="18"/>
        <v>0</v>
      </c>
      <c r="T23" s="10">
        <f t="shared" si="18"/>
        <v>0</v>
      </c>
      <c r="U23" s="10">
        <f t="shared" si="18"/>
        <v>13</v>
      </c>
      <c r="V23" s="10">
        <f t="shared" si="18"/>
        <v>13</v>
      </c>
      <c r="W23" s="10">
        <f t="shared" si="18"/>
        <v>13.8888888888889</v>
      </c>
      <c r="X23" s="10">
        <f t="shared" si="18"/>
        <v>14.5555555555556</v>
      </c>
      <c r="Y23" s="10">
        <f t="shared" si="18"/>
        <v>15.5</v>
      </c>
      <c r="Z23" s="10">
        <f t="shared" si="18"/>
        <v>11.1111111111111</v>
      </c>
      <c r="AA23" s="10">
        <f t="shared" si="18"/>
        <v>13.6666666666667</v>
      </c>
      <c r="AB23" s="10">
        <f t="shared" si="18"/>
        <v>15.3333333333333</v>
      </c>
      <c r="AC23" s="10">
        <f t="shared" si="18"/>
        <v>14.4444444444444</v>
      </c>
      <c r="AD23" s="10">
        <f t="shared" si="18"/>
        <v>13</v>
      </c>
      <c r="AE23" s="10">
        <f t="shared" si="18"/>
        <v>14.3333333333333</v>
      </c>
      <c r="AF23" s="10">
        <f t="shared" si="18"/>
        <v>16.65</v>
      </c>
      <c r="AG23" s="23">
        <f t="shared" si="18"/>
        <v>168.483333333333</v>
      </c>
      <c r="AH23" s="106" t="s">
        <v>27</v>
      </c>
      <c r="AI23" s="25">
        <f>SUM(AI5:AI22)</f>
        <v>70243.2677777778</v>
      </c>
    </row>
    <row r="24" ht="23" customHeight="1" spans="1:35">
      <c r="A24" s="11" t="s">
        <v>28</v>
      </c>
      <c r="B24" s="12"/>
      <c r="C24" s="13" t="s">
        <v>29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26"/>
      <c r="AI24" s="25">
        <v>0</v>
      </c>
    </row>
    <row r="25" spans="1:35">
      <c r="A25" s="15" t="s">
        <v>30</v>
      </c>
      <c r="B25" s="15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25">
        <f>AI23-AI24</f>
        <v>70243.2677777778</v>
      </c>
    </row>
    <row r="26" spans="1:35">
      <c r="A26" s="16" t="s">
        <v>31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2"/>
      <c r="AG26" s="10" t="s">
        <v>32</v>
      </c>
      <c r="AH26" s="10"/>
      <c r="AI26" s="27"/>
    </row>
    <row r="27" spans="1:35">
      <c r="A27" s="18" t="s">
        <v>33</v>
      </c>
      <c r="B27" s="18"/>
      <c r="C27" s="18"/>
      <c r="D27" s="18"/>
      <c r="E27" s="18"/>
      <c r="F27" s="18"/>
      <c r="G27" s="18"/>
      <c r="H27" s="18"/>
      <c r="I27" s="18" t="s">
        <v>34</v>
      </c>
      <c r="J27" s="18"/>
      <c r="K27" s="18"/>
      <c r="L27" s="18"/>
      <c r="M27" s="19"/>
      <c r="N27" s="19"/>
      <c r="O27" s="19"/>
      <c r="P27" s="19"/>
      <c r="Q27" s="19"/>
      <c r="R27" s="19"/>
      <c r="S27" s="19"/>
      <c r="T27" s="19"/>
      <c r="U27" s="19"/>
      <c r="V27" s="18" t="s">
        <v>35</v>
      </c>
      <c r="W27" s="18"/>
      <c r="X27" s="18"/>
      <c r="Y27" s="18"/>
      <c r="Z27" s="19"/>
      <c r="AA27" s="19"/>
      <c r="AB27" s="19"/>
      <c r="AC27" s="18"/>
      <c r="AD27" s="19"/>
      <c r="AE27" s="18" t="s">
        <v>34</v>
      </c>
      <c r="AF27" s="18"/>
      <c r="AG27" s="18"/>
      <c r="AH27" s="18"/>
      <c r="AI27" s="18"/>
    </row>
  </sheetData>
  <mergeCells count="18">
    <mergeCell ref="A1:AI1"/>
    <mergeCell ref="AC2:AG2"/>
    <mergeCell ref="B3:AF3"/>
    <mergeCell ref="A24:B24"/>
    <mergeCell ref="C24:AH24"/>
    <mergeCell ref="A25:B25"/>
    <mergeCell ref="C25:AH25"/>
    <mergeCell ref="A26:AF26"/>
    <mergeCell ref="AG26:AH26"/>
    <mergeCell ref="A27:B27"/>
    <mergeCell ref="C27:G27"/>
    <mergeCell ref="I27:L27"/>
    <mergeCell ref="V27:Y27"/>
    <mergeCell ref="AE27:AH27"/>
    <mergeCell ref="A3:A4"/>
    <mergeCell ref="AG3:AG4"/>
    <mergeCell ref="AH3:AH4"/>
    <mergeCell ref="AI3:AI4"/>
  </mergeCells>
  <conditionalFormatting sqref="A6">
    <cfRule type="duplicateValues" dxfId="0" priority="33"/>
    <cfRule type="duplicateValues" dxfId="0" priority="32"/>
    <cfRule type="duplicateValues" dxfId="0" priority="31"/>
  </conditionalFormatting>
  <conditionalFormatting sqref="A7">
    <cfRule type="duplicateValues" dxfId="0" priority="15"/>
    <cfRule type="duplicateValues" dxfId="0" priority="14"/>
    <cfRule type="duplicateValues" dxfId="0" priority="13"/>
  </conditionalFormatting>
  <conditionalFormatting sqref="A8">
    <cfRule type="duplicateValues" dxfId="0" priority="30"/>
    <cfRule type="duplicateValues" dxfId="0" priority="29"/>
    <cfRule type="duplicateValues" dxfId="0" priority="28"/>
  </conditionalFormatting>
  <conditionalFormatting sqref="A11">
    <cfRule type="duplicateValues" dxfId="0" priority="24"/>
    <cfRule type="duplicateValues" dxfId="0" priority="23"/>
    <cfRule type="duplicateValues" dxfId="0" priority="22"/>
  </conditionalFormatting>
  <conditionalFormatting sqref="A12">
    <cfRule type="duplicateValues" dxfId="0" priority="21"/>
    <cfRule type="duplicateValues" dxfId="0" priority="20"/>
    <cfRule type="duplicateValues" dxfId="0" priority="19"/>
  </conditionalFormatting>
  <conditionalFormatting sqref="A16">
    <cfRule type="duplicateValues" dxfId="0" priority="12"/>
    <cfRule type="duplicateValues" dxfId="0" priority="11"/>
    <cfRule type="duplicateValues" dxfId="0" priority="10"/>
  </conditionalFormatting>
  <conditionalFormatting sqref="A17">
    <cfRule type="duplicateValues" dxfId="0" priority="9"/>
    <cfRule type="duplicateValues" dxfId="0" priority="8"/>
    <cfRule type="duplicateValues" dxfId="0" priority="7"/>
  </conditionalFormatting>
  <conditionalFormatting sqref="A18">
    <cfRule type="duplicateValues" dxfId="0" priority="6"/>
    <cfRule type="duplicateValues" dxfId="0" priority="5"/>
    <cfRule type="duplicateValues" dxfId="0" priority="4"/>
  </conditionalFormatting>
  <conditionalFormatting sqref="A19">
    <cfRule type="duplicateValues" dxfId="0" priority="3"/>
    <cfRule type="duplicateValues" dxfId="0" priority="2"/>
    <cfRule type="duplicateValues" dxfId="0" priority="1"/>
  </conditionalFormatting>
  <conditionalFormatting sqref="A9:A10">
    <cfRule type="duplicateValues" dxfId="0" priority="27"/>
    <cfRule type="duplicateValues" dxfId="0" priority="26"/>
    <cfRule type="duplicateValues" dxfId="0" priority="25"/>
  </conditionalFormatting>
  <conditionalFormatting sqref="A13:A15">
    <cfRule type="duplicateValues" dxfId="0" priority="18"/>
    <cfRule type="duplicateValues" dxfId="0" priority="17"/>
    <cfRule type="duplicateValues" dxfId="0" priority="16"/>
  </conditionalFormatting>
  <pageMargins left="0.75" right="0.75" top="1" bottom="1" header="0.5" footer="0.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3"/>
  <sheetViews>
    <sheetView tabSelected="1" workbookViewId="0">
      <selection activeCell="AJ20" sqref="AJ20"/>
    </sheetView>
  </sheetViews>
  <sheetFormatPr defaultColWidth="8.88888888888889" defaultRowHeight="14.4"/>
  <cols>
    <col min="1" max="1" width="7.88888888888889" customWidth="1"/>
    <col min="2" max="7" width="2.22222222222222" customWidth="1"/>
    <col min="8" max="15" width="3.88888888888889" customWidth="1"/>
    <col min="16" max="18" width="2.88888888888889" customWidth="1"/>
    <col min="19" max="19" width="3.88888888888889" customWidth="1"/>
    <col min="20" max="22" width="3.22222222222222" customWidth="1"/>
    <col min="23" max="32" width="3.88888888888889" customWidth="1"/>
    <col min="33" max="33" width="5.77777777777778" customWidth="1"/>
    <col min="34" max="34" width="4.77777777777778" customWidth="1"/>
    <col min="35" max="35" width="11.6666666666667" customWidth="1"/>
  </cols>
  <sheetData>
    <row r="1" ht="22.2" spans="1:3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s="2" t="s">
        <v>57</v>
      </c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0" t="s">
        <v>66</v>
      </c>
      <c r="AD2" s="20"/>
      <c r="AE2" s="20"/>
      <c r="AF2" s="20"/>
      <c r="AG2" s="20"/>
      <c r="AH2" s="2"/>
      <c r="AI2" s="2"/>
    </row>
    <row r="3" spans="1:35">
      <c r="A3" s="3" t="s">
        <v>15</v>
      </c>
      <c r="B3" s="3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21" t="s">
        <v>17</v>
      </c>
      <c r="AH3" s="21" t="s">
        <v>18</v>
      </c>
      <c r="AI3" s="21" t="s">
        <v>19</v>
      </c>
    </row>
    <row r="4" spans="1:35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/>
      <c r="AG4" s="21"/>
      <c r="AH4" s="21"/>
      <c r="AI4" s="21"/>
    </row>
    <row r="5" spans="1:35">
      <c r="A5" s="4" t="s">
        <v>94</v>
      </c>
      <c r="B5" s="5" t="s">
        <v>21</v>
      </c>
      <c r="C5" s="5" t="s">
        <v>21</v>
      </c>
      <c r="D5" s="5" t="s">
        <v>21</v>
      </c>
      <c r="E5" s="5" t="s">
        <v>21</v>
      </c>
      <c r="F5" s="5" t="s">
        <v>21</v>
      </c>
      <c r="G5" s="5" t="s">
        <v>21</v>
      </c>
      <c r="H5" s="5" t="s">
        <v>21</v>
      </c>
      <c r="I5" s="5" t="s">
        <v>21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21</v>
      </c>
      <c r="O5" s="5" t="s">
        <v>21</v>
      </c>
      <c r="P5" s="5" t="s">
        <v>21</v>
      </c>
      <c r="Q5" s="5" t="s">
        <v>21</v>
      </c>
      <c r="R5" s="5" t="s">
        <v>21</v>
      </c>
      <c r="S5" s="5" t="s">
        <v>21</v>
      </c>
      <c r="T5" s="5" t="s">
        <v>21</v>
      </c>
      <c r="U5" s="5" t="s">
        <v>21</v>
      </c>
      <c r="V5" s="5" t="s">
        <v>21</v>
      </c>
      <c r="W5" s="5" t="s">
        <v>21</v>
      </c>
      <c r="X5" s="5" t="s">
        <v>21</v>
      </c>
      <c r="Y5" s="5" t="s">
        <v>21</v>
      </c>
      <c r="Z5" s="5" t="s">
        <v>21</v>
      </c>
      <c r="AA5" s="5" t="s">
        <v>21</v>
      </c>
      <c r="AB5" s="5" t="s">
        <v>21</v>
      </c>
      <c r="AC5" s="5">
        <v>1.11</v>
      </c>
      <c r="AD5" s="5">
        <v>1</v>
      </c>
      <c r="AE5" s="5">
        <f t="shared" ref="AE5:AE8" si="0">9.5/9</f>
        <v>1.05555555555556</v>
      </c>
      <c r="AF5" s="5">
        <f t="shared" ref="AF5:AF17" si="1">10/9</f>
        <v>1.11111111111111</v>
      </c>
      <c r="AG5" s="22">
        <f t="shared" ref="AG5:AG18" si="2">SUM(B5:AF5)</f>
        <v>4.27666666666667</v>
      </c>
      <c r="AH5" s="23">
        <v>380</v>
      </c>
      <c r="AI5" s="24">
        <f t="shared" ref="AI5:AI18" si="3">AH5*AG5</f>
        <v>1625.13333333333</v>
      </c>
    </row>
    <row r="6" spans="1:35">
      <c r="A6" s="4" t="s">
        <v>95</v>
      </c>
      <c r="B6" s="5" t="s">
        <v>21</v>
      </c>
      <c r="C6" s="5" t="s">
        <v>21</v>
      </c>
      <c r="D6" s="5" t="s">
        <v>21</v>
      </c>
      <c r="E6" s="5" t="s">
        <v>21</v>
      </c>
      <c r="F6" s="5" t="s">
        <v>21</v>
      </c>
      <c r="G6" s="5" t="s">
        <v>21</v>
      </c>
      <c r="H6" s="5" t="s">
        <v>21</v>
      </c>
      <c r="I6" s="5" t="s">
        <v>21</v>
      </c>
      <c r="J6" s="5" t="s">
        <v>21</v>
      </c>
      <c r="K6" s="5" t="s">
        <v>21</v>
      </c>
      <c r="L6" s="5" t="s">
        <v>21</v>
      </c>
      <c r="M6" s="5" t="s">
        <v>21</v>
      </c>
      <c r="N6" s="5" t="s">
        <v>21</v>
      </c>
      <c r="O6" s="5" t="s">
        <v>21</v>
      </c>
      <c r="P6" s="5" t="s">
        <v>21</v>
      </c>
      <c r="Q6" s="5" t="s">
        <v>21</v>
      </c>
      <c r="R6" s="5" t="s">
        <v>21</v>
      </c>
      <c r="S6" s="5" t="s">
        <v>21</v>
      </c>
      <c r="T6" s="5" t="s">
        <v>21</v>
      </c>
      <c r="U6" s="5" t="s">
        <v>21</v>
      </c>
      <c r="V6" s="5" t="s">
        <v>21</v>
      </c>
      <c r="W6" s="5" t="s">
        <v>21</v>
      </c>
      <c r="X6" s="5" t="s">
        <v>21</v>
      </c>
      <c r="Y6" s="5" t="s">
        <v>21</v>
      </c>
      <c r="Z6" s="5" t="s">
        <v>21</v>
      </c>
      <c r="AA6" s="5" t="s">
        <v>21</v>
      </c>
      <c r="AB6" s="5" t="s">
        <v>21</v>
      </c>
      <c r="AC6" s="5">
        <v>1.11</v>
      </c>
      <c r="AD6" s="5">
        <v>1</v>
      </c>
      <c r="AE6" s="5">
        <f t="shared" si="0"/>
        <v>1.05555555555556</v>
      </c>
      <c r="AF6" s="5">
        <f t="shared" si="1"/>
        <v>1.11111111111111</v>
      </c>
      <c r="AG6" s="22">
        <f t="shared" si="2"/>
        <v>4.27666666666667</v>
      </c>
      <c r="AH6" s="23">
        <v>480</v>
      </c>
      <c r="AI6" s="24">
        <f t="shared" si="3"/>
        <v>2052.8</v>
      </c>
    </row>
    <row r="7" spans="1:35">
      <c r="A7" s="4" t="s">
        <v>96</v>
      </c>
      <c r="B7" s="5" t="s">
        <v>21</v>
      </c>
      <c r="C7" s="5" t="s">
        <v>21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21</v>
      </c>
      <c r="L7" s="5" t="s">
        <v>21</v>
      </c>
      <c r="M7" s="5" t="s">
        <v>21</v>
      </c>
      <c r="N7" s="5" t="s">
        <v>21</v>
      </c>
      <c r="O7" s="5" t="s">
        <v>21</v>
      </c>
      <c r="P7" s="5" t="s">
        <v>21</v>
      </c>
      <c r="Q7" s="5" t="s">
        <v>21</v>
      </c>
      <c r="R7" s="5" t="s">
        <v>21</v>
      </c>
      <c r="S7" s="5" t="s">
        <v>21</v>
      </c>
      <c r="T7" s="5" t="s">
        <v>21</v>
      </c>
      <c r="U7" s="5" t="s">
        <v>21</v>
      </c>
      <c r="V7" s="5" t="s">
        <v>21</v>
      </c>
      <c r="W7" s="5" t="s">
        <v>21</v>
      </c>
      <c r="X7" s="5" t="s">
        <v>21</v>
      </c>
      <c r="Y7" s="5" t="s">
        <v>21</v>
      </c>
      <c r="Z7" s="5" t="s">
        <v>21</v>
      </c>
      <c r="AA7" s="5" t="s">
        <v>21</v>
      </c>
      <c r="AB7" s="5" t="s">
        <v>21</v>
      </c>
      <c r="AC7" s="5">
        <v>1.11</v>
      </c>
      <c r="AD7" s="5">
        <v>1</v>
      </c>
      <c r="AE7" s="5">
        <f t="shared" si="0"/>
        <v>1.05555555555556</v>
      </c>
      <c r="AF7" s="5">
        <f t="shared" si="1"/>
        <v>1.11111111111111</v>
      </c>
      <c r="AG7" s="22">
        <f t="shared" si="2"/>
        <v>4.27666666666667</v>
      </c>
      <c r="AH7" s="23">
        <v>380</v>
      </c>
      <c r="AI7" s="24">
        <f t="shared" si="3"/>
        <v>1625.13333333333</v>
      </c>
    </row>
    <row r="8" spans="1:35">
      <c r="A8" s="4" t="s">
        <v>97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  <c r="G8" s="5" t="s">
        <v>21</v>
      </c>
      <c r="H8" s="5" t="s">
        <v>21</v>
      </c>
      <c r="I8" s="5" t="s">
        <v>21</v>
      </c>
      <c r="J8" s="5" t="s">
        <v>21</v>
      </c>
      <c r="K8" s="5" t="s">
        <v>21</v>
      </c>
      <c r="L8" s="5" t="s">
        <v>21</v>
      </c>
      <c r="M8" s="5" t="s">
        <v>21</v>
      </c>
      <c r="N8" s="5" t="s">
        <v>21</v>
      </c>
      <c r="O8" s="5" t="s">
        <v>21</v>
      </c>
      <c r="P8" s="5" t="s">
        <v>21</v>
      </c>
      <c r="Q8" s="5" t="s">
        <v>21</v>
      </c>
      <c r="R8" s="5" t="s">
        <v>21</v>
      </c>
      <c r="S8" s="5" t="s">
        <v>21</v>
      </c>
      <c r="T8" s="5" t="s">
        <v>21</v>
      </c>
      <c r="U8" s="5" t="s">
        <v>21</v>
      </c>
      <c r="V8" s="5" t="s">
        <v>21</v>
      </c>
      <c r="W8" s="5" t="s">
        <v>21</v>
      </c>
      <c r="X8" s="5" t="s">
        <v>21</v>
      </c>
      <c r="Y8" s="5" t="s">
        <v>21</v>
      </c>
      <c r="Z8" s="5" t="s">
        <v>21</v>
      </c>
      <c r="AA8" s="5" t="s">
        <v>21</v>
      </c>
      <c r="AB8" s="5" t="s">
        <v>21</v>
      </c>
      <c r="AC8" s="5">
        <v>1.11</v>
      </c>
      <c r="AD8" s="5">
        <v>1</v>
      </c>
      <c r="AE8" s="5">
        <f t="shared" si="0"/>
        <v>1.05555555555556</v>
      </c>
      <c r="AF8" s="5">
        <f t="shared" si="1"/>
        <v>1.11111111111111</v>
      </c>
      <c r="AG8" s="22">
        <f t="shared" si="2"/>
        <v>4.27666666666667</v>
      </c>
      <c r="AH8" s="23">
        <v>380</v>
      </c>
      <c r="AI8" s="24">
        <f t="shared" si="3"/>
        <v>1625.13333333333</v>
      </c>
    </row>
    <row r="9" spans="1:35">
      <c r="A9" s="6" t="s">
        <v>98</v>
      </c>
      <c r="B9" s="5" t="s">
        <v>21</v>
      </c>
      <c r="C9" s="5" t="s">
        <v>21</v>
      </c>
      <c r="D9" s="5" t="s">
        <v>21</v>
      </c>
      <c r="E9" s="5" t="s">
        <v>21</v>
      </c>
      <c r="F9" s="5" t="s">
        <v>21</v>
      </c>
      <c r="G9" s="5" t="s">
        <v>21</v>
      </c>
      <c r="H9" s="5">
        <f>10/9</f>
        <v>1.11111111111111</v>
      </c>
      <c r="I9" s="5">
        <v>1.11</v>
      </c>
      <c r="J9" s="5">
        <v>1.11</v>
      </c>
      <c r="K9" s="5">
        <v>1.11</v>
      </c>
      <c r="L9" s="5">
        <v>1.11</v>
      </c>
      <c r="M9" s="5">
        <v>1.11</v>
      </c>
      <c r="N9" s="5">
        <v>1.11</v>
      </c>
      <c r="O9" s="5">
        <v>1.11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1.11</v>
      </c>
      <c r="X9" s="5">
        <v>1.11</v>
      </c>
      <c r="Y9" s="5">
        <f t="shared" ref="Y9:Y12" si="4">12/9</f>
        <v>1.33333333333333</v>
      </c>
      <c r="Z9" s="5">
        <f t="shared" ref="Z9:Z17" si="5">7/9</f>
        <v>0.777777777777778</v>
      </c>
      <c r="AA9" s="5">
        <f t="shared" ref="AA9:AA17" si="6">11/9</f>
        <v>1.22222222222222</v>
      </c>
      <c r="AB9" s="5">
        <f t="shared" ref="AB9:AB12" si="7">14/9</f>
        <v>1.55555555555556</v>
      </c>
      <c r="AC9" s="5">
        <v>1.11</v>
      </c>
      <c r="AD9" s="5">
        <f>9/9</f>
        <v>1</v>
      </c>
      <c r="AE9" s="5">
        <v>1</v>
      </c>
      <c r="AF9" s="5">
        <f t="shared" si="1"/>
        <v>1.11111111111111</v>
      </c>
      <c r="AG9" s="22">
        <f t="shared" si="2"/>
        <v>27.2111111111111</v>
      </c>
      <c r="AH9" s="23">
        <v>380</v>
      </c>
      <c r="AI9" s="24">
        <f t="shared" si="3"/>
        <v>10340.2222222222</v>
      </c>
    </row>
    <row r="10" spans="1:35">
      <c r="A10" s="6" t="s">
        <v>99</v>
      </c>
      <c r="B10" s="5" t="s">
        <v>21</v>
      </c>
      <c r="C10" s="5" t="s">
        <v>21</v>
      </c>
      <c r="D10" s="5" t="s">
        <v>21</v>
      </c>
      <c r="E10" s="5" t="s">
        <v>21</v>
      </c>
      <c r="F10" s="5" t="s">
        <v>21</v>
      </c>
      <c r="G10" s="5" t="s">
        <v>21</v>
      </c>
      <c r="H10" s="5">
        <v>1.11</v>
      </c>
      <c r="I10" s="5">
        <v>1.11</v>
      </c>
      <c r="J10" s="5">
        <v>1.11</v>
      </c>
      <c r="K10" s="5">
        <v>1.11</v>
      </c>
      <c r="L10" s="5">
        <v>1.11</v>
      </c>
      <c r="M10" s="5">
        <v>1.11</v>
      </c>
      <c r="N10" s="5">
        <v>1.11</v>
      </c>
      <c r="O10" s="5">
        <v>1.11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1.11</v>
      </c>
      <c r="X10" s="5">
        <v>1.11</v>
      </c>
      <c r="Y10" s="5">
        <v>1.33</v>
      </c>
      <c r="Z10" s="5">
        <f t="shared" si="5"/>
        <v>0.777777777777778</v>
      </c>
      <c r="AA10" s="5">
        <f t="shared" si="6"/>
        <v>1.22222222222222</v>
      </c>
      <c r="AB10" s="5">
        <f t="shared" si="7"/>
        <v>1.55555555555556</v>
      </c>
      <c r="AC10" s="5">
        <f>10/9</f>
        <v>1.11111111111111</v>
      </c>
      <c r="AD10" s="5">
        <f>10.5/9</f>
        <v>1.16666666666667</v>
      </c>
      <c r="AE10" s="5">
        <v>1</v>
      </c>
      <c r="AF10" s="5">
        <f t="shared" si="1"/>
        <v>1.11111111111111</v>
      </c>
      <c r="AG10" s="22">
        <f t="shared" si="2"/>
        <v>27.3744444444444</v>
      </c>
      <c r="AH10" s="23">
        <v>380</v>
      </c>
      <c r="AI10" s="24">
        <f t="shared" si="3"/>
        <v>10402.2888888889</v>
      </c>
    </row>
    <row r="11" spans="1:35">
      <c r="A11" s="6" t="s">
        <v>100</v>
      </c>
      <c r="B11" s="5" t="s">
        <v>21</v>
      </c>
      <c r="C11" s="5" t="s">
        <v>21</v>
      </c>
      <c r="D11" s="5" t="s">
        <v>21</v>
      </c>
      <c r="E11" s="5" t="s">
        <v>21</v>
      </c>
      <c r="F11" s="5" t="s">
        <v>21</v>
      </c>
      <c r="G11" s="5" t="s">
        <v>21</v>
      </c>
      <c r="H11" s="5">
        <v>1.11</v>
      </c>
      <c r="I11" s="5">
        <v>1.11</v>
      </c>
      <c r="J11" s="5">
        <v>1.11</v>
      </c>
      <c r="K11" s="5">
        <v>1.11</v>
      </c>
      <c r="L11" s="5">
        <v>1.11</v>
      </c>
      <c r="M11" s="5">
        <v>1.11</v>
      </c>
      <c r="N11" s="5">
        <v>1.11</v>
      </c>
      <c r="O11" s="5">
        <v>1.11</v>
      </c>
      <c r="P11" s="5">
        <v>1</v>
      </c>
      <c r="Q11" s="5">
        <v>1</v>
      </c>
      <c r="R11" s="5">
        <v>1</v>
      </c>
      <c r="S11" s="5">
        <f t="shared" ref="S11:S14" si="8">13.5/9</f>
        <v>1.5</v>
      </c>
      <c r="T11" s="5">
        <v>1</v>
      </c>
      <c r="U11" s="5">
        <v>1</v>
      </c>
      <c r="V11" s="5">
        <v>1</v>
      </c>
      <c r="W11" s="5">
        <v>1.11</v>
      </c>
      <c r="X11" s="5">
        <v>1.11</v>
      </c>
      <c r="Y11" s="5">
        <f t="shared" si="4"/>
        <v>1.33333333333333</v>
      </c>
      <c r="Z11" s="5">
        <f t="shared" si="5"/>
        <v>0.777777777777778</v>
      </c>
      <c r="AA11" s="5">
        <f t="shared" si="6"/>
        <v>1.22222222222222</v>
      </c>
      <c r="AB11" s="5">
        <f t="shared" si="7"/>
        <v>1.55555555555556</v>
      </c>
      <c r="AC11" s="5">
        <v>1.11</v>
      </c>
      <c r="AD11" s="5">
        <v>1</v>
      </c>
      <c r="AE11" s="5">
        <v>1</v>
      </c>
      <c r="AF11" s="5">
        <f t="shared" si="1"/>
        <v>1.11111111111111</v>
      </c>
      <c r="AG11" s="22">
        <f t="shared" si="2"/>
        <v>27.71</v>
      </c>
      <c r="AH11" s="23">
        <v>380</v>
      </c>
      <c r="AI11" s="24">
        <f t="shared" si="3"/>
        <v>10529.8</v>
      </c>
    </row>
    <row r="12" spans="1:35">
      <c r="A12" s="7" t="s">
        <v>101</v>
      </c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>
        <v>1.11</v>
      </c>
      <c r="I12" s="5">
        <v>1.11</v>
      </c>
      <c r="J12" s="5">
        <v>1.11</v>
      </c>
      <c r="K12" s="5">
        <v>1.11</v>
      </c>
      <c r="L12" s="5">
        <v>1.11</v>
      </c>
      <c r="M12" s="5">
        <v>1.11</v>
      </c>
      <c r="N12" s="5">
        <v>1.11</v>
      </c>
      <c r="O12" s="5">
        <v>1.11</v>
      </c>
      <c r="P12" s="5">
        <v>1</v>
      </c>
      <c r="Q12" s="5">
        <v>1</v>
      </c>
      <c r="R12" s="5">
        <v>1</v>
      </c>
      <c r="S12" s="5">
        <f t="shared" si="8"/>
        <v>1.5</v>
      </c>
      <c r="T12" s="5">
        <v>1</v>
      </c>
      <c r="U12" s="5">
        <v>1</v>
      </c>
      <c r="V12" s="5">
        <v>1</v>
      </c>
      <c r="W12" s="5">
        <v>1.11</v>
      </c>
      <c r="X12" s="5">
        <v>1.11</v>
      </c>
      <c r="Y12" s="5">
        <f t="shared" si="4"/>
        <v>1.33333333333333</v>
      </c>
      <c r="Z12" s="5">
        <f t="shared" si="5"/>
        <v>0.777777777777778</v>
      </c>
      <c r="AA12" s="5">
        <f t="shared" si="6"/>
        <v>1.22222222222222</v>
      </c>
      <c r="AB12" s="5">
        <f t="shared" si="7"/>
        <v>1.55555555555556</v>
      </c>
      <c r="AC12" s="5">
        <v>1.11</v>
      </c>
      <c r="AD12" s="5">
        <f>12/9</f>
        <v>1.33333333333333</v>
      </c>
      <c r="AE12" s="5">
        <f>12/9</f>
        <v>1.33333333333333</v>
      </c>
      <c r="AF12" s="5">
        <f t="shared" si="1"/>
        <v>1.11111111111111</v>
      </c>
      <c r="AG12" s="22">
        <f t="shared" si="2"/>
        <v>28.3766666666667</v>
      </c>
      <c r="AH12" s="23">
        <v>380</v>
      </c>
      <c r="AI12" s="24">
        <f t="shared" si="3"/>
        <v>10783.1333333333</v>
      </c>
    </row>
    <row r="13" spans="1:35">
      <c r="A13" s="8" t="s">
        <v>102</v>
      </c>
      <c r="B13" s="5" t="s">
        <v>21</v>
      </c>
      <c r="C13" s="5" t="s">
        <v>21</v>
      </c>
      <c r="D13" s="5" t="s">
        <v>21</v>
      </c>
      <c r="E13" s="5" t="s">
        <v>21</v>
      </c>
      <c r="F13" s="5" t="s">
        <v>21</v>
      </c>
      <c r="G13" s="5" t="s">
        <v>21</v>
      </c>
      <c r="H13" s="5">
        <v>1.11</v>
      </c>
      <c r="I13" s="5">
        <f t="shared" ref="I13:O13" si="9">10/9</f>
        <v>1.11111111111111</v>
      </c>
      <c r="J13" s="5">
        <f t="shared" si="9"/>
        <v>1.11111111111111</v>
      </c>
      <c r="K13" s="5">
        <f t="shared" si="9"/>
        <v>1.11111111111111</v>
      </c>
      <c r="L13" s="5">
        <f t="shared" si="9"/>
        <v>1.11111111111111</v>
      </c>
      <c r="M13" s="5">
        <f t="shared" si="9"/>
        <v>1.11111111111111</v>
      </c>
      <c r="N13" s="5">
        <f t="shared" si="9"/>
        <v>1.11111111111111</v>
      </c>
      <c r="O13" s="5">
        <f t="shared" si="9"/>
        <v>1.11111111111111</v>
      </c>
      <c r="P13" s="5">
        <v>1</v>
      </c>
      <c r="Q13" s="5">
        <v>1</v>
      </c>
      <c r="R13" s="5">
        <v>1</v>
      </c>
      <c r="S13" s="5">
        <f t="shared" si="8"/>
        <v>1.5</v>
      </c>
      <c r="T13" s="5">
        <v>1</v>
      </c>
      <c r="U13" s="5">
        <v>1</v>
      </c>
      <c r="V13" s="5">
        <v>1</v>
      </c>
      <c r="W13" s="5">
        <v>1.11</v>
      </c>
      <c r="X13" s="5">
        <v>1.11</v>
      </c>
      <c r="Y13" s="5">
        <v>1.33</v>
      </c>
      <c r="Z13" s="5">
        <f t="shared" si="5"/>
        <v>0.777777777777778</v>
      </c>
      <c r="AA13" s="5">
        <f t="shared" si="6"/>
        <v>1.22222222222222</v>
      </c>
      <c r="AB13" s="5">
        <v>1.56</v>
      </c>
      <c r="AC13" s="5">
        <v>1.11</v>
      </c>
      <c r="AD13" s="5">
        <f>10.5/9</f>
        <v>1.16666666666667</v>
      </c>
      <c r="AE13" s="5">
        <f>9.5/9</f>
        <v>1.05555555555556</v>
      </c>
      <c r="AF13" s="5">
        <f t="shared" si="1"/>
        <v>1.11111111111111</v>
      </c>
      <c r="AG13" s="22">
        <f t="shared" si="2"/>
        <v>27.9411111111111</v>
      </c>
      <c r="AH13" s="23">
        <v>380</v>
      </c>
      <c r="AI13" s="24">
        <f t="shared" si="3"/>
        <v>10617.6222222222</v>
      </c>
    </row>
    <row r="14" spans="1:35">
      <c r="A14" s="7" t="s">
        <v>103</v>
      </c>
      <c r="B14" s="5" t="s">
        <v>21</v>
      </c>
      <c r="C14" s="5" t="s">
        <v>21</v>
      </c>
      <c r="D14" s="5" t="s">
        <v>21</v>
      </c>
      <c r="E14" s="5" t="s">
        <v>21</v>
      </c>
      <c r="F14" s="5" t="s">
        <v>21</v>
      </c>
      <c r="G14" s="5" t="s">
        <v>21</v>
      </c>
      <c r="H14" s="5">
        <v>1.11</v>
      </c>
      <c r="I14" s="5">
        <v>1.11</v>
      </c>
      <c r="J14" s="5">
        <v>1.11</v>
      </c>
      <c r="K14" s="5">
        <v>1.11</v>
      </c>
      <c r="L14" s="5">
        <v>1.11</v>
      </c>
      <c r="M14" s="5">
        <v>1.11</v>
      </c>
      <c r="N14" s="5">
        <v>1.11</v>
      </c>
      <c r="O14" s="5">
        <v>1.11</v>
      </c>
      <c r="P14" s="5">
        <v>1</v>
      </c>
      <c r="Q14" s="5">
        <v>1</v>
      </c>
      <c r="R14" s="5">
        <v>1</v>
      </c>
      <c r="S14" s="5">
        <f t="shared" si="8"/>
        <v>1.5</v>
      </c>
      <c r="T14" s="5">
        <v>1</v>
      </c>
      <c r="U14" s="5">
        <v>1</v>
      </c>
      <c r="V14" s="5">
        <v>1</v>
      </c>
      <c r="W14" s="5">
        <v>1.11</v>
      </c>
      <c r="X14" s="5">
        <v>1.11</v>
      </c>
      <c r="Y14" s="5">
        <f t="shared" ref="Y14:Y17" si="10">12/9</f>
        <v>1.33333333333333</v>
      </c>
      <c r="Z14" s="5">
        <f t="shared" si="5"/>
        <v>0.777777777777778</v>
      </c>
      <c r="AA14" s="5">
        <f t="shared" si="6"/>
        <v>1.22222222222222</v>
      </c>
      <c r="AB14" s="5">
        <f t="shared" ref="AB14:AB17" si="11">14/9</f>
        <v>1.55555555555556</v>
      </c>
      <c r="AC14" s="5">
        <v>1.11</v>
      </c>
      <c r="AD14" s="5">
        <f>9.5/9</f>
        <v>1.05555555555556</v>
      </c>
      <c r="AE14" s="5">
        <f>9.5/9</f>
        <v>1.05555555555556</v>
      </c>
      <c r="AF14" s="5">
        <f t="shared" si="1"/>
        <v>1.11111111111111</v>
      </c>
      <c r="AG14" s="22">
        <f t="shared" si="2"/>
        <v>27.8211111111111</v>
      </c>
      <c r="AH14" s="23">
        <v>380</v>
      </c>
      <c r="AI14" s="24">
        <f t="shared" si="3"/>
        <v>10572.0222222222</v>
      </c>
    </row>
    <row r="15" spans="1:35">
      <c r="A15" s="7" t="s">
        <v>104</v>
      </c>
      <c r="B15" s="5" t="s">
        <v>21</v>
      </c>
      <c r="C15" s="5" t="s">
        <v>21</v>
      </c>
      <c r="D15" s="5" t="s">
        <v>21</v>
      </c>
      <c r="E15" s="5" t="s">
        <v>21</v>
      </c>
      <c r="F15" s="5" t="s">
        <v>21</v>
      </c>
      <c r="G15" s="5" t="s">
        <v>21</v>
      </c>
      <c r="H15" s="5">
        <v>1.11</v>
      </c>
      <c r="I15" s="5">
        <v>1.11</v>
      </c>
      <c r="J15" s="5">
        <v>1.11</v>
      </c>
      <c r="K15" s="5">
        <v>1.11</v>
      </c>
      <c r="L15" s="5">
        <v>1.11</v>
      </c>
      <c r="M15" s="5">
        <v>1.11</v>
      </c>
      <c r="N15" s="5">
        <v>1.11</v>
      </c>
      <c r="O15" s="5">
        <v>1.11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1.11</v>
      </c>
      <c r="X15" s="5">
        <f>10/9</f>
        <v>1.11111111111111</v>
      </c>
      <c r="Y15" s="5">
        <f t="shared" si="10"/>
        <v>1.33333333333333</v>
      </c>
      <c r="Z15" s="5">
        <f t="shared" si="5"/>
        <v>0.777777777777778</v>
      </c>
      <c r="AA15" s="5">
        <f t="shared" si="6"/>
        <v>1.22222222222222</v>
      </c>
      <c r="AB15" s="5">
        <v>1.56</v>
      </c>
      <c r="AC15" s="5">
        <v>1.11</v>
      </c>
      <c r="AD15" s="5">
        <f>10/9</f>
        <v>1.11111111111111</v>
      </c>
      <c r="AE15" s="5">
        <f>10.5/9</f>
        <v>1.16666666666667</v>
      </c>
      <c r="AF15" s="5">
        <f t="shared" si="1"/>
        <v>1.11111111111111</v>
      </c>
      <c r="AG15" s="22">
        <f t="shared" si="2"/>
        <v>27.4933333333333</v>
      </c>
      <c r="AH15" s="23">
        <v>380</v>
      </c>
      <c r="AI15" s="24">
        <f t="shared" si="3"/>
        <v>10447.4666666667</v>
      </c>
    </row>
    <row r="16" spans="1:35">
      <c r="A16" s="7" t="s">
        <v>105</v>
      </c>
      <c r="B16" s="5" t="s">
        <v>21</v>
      </c>
      <c r="C16" s="5" t="s">
        <v>21</v>
      </c>
      <c r="D16" s="5" t="s">
        <v>21</v>
      </c>
      <c r="E16" s="5" t="s">
        <v>21</v>
      </c>
      <c r="F16" s="5" t="s">
        <v>21</v>
      </c>
      <c r="G16" s="5" t="s">
        <v>21</v>
      </c>
      <c r="H16" s="5">
        <v>1.11</v>
      </c>
      <c r="I16" s="5">
        <v>1.11</v>
      </c>
      <c r="J16" s="5">
        <v>1.11</v>
      </c>
      <c r="K16" s="5">
        <v>1.11</v>
      </c>
      <c r="L16" s="5">
        <v>1.11</v>
      </c>
      <c r="M16" s="5">
        <v>1.11</v>
      </c>
      <c r="N16" s="5">
        <v>1.11</v>
      </c>
      <c r="O16" s="5">
        <v>1.11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1.11</v>
      </c>
      <c r="X16" s="5">
        <v>1.11</v>
      </c>
      <c r="Y16" s="5">
        <f t="shared" si="10"/>
        <v>1.33333333333333</v>
      </c>
      <c r="Z16" s="5">
        <f t="shared" si="5"/>
        <v>0.777777777777778</v>
      </c>
      <c r="AA16" s="5">
        <f t="shared" si="6"/>
        <v>1.22222222222222</v>
      </c>
      <c r="AB16" s="5">
        <f t="shared" si="11"/>
        <v>1.55555555555556</v>
      </c>
      <c r="AC16" s="5">
        <v>1.11</v>
      </c>
      <c r="AD16" s="5">
        <f>14/9</f>
        <v>1.55555555555556</v>
      </c>
      <c r="AE16" s="5">
        <f>12/9</f>
        <v>1.33333333333333</v>
      </c>
      <c r="AF16" s="5">
        <f t="shared" si="1"/>
        <v>1.11111111111111</v>
      </c>
      <c r="AG16" s="22">
        <f t="shared" si="2"/>
        <v>28.0988888888889</v>
      </c>
      <c r="AH16" s="23">
        <v>380</v>
      </c>
      <c r="AI16" s="24">
        <f t="shared" si="3"/>
        <v>10677.5777777778</v>
      </c>
    </row>
    <row r="17" spans="1:35">
      <c r="A17" s="9" t="s">
        <v>10</v>
      </c>
      <c r="B17" s="5" t="s">
        <v>21</v>
      </c>
      <c r="C17" s="5" t="s">
        <v>21</v>
      </c>
      <c r="D17" s="5" t="s">
        <v>21</v>
      </c>
      <c r="E17" s="5" t="s">
        <v>21</v>
      </c>
      <c r="F17" s="5" t="s">
        <v>21</v>
      </c>
      <c r="G17" s="5" t="s">
        <v>21</v>
      </c>
      <c r="H17" s="5">
        <v>1.11</v>
      </c>
      <c r="I17" s="5">
        <v>1.11</v>
      </c>
      <c r="J17" s="5">
        <v>1.11</v>
      </c>
      <c r="K17" s="5">
        <v>1.11</v>
      </c>
      <c r="L17" s="5">
        <v>1.11</v>
      </c>
      <c r="M17" s="5">
        <v>1.11</v>
      </c>
      <c r="N17" s="5">
        <v>1.11</v>
      </c>
      <c r="O17" s="5">
        <v>1.11</v>
      </c>
      <c r="P17" s="5">
        <v>1</v>
      </c>
      <c r="Q17" s="5">
        <v>1</v>
      </c>
      <c r="R17" s="5">
        <v>1</v>
      </c>
      <c r="S17" s="5">
        <f>13.5/9</f>
        <v>1.5</v>
      </c>
      <c r="T17" s="5">
        <v>1</v>
      </c>
      <c r="U17" s="5">
        <v>1</v>
      </c>
      <c r="V17" s="5">
        <v>1</v>
      </c>
      <c r="W17" s="5">
        <v>1.11</v>
      </c>
      <c r="X17" s="5">
        <v>1.11</v>
      </c>
      <c r="Y17" s="5">
        <f t="shared" si="10"/>
        <v>1.33333333333333</v>
      </c>
      <c r="Z17" s="5">
        <f t="shared" si="5"/>
        <v>0.777777777777778</v>
      </c>
      <c r="AA17" s="5">
        <f t="shared" si="6"/>
        <v>1.22222222222222</v>
      </c>
      <c r="AB17" s="5">
        <f t="shared" si="11"/>
        <v>1.55555555555556</v>
      </c>
      <c r="AC17" s="5">
        <v>1.11</v>
      </c>
      <c r="AD17" s="5">
        <v>1</v>
      </c>
      <c r="AE17" s="5">
        <f>10.5/9</f>
        <v>1.16666666666667</v>
      </c>
      <c r="AF17" s="5">
        <f t="shared" si="1"/>
        <v>1.11111111111111</v>
      </c>
      <c r="AG17" s="22">
        <f t="shared" si="2"/>
        <v>27.8766666666667</v>
      </c>
      <c r="AH17" s="23">
        <v>480</v>
      </c>
      <c r="AI17" s="24">
        <f t="shared" si="3"/>
        <v>13380.8</v>
      </c>
    </row>
    <row r="18" spans="1: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22">
        <f t="shared" si="2"/>
        <v>0</v>
      </c>
      <c r="AH18" s="23"/>
      <c r="AI18" s="24">
        <f t="shared" si="3"/>
        <v>0</v>
      </c>
    </row>
    <row r="19" spans="1:35">
      <c r="A19" s="10" t="s">
        <v>26</v>
      </c>
      <c r="B19" s="10">
        <f t="shared" ref="B19:AG19" si="12">SUM(B5:B18)</f>
        <v>0</v>
      </c>
      <c r="C19" s="10">
        <f t="shared" si="12"/>
        <v>0</v>
      </c>
      <c r="D19" s="10">
        <f t="shared" si="12"/>
        <v>0</v>
      </c>
      <c r="E19" s="10">
        <f t="shared" si="12"/>
        <v>0</v>
      </c>
      <c r="F19" s="10">
        <f t="shared" si="12"/>
        <v>0</v>
      </c>
      <c r="G19" s="10">
        <f t="shared" si="12"/>
        <v>0</v>
      </c>
      <c r="H19" s="10">
        <f t="shared" si="12"/>
        <v>9.99111111111111</v>
      </c>
      <c r="I19" s="10">
        <f t="shared" si="12"/>
        <v>9.99111111111111</v>
      </c>
      <c r="J19" s="10">
        <f t="shared" si="12"/>
        <v>9.99111111111111</v>
      </c>
      <c r="K19" s="10">
        <f t="shared" si="12"/>
        <v>9.99111111111111</v>
      </c>
      <c r="L19" s="10">
        <f t="shared" si="12"/>
        <v>9.99111111111111</v>
      </c>
      <c r="M19" s="10">
        <f t="shared" si="12"/>
        <v>9.99111111111111</v>
      </c>
      <c r="N19" s="10">
        <f t="shared" si="12"/>
        <v>9.99111111111111</v>
      </c>
      <c r="O19" s="10">
        <f t="shared" si="12"/>
        <v>9.99111111111111</v>
      </c>
      <c r="P19" s="10">
        <f t="shared" si="12"/>
        <v>9</v>
      </c>
      <c r="Q19" s="10">
        <f t="shared" si="12"/>
        <v>9</v>
      </c>
      <c r="R19" s="10">
        <f t="shared" si="12"/>
        <v>9</v>
      </c>
      <c r="S19" s="10">
        <f t="shared" si="12"/>
        <v>11.5</v>
      </c>
      <c r="T19" s="10">
        <f t="shared" si="12"/>
        <v>9</v>
      </c>
      <c r="U19" s="10">
        <f t="shared" si="12"/>
        <v>9</v>
      </c>
      <c r="V19" s="10">
        <f t="shared" si="12"/>
        <v>9</v>
      </c>
      <c r="W19" s="10">
        <f t="shared" si="12"/>
        <v>9.99</v>
      </c>
      <c r="X19" s="10">
        <f t="shared" si="12"/>
        <v>9.99111111111111</v>
      </c>
      <c r="Y19" s="10">
        <f t="shared" si="12"/>
        <v>11.9933333333333</v>
      </c>
      <c r="Z19" s="10">
        <f t="shared" si="12"/>
        <v>7</v>
      </c>
      <c r="AA19" s="10">
        <f t="shared" si="12"/>
        <v>11</v>
      </c>
      <c r="AB19" s="10">
        <f t="shared" si="12"/>
        <v>14.0088888888889</v>
      </c>
      <c r="AC19" s="10">
        <f t="shared" si="12"/>
        <v>14.4311111111111</v>
      </c>
      <c r="AD19" s="10">
        <f t="shared" si="12"/>
        <v>14.3888888888889</v>
      </c>
      <c r="AE19" s="10">
        <f t="shared" si="12"/>
        <v>14.3333333333333</v>
      </c>
      <c r="AF19" s="10">
        <f t="shared" si="12"/>
        <v>14.4444444444444</v>
      </c>
      <c r="AG19" s="23">
        <f t="shared" si="12"/>
        <v>267.01</v>
      </c>
      <c r="AH19" s="106" t="s">
        <v>27</v>
      </c>
      <c r="AI19" s="25">
        <f>SUM(AI5:AI18)</f>
        <v>104679.133333333</v>
      </c>
    </row>
    <row r="20" ht="27" customHeight="1" spans="1:35">
      <c r="A20" s="11" t="s">
        <v>28</v>
      </c>
      <c r="B20" s="12"/>
      <c r="C20" s="13" t="s">
        <v>29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26"/>
      <c r="AI20" s="25">
        <v>0</v>
      </c>
    </row>
    <row r="21" spans="1:35">
      <c r="A21" s="15" t="s">
        <v>30</v>
      </c>
      <c r="B21" s="1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25">
        <f>AI19-AI20</f>
        <v>104679.133333333</v>
      </c>
    </row>
    <row r="22" spans="1:35">
      <c r="A22" s="16" t="s">
        <v>31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2"/>
      <c r="AG22" s="10" t="s">
        <v>32</v>
      </c>
      <c r="AH22" s="10"/>
      <c r="AI22" s="27"/>
    </row>
    <row r="23" spans="1:35">
      <c r="A23" s="18" t="s">
        <v>33</v>
      </c>
      <c r="B23" s="18"/>
      <c r="C23" s="18"/>
      <c r="D23" s="18"/>
      <c r="E23" s="18"/>
      <c r="F23" s="18"/>
      <c r="G23" s="18"/>
      <c r="H23" s="18"/>
      <c r="I23" s="18" t="s">
        <v>34</v>
      </c>
      <c r="J23" s="18"/>
      <c r="K23" s="18"/>
      <c r="L23" s="18"/>
      <c r="M23" s="19"/>
      <c r="N23" s="19"/>
      <c r="O23" s="19"/>
      <c r="P23" s="19"/>
      <c r="Q23" s="19"/>
      <c r="R23" s="19"/>
      <c r="S23" s="19"/>
      <c r="T23" s="19"/>
      <c r="U23" s="19"/>
      <c r="V23" s="18" t="s">
        <v>35</v>
      </c>
      <c r="W23" s="18"/>
      <c r="X23" s="18"/>
      <c r="Y23" s="18"/>
      <c r="Z23" s="19"/>
      <c r="AA23" s="19"/>
      <c r="AB23" s="19"/>
      <c r="AC23" s="18"/>
      <c r="AD23" s="19"/>
      <c r="AE23" s="18" t="s">
        <v>34</v>
      </c>
      <c r="AF23" s="18"/>
      <c r="AG23" s="18"/>
      <c r="AH23" s="18"/>
      <c r="AI23" s="18"/>
    </row>
  </sheetData>
  <mergeCells count="18">
    <mergeCell ref="A1:AI1"/>
    <mergeCell ref="AC2:AG2"/>
    <mergeCell ref="B3:AF3"/>
    <mergeCell ref="A20:B20"/>
    <mergeCell ref="C20:AH20"/>
    <mergeCell ref="A21:B21"/>
    <mergeCell ref="C21:AH21"/>
    <mergeCell ref="A22:AF22"/>
    <mergeCell ref="AG22:AH22"/>
    <mergeCell ref="A23:B23"/>
    <mergeCell ref="C23:G23"/>
    <mergeCell ref="I23:L23"/>
    <mergeCell ref="V23:Y23"/>
    <mergeCell ref="AE23:AH23"/>
    <mergeCell ref="A3:A4"/>
    <mergeCell ref="AG3:AG4"/>
    <mergeCell ref="AH3:AH4"/>
    <mergeCell ref="AI3:AI4"/>
  </mergeCells>
  <conditionalFormatting sqref="A5">
    <cfRule type="duplicateValues" dxfId="0" priority="24"/>
    <cfRule type="duplicateValues" dxfId="0" priority="23"/>
    <cfRule type="duplicateValues" dxfId="0" priority="22"/>
  </conditionalFormatting>
  <conditionalFormatting sqref="A6">
    <cfRule type="duplicateValues" dxfId="0" priority="21"/>
    <cfRule type="duplicateValues" dxfId="0" priority="20"/>
    <cfRule type="duplicateValues" dxfId="0" priority="19"/>
  </conditionalFormatting>
  <conditionalFormatting sqref="A7">
    <cfRule type="duplicateValues" dxfId="0" priority="18"/>
    <cfRule type="duplicateValues" dxfId="0" priority="17"/>
    <cfRule type="duplicateValues" dxfId="0" priority="16"/>
  </conditionalFormatting>
  <conditionalFormatting sqref="A8">
    <cfRule type="duplicateValues" dxfId="0" priority="15"/>
    <cfRule type="duplicateValues" dxfId="0" priority="14"/>
    <cfRule type="duplicateValues" dxfId="0" priority="13"/>
  </conditionalFormatting>
  <conditionalFormatting sqref="A17">
    <cfRule type="duplicateValues" dxfId="0" priority="3"/>
    <cfRule type="duplicateValues" dxfId="0" priority="2"/>
    <cfRule type="duplicateValues" dxfId="0" priority="1"/>
  </conditionalFormatting>
  <conditionalFormatting sqref="A9:A16">
    <cfRule type="duplicateValues" dxfId="0" priority="6"/>
    <cfRule type="duplicateValues" dxfId="0" priority="5"/>
    <cfRule type="duplicateValues" dxfId="0" priority="4"/>
  </conditionalFormatting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总汇</vt:lpstr>
      <vt:lpstr>王海江</vt:lpstr>
      <vt:lpstr>葛月梅</vt:lpstr>
      <vt:lpstr>本地</vt:lpstr>
      <vt:lpstr>徐忠超</vt:lpstr>
      <vt:lpstr>赵修柱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程成</cp:lastModifiedBy>
  <dcterms:created xsi:type="dcterms:W3CDTF">2022-05-24T07:37:00Z</dcterms:created>
  <dcterms:modified xsi:type="dcterms:W3CDTF">2022-06-29T00:03:31Z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B3675A7563B349199FE9AA36BCDFF8DC</vt:lpwstr>
  </property>
  <property fmtid="{D5CDD505-2E9C-101B-9397-08002B2CF9AE}" pid="3" name="KSOProductBuildVer">
    <vt:lpwstr>2052-11.1.0.11744</vt:lpwstr>
  </property>
</Properties>
</file>