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920" activeTab="2"/>
  </bookViews>
  <sheets>
    <sheet name="Sheet1" sheetId="1" r:id="rId1"/>
    <sheet name="文本函数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<sst xmlns="http://schemas.openxmlformats.org/spreadsheetml/2006/main" count="105">
  <si>
    <t>经验1-03年</t>
  </si>
  <si>
    <t>游戏</t>
  </si>
  <si>
    <t>iOS</t>
  </si>
  <si>
    <t>安卓</t>
  </si>
  <si>
    <t>数据分析</t>
  </si>
  <si>
    <t>经验1-10年</t>
  </si>
  <si>
    <t>经验1-11年</t>
  </si>
  <si>
    <t>经验1-12年</t>
  </si>
  <si>
    <t>经验1-13年</t>
  </si>
  <si>
    <t>经验1-14年</t>
  </si>
  <si>
    <t>经验1-15年</t>
  </si>
  <si>
    <t>经验1-16年</t>
  </si>
  <si>
    <t>学历不限</t>
  </si>
  <si>
    <t>经验1-17年</t>
  </si>
  <si>
    <t>经验1-18年</t>
  </si>
  <si>
    <t>经验1-19年</t>
  </si>
  <si>
    <t>经验1-20年</t>
  </si>
  <si>
    <t>经验1-21年</t>
  </si>
  <si>
    <t>经验1-22年</t>
  </si>
  <si>
    <t>经验1-23年</t>
  </si>
  <si>
    <t>经验1-24年</t>
  </si>
  <si>
    <t>经验1-04年</t>
  </si>
  <si>
    <t>经验1-05年</t>
  </si>
  <si>
    <t>经验1-06年</t>
  </si>
  <si>
    <t>经验1-7年</t>
  </si>
  <si>
    <t>经验1-8年</t>
  </si>
  <si>
    <t>经验1-9年</t>
  </si>
  <si>
    <t>重庆</t>
  </si>
  <si>
    <t>郑州</t>
  </si>
  <si>
    <t>一线</t>
  </si>
  <si>
    <t>长沙</t>
  </si>
  <si>
    <t>二线</t>
  </si>
  <si>
    <t>西安</t>
  </si>
  <si>
    <t>其他</t>
  </si>
  <si>
    <t>北京</t>
  </si>
  <si>
    <t>所有</t>
  </si>
  <si>
    <t>上海</t>
  </si>
  <si>
    <t>深圳</t>
  </si>
  <si>
    <t>天津</t>
  </si>
  <si>
    <t>贵阳</t>
  </si>
  <si>
    <t>厦门</t>
  </si>
  <si>
    <t>原字符串</t>
  </si>
  <si>
    <t>函数</t>
  </si>
  <si>
    <t>函数描述</t>
  </si>
  <si>
    <t>示例结果</t>
  </si>
  <si>
    <t>提取</t>
  </si>
  <si>
    <t>小明同学是一个愣头青</t>
  </si>
  <si>
    <t>LEFT(原字符串,字符个数)</t>
  </si>
  <si>
    <t>从字符串的左侧开始提取字符</t>
  </si>
  <si>
    <t>MID(原字符串,开始位置)字符个数）</t>
  </si>
  <si>
    <t>从字符串的任意位置开始提取字符</t>
  </si>
  <si>
    <t>RIGHT(原字符串，字符个数)</t>
  </si>
  <si>
    <t>从字符串的右侧开始提取字符</t>
  </si>
  <si>
    <t>查找</t>
  </si>
  <si>
    <t>小明喜欢小x，大X也喜欢小x</t>
  </si>
  <si>
    <t>FIND(要查找的字符串，原字符串，起始位置)</t>
  </si>
  <si>
    <t>返回查找到的位置；没找到返回#VALUE!</t>
  </si>
  <si>
    <t>SEARCH(要查找的字符串，原字符串，起始位置)</t>
  </si>
  <si>
    <t>返回查找到的位置；没找到返回#VALUE!；无法区分大小写；支持通配符</t>
  </si>
  <si>
    <t>字符串转换</t>
  </si>
  <si>
    <t>Xiao ming</t>
  </si>
  <si>
    <t>UPPER(字符串)</t>
  </si>
  <si>
    <t>全部转大写</t>
  </si>
  <si>
    <t>Xiao Ming</t>
  </si>
  <si>
    <t>LOWER(字符串)</t>
  </si>
  <si>
    <t>全部转小写</t>
  </si>
  <si>
    <t>xiao ming</t>
  </si>
  <si>
    <t>PROPER(字符串)</t>
  </si>
  <si>
    <t>首字母转大写</t>
  </si>
  <si>
    <t>替换</t>
  </si>
  <si>
    <t>2020年东京奥运会</t>
  </si>
  <si>
    <t>SUBSTITUTE(原字符串，旧字符串，新字符串)</t>
  </si>
  <si>
    <t>指定文本进行替换</t>
  </si>
  <si>
    <t>REPLACE(原字符串，起始位置，字符个数，新字符串)</t>
  </si>
  <si>
    <t>指定位置进行替换</t>
  </si>
  <si>
    <t>合并</t>
  </si>
  <si>
    <t>，组合在一起了。</t>
  </si>
  <si>
    <t>PHONETIC(串1:串2:串3....)</t>
  </si>
  <si>
    <t>合并字符串</t>
  </si>
  <si>
    <t>Concatenatet(串1,串2,串3...)</t>
  </si>
  <si>
    <t>重复</t>
  </si>
  <si>
    <t>说三遍</t>
  </si>
  <si>
    <t>REPT(原字符串,重复次数)</t>
  </si>
  <si>
    <t>重复显示若干次</t>
  </si>
  <si>
    <t>字符串长度</t>
  </si>
  <si>
    <t>这句话多长？</t>
  </si>
  <si>
    <t>LEN(字符串)</t>
  </si>
  <si>
    <t>计算字符串长度</t>
  </si>
  <si>
    <t>LENB(字符串)</t>
  </si>
  <si>
    <t>计算字节长度（每个汉字、标点是2个字节长）</t>
  </si>
  <si>
    <t>字符清洗</t>
  </si>
  <si>
    <r>
      <t>非打印字符</t>
    </r>
    <r>
      <rPr>
        <sz val="14"/>
        <color theme="1"/>
        <rFont val="FangSong"/>
        <charset val="134"/>
      </rPr>
      <t>R</t>
    </r>
    <r>
      <rPr>
        <sz val="14"/>
        <color theme="1"/>
        <charset val="134"/>
      </rPr>
      <t xml:space="preserve"> </t>
    </r>
  </si>
  <si>
    <t>CLEAN(字符串)</t>
  </si>
  <si>
    <t>删除非打印字符</t>
  </si>
  <si>
    <t xml:space="preserve">   我爱 你中国   </t>
  </si>
  <si>
    <t>TRIM(字符串)</t>
  </si>
  <si>
    <t>删除除中间的空格</t>
  </si>
  <si>
    <t>文本格式转换</t>
  </si>
  <si>
    <t>TEXT(字符串,"0.00")</t>
  </si>
  <si>
    <t>转换为指定格式</t>
  </si>
  <si>
    <t>TEXT(字符串,"aaaa")</t>
  </si>
  <si>
    <t>TEXT(字符串,"0000")</t>
  </si>
  <si>
    <t>TEXT(字符串,"0000-00-00")</t>
  </si>
  <si>
    <t>城市名称</t>
  </si>
  <si>
    <t>城市划分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</si>
</sst>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6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4"/>
      <color theme="1"/>
      <name val="FangSong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8"/>
  <sheetViews>
    <sheetView topLeftCell="A18" workbookViewId="0">
      <selection activeCell="H58" sqref="H58:H68"/>
    </sheetView>
  </sheetViews>
  <sheetFormatPr defaultColWidth="9.06666666666667" defaultRowHeight="13.6"/>
  <cols>
    <col min="3" max="3" width="21.25" customWidth="1"/>
    <col min="6" max="6" width="11.1083333333333" customWidth="1"/>
    <col min="7" max="7" width="26.3833333333333" customWidth="1"/>
    <col min="9" max="9" width="27.4916666666667" customWidth="1"/>
    <col min="10" max="10" width="26.6583333333333" customWidth="1"/>
    <col min="11" max="11" width="13.0583333333333" customWidth="1"/>
    <col min="12" max="12" width="18.6083333333333" customWidth="1"/>
  </cols>
  <sheetData>
    <row r="1" spans="1:10">
      <c r="A1">
        <v>1</v>
      </c>
      <c r="B1">
        <v>20</v>
      </c>
      <c r="C1" t="s">
        <v>0</v>
      </c>
      <c r="D1" t="str">
        <f>MID(C1,3,5)</f>
        <v>1-03年</v>
      </c>
      <c r="E1">
        <v>1</v>
      </c>
      <c r="F1" t="str">
        <f>SUBSTITUTE(E1,1,"本科及以上")</f>
        <v>本科及以上</v>
      </c>
      <c r="G1" t="s">
        <v>1</v>
      </c>
      <c r="H1" t="s">
        <v>2</v>
      </c>
      <c r="I1" t="s">
        <v>3</v>
      </c>
      <c r="J1" t="s">
        <v>4</v>
      </c>
    </row>
    <row r="2" spans="3:10">
      <c r="C2" t="s">
        <v>5</v>
      </c>
      <c r="D2" t="str">
        <f>MID(C2,3,5)</f>
        <v>1-10年</v>
      </c>
      <c r="E2">
        <v>1</v>
      </c>
      <c r="F2" t="str">
        <f>SUBSTITUTE(E2,1,"本科及以上")</f>
        <v>本科及以上</v>
      </c>
      <c r="G2" t="s">
        <v>1</v>
      </c>
      <c r="H2" t="s">
        <v>2</v>
      </c>
      <c r="I2" t="s">
        <v>3</v>
      </c>
      <c r="J2" t="s">
        <v>4</v>
      </c>
    </row>
    <row r="3" spans="3:10">
      <c r="C3" t="s">
        <v>6</v>
      </c>
      <c r="D3" t="str">
        <f>MID(C3,3,5)</f>
        <v>1-11年</v>
      </c>
      <c r="E3">
        <v>1</v>
      </c>
      <c r="F3" t="str">
        <f>SUBSTITUTE(E3,1,"本科及以上")</f>
        <v>本科及以上</v>
      </c>
      <c r="G3" t="s">
        <v>1</v>
      </c>
      <c r="H3" t="s">
        <v>2</v>
      </c>
      <c r="I3" t="s">
        <v>3</v>
      </c>
      <c r="J3" t="s">
        <v>4</v>
      </c>
    </row>
    <row r="4" spans="3:10">
      <c r="C4" t="s">
        <v>7</v>
      </c>
      <c r="D4" t="str">
        <f>MID(C4,3,5)</f>
        <v>1-12年</v>
      </c>
      <c r="E4">
        <v>1</v>
      </c>
      <c r="F4" t="str">
        <f>SUBSTITUTE(E4,1,"本科及以上")</f>
        <v>本科及以上</v>
      </c>
      <c r="G4" t="s">
        <v>1</v>
      </c>
      <c r="H4" t="s">
        <v>2</v>
      </c>
      <c r="I4" t="s">
        <v>3</v>
      </c>
      <c r="J4" t="s">
        <v>4</v>
      </c>
    </row>
    <row r="5" spans="3:10">
      <c r="C5" t="s">
        <v>8</v>
      </c>
      <c r="D5" t="str">
        <f>MID(C5,3,5)</f>
        <v>1-13年</v>
      </c>
      <c r="E5">
        <v>1</v>
      </c>
      <c r="F5" t="str">
        <f>SUBSTITUTE(E5,1,"本科及以上")</f>
        <v>本科及以上</v>
      </c>
      <c r="G5" t="s">
        <v>1</v>
      </c>
      <c r="H5" t="s">
        <v>2</v>
      </c>
      <c r="I5" t="s">
        <v>3</v>
      </c>
      <c r="J5" t="s">
        <v>4</v>
      </c>
    </row>
    <row r="6" spans="3:10">
      <c r="C6" t="s">
        <v>9</v>
      </c>
      <c r="D6" t="str">
        <f>MID(C6,3,5)</f>
        <v>1-14年</v>
      </c>
      <c r="E6">
        <v>1</v>
      </c>
      <c r="F6" t="str">
        <f>SUBSTITUTE(E6,1,"本科及以上")</f>
        <v>本科及以上</v>
      </c>
      <c r="G6" t="s">
        <v>1</v>
      </c>
      <c r="H6" t="s">
        <v>2</v>
      </c>
      <c r="I6" t="s">
        <v>3</v>
      </c>
      <c r="J6" t="s">
        <v>4</v>
      </c>
    </row>
    <row r="7" spans="3:10">
      <c r="C7" t="s">
        <v>10</v>
      </c>
      <c r="D7" t="str">
        <f>MID(C7,3,5)</f>
        <v>1-15年</v>
      </c>
      <c r="E7">
        <v>1</v>
      </c>
      <c r="F7" t="str">
        <f>SUBSTITUTE(E7,1,"本科及以上")</f>
        <v>本科及以上</v>
      </c>
      <c r="G7" t="s">
        <v>1</v>
      </c>
      <c r="H7" t="s">
        <v>2</v>
      </c>
      <c r="I7" t="s">
        <v>3</v>
      </c>
      <c r="J7" t="s">
        <v>4</v>
      </c>
    </row>
    <row r="8" spans="3:10">
      <c r="C8" t="s">
        <v>11</v>
      </c>
      <c r="D8" t="str">
        <f>MID(C8,3,5)</f>
        <v>1-16年</v>
      </c>
      <c r="E8" t="s">
        <v>12</v>
      </c>
      <c r="F8" t="str">
        <f>SUBSTITUTE(E8,1,"本科及以上")</f>
        <v>学历不限</v>
      </c>
      <c r="G8" t="s">
        <v>1</v>
      </c>
      <c r="H8" t="s">
        <v>2</v>
      </c>
      <c r="I8" t="s">
        <v>3</v>
      </c>
      <c r="J8" t="s">
        <v>4</v>
      </c>
    </row>
    <row r="9" spans="3:10">
      <c r="C9" t="s">
        <v>13</v>
      </c>
      <c r="D9" t="str">
        <f>MID(C9,3,5)</f>
        <v>1-17年</v>
      </c>
      <c r="E9">
        <v>1</v>
      </c>
      <c r="F9" t="str">
        <f>SUBSTITUTE(E9,1,"本科及以上")</f>
        <v>本科及以上</v>
      </c>
      <c r="G9" t="s">
        <v>1</v>
      </c>
      <c r="H9" t="s">
        <v>2</v>
      </c>
      <c r="I9" t="s">
        <v>3</v>
      </c>
      <c r="J9" t="s">
        <v>4</v>
      </c>
    </row>
    <row r="10" spans="3:10">
      <c r="C10" t="s">
        <v>14</v>
      </c>
      <c r="D10" t="str">
        <f>MID(C10,3,5)</f>
        <v>1-18年</v>
      </c>
      <c r="E10">
        <v>1</v>
      </c>
      <c r="F10" t="str">
        <f>SUBSTITUTE(E10,1,"本科及以上")</f>
        <v>本科及以上</v>
      </c>
      <c r="G10" t="s">
        <v>1</v>
      </c>
      <c r="H10" t="s">
        <v>2</v>
      </c>
      <c r="I10" t="s">
        <v>3</v>
      </c>
      <c r="J10" t="s">
        <v>4</v>
      </c>
    </row>
    <row r="11" spans="3:10">
      <c r="C11" t="s">
        <v>15</v>
      </c>
      <c r="D11" t="str">
        <f>MID(C11,3,5)</f>
        <v>1-19年</v>
      </c>
      <c r="E11">
        <v>1</v>
      </c>
      <c r="F11" t="str">
        <f>SUBSTITUTE(E11,1,"本科及以上")</f>
        <v>本科及以上</v>
      </c>
      <c r="G11" t="s">
        <v>1</v>
      </c>
      <c r="H11" t="s">
        <v>2</v>
      </c>
      <c r="I11" t="s">
        <v>3</v>
      </c>
      <c r="J11" t="s">
        <v>4</v>
      </c>
    </row>
    <row r="12" spans="3:10">
      <c r="C12" t="s">
        <v>16</v>
      </c>
      <c r="D12" t="str">
        <f>MID(C12,3,5)</f>
        <v>1-20年</v>
      </c>
      <c r="E12">
        <v>1</v>
      </c>
      <c r="F12" t="str">
        <f>SUBSTITUTE(E12,1,"本科及以上")</f>
        <v>本科及以上</v>
      </c>
      <c r="G12" t="s">
        <v>1</v>
      </c>
      <c r="H12" t="s">
        <v>2</v>
      </c>
      <c r="I12" t="s">
        <v>3</v>
      </c>
      <c r="J12" t="s">
        <v>4</v>
      </c>
    </row>
    <row r="13" spans="3:10">
      <c r="C13" t="s">
        <v>17</v>
      </c>
      <c r="D13" t="str">
        <f>MID(C13,3,5)</f>
        <v>1-21年</v>
      </c>
      <c r="E13">
        <v>1</v>
      </c>
      <c r="F13" t="str">
        <f>SUBSTITUTE(E13,1,"本科及以上")</f>
        <v>本科及以上</v>
      </c>
      <c r="G13" t="s">
        <v>1</v>
      </c>
      <c r="H13" t="s">
        <v>2</v>
      </c>
      <c r="I13" t="s">
        <v>3</v>
      </c>
      <c r="J13" t="s">
        <v>4</v>
      </c>
    </row>
    <row r="14" spans="3:10">
      <c r="C14" t="s">
        <v>18</v>
      </c>
      <c r="D14" t="str">
        <f>MID(C14,3,5)</f>
        <v>1-22年</v>
      </c>
      <c r="E14">
        <v>1</v>
      </c>
      <c r="F14" t="str">
        <f>SUBSTITUTE(E14,1,"本科及以上")</f>
        <v>本科及以上</v>
      </c>
      <c r="G14" t="s">
        <v>1</v>
      </c>
      <c r="H14" t="s">
        <v>2</v>
      </c>
      <c r="I14" t="s">
        <v>3</v>
      </c>
      <c r="J14" t="s">
        <v>4</v>
      </c>
    </row>
    <row r="15" spans="3:10">
      <c r="C15" t="s">
        <v>19</v>
      </c>
      <c r="D15" t="str">
        <f>MID(C15,3,5)</f>
        <v>1-23年</v>
      </c>
      <c r="E15">
        <v>1</v>
      </c>
      <c r="F15" t="str">
        <f>SUBSTITUTE(E15,1,"本科及以上")</f>
        <v>本科及以上</v>
      </c>
      <c r="G15" t="s">
        <v>1</v>
      </c>
      <c r="H15" t="s">
        <v>2</v>
      </c>
      <c r="I15" t="s">
        <v>3</v>
      </c>
      <c r="J15" t="s">
        <v>4</v>
      </c>
    </row>
    <row r="16" spans="3:6">
      <c r="C16" t="s">
        <v>20</v>
      </c>
      <c r="D16" t="str">
        <f>MID(C16,3,5)</f>
        <v>1-24年</v>
      </c>
      <c r="E16">
        <v>1</v>
      </c>
      <c r="F16" t="str">
        <f>SUBSTITUTE(E16,1,"本科及以上")</f>
        <v>本科及以上</v>
      </c>
    </row>
    <row r="17" spans="3:10">
      <c r="C17" t="s">
        <v>21</v>
      </c>
      <c r="D17" t="str">
        <f>MID(C17,3,5)</f>
        <v>1-04年</v>
      </c>
      <c r="E17">
        <v>1</v>
      </c>
      <c r="F17" t="str">
        <f>SUBSTITUTE(E17,1,"本科及以上")</f>
        <v>本科及以上</v>
      </c>
      <c r="G17" t="s">
        <v>1</v>
      </c>
      <c r="H17" t="s">
        <v>2</v>
      </c>
      <c r="I17" t="s">
        <v>3</v>
      </c>
      <c r="J17" t="s">
        <v>4</v>
      </c>
    </row>
    <row r="18" spans="3:10">
      <c r="C18" t="s">
        <v>22</v>
      </c>
      <c r="D18" t="str">
        <f>MID(C18,3,5)</f>
        <v>1-05年</v>
      </c>
      <c r="E18">
        <v>1</v>
      </c>
      <c r="F18" t="str">
        <f>SUBSTITUTE(E18,1,"本科及以上")</f>
        <v>本科及以上</v>
      </c>
      <c r="G18" t="s">
        <v>1</v>
      </c>
      <c r="H18" t="s">
        <v>2</v>
      </c>
      <c r="I18" t="s">
        <v>3</v>
      </c>
      <c r="J18" t="s">
        <v>4</v>
      </c>
    </row>
    <row r="19" spans="3:9">
      <c r="C19" t="s">
        <v>23</v>
      </c>
      <c r="D19" t="str">
        <f>MID(C19,3,5)</f>
        <v>1-06年</v>
      </c>
      <c r="E19">
        <v>1</v>
      </c>
      <c r="F19" t="str">
        <f>SUBSTITUTE(E19,1,"本科及以上")</f>
        <v>本科及以上</v>
      </c>
      <c r="G19" t="s">
        <v>1</v>
      </c>
      <c r="H19" t="s">
        <v>3</v>
      </c>
      <c r="I19" t="s">
        <v>4</v>
      </c>
    </row>
    <row r="20" spans="3:10">
      <c r="C20" t="s">
        <v>24</v>
      </c>
      <c r="D20" t="str">
        <f>MID(C20,3,5)</f>
        <v>1-7年</v>
      </c>
      <c r="E20">
        <v>1</v>
      </c>
      <c r="F20" t="str">
        <f>SUBSTITUTE(E20,1,"本科及以上")</f>
        <v>本科及以上</v>
      </c>
      <c r="G20" t="s">
        <v>1</v>
      </c>
      <c r="H20" t="s">
        <v>2</v>
      </c>
      <c r="I20" t="s">
        <v>3</v>
      </c>
      <c r="J20" t="s">
        <v>4</v>
      </c>
    </row>
    <row r="21" spans="3:9">
      <c r="C21" t="s">
        <v>25</v>
      </c>
      <c r="D21" t="str">
        <f>MID(C21,3,5)</f>
        <v>1-8年</v>
      </c>
      <c r="E21">
        <v>1</v>
      </c>
      <c r="F21" t="str">
        <f>SUBSTITUTE(E21,1,"本科及以上")</f>
        <v>本科及以上</v>
      </c>
      <c r="G21" t="s">
        <v>1</v>
      </c>
      <c r="H21" t="s">
        <v>2</v>
      </c>
      <c r="I21" t="s">
        <v>3</v>
      </c>
    </row>
    <row r="22" spans="3:9">
      <c r="C22" t="s">
        <v>26</v>
      </c>
      <c r="D22" t="str">
        <f>MID(C22,3,5)</f>
        <v>1-9年</v>
      </c>
      <c r="E22">
        <v>1</v>
      </c>
      <c r="F22" t="str">
        <f>SUBSTITUTE(E22,1,"本科及以上")</f>
        <v>本科及以上</v>
      </c>
      <c r="G22" t="s">
        <v>1</v>
      </c>
      <c r="H22" t="s">
        <v>3</v>
      </c>
      <c r="I22" t="s">
        <v>4</v>
      </c>
    </row>
    <row r="23" spans="7:10">
      <c r="G23" t="s">
        <v>1</v>
      </c>
      <c r="H23" t="s">
        <v>2</v>
      </c>
      <c r="I23" t="s">
        <v>3</v>
      </c>
      <c r="J23" t="s">
        <v>4</v>
      </c>
    </row>
    <row r="24" customFormat="1"/>
    <row r="28" spans="1:3">
      <c r="A28">
        <f>COUNTIF(B29:B42,"北京")</f>
        <v>1</v>
      </c>
      <c r="B28" t="s">
        <v>27</v>
      </c>
      <c r="C28">
        <v>4</v>
      </c>
    </row>
    <row r="29" spans="1:6">
      <c r="A29">
        <f>COUNTIF(B30:B43,"北京")</f>
        <v>1</v>
      </c>
      <c r="B29" t="s">
        <v>28</v>
      </c>
      <c r="C29">
        <v>3</v>
      </c>
      <c r="E29" t="s">
        <v>29</v>
      </c>
      <c r="F29">
        <f>SUM(SUMIFS(C28:C37,B28:B37,{"北京","上海","深圳"}))</f>
        <v>36</v>
      </c>
    </row>
    <row r="30" spans="1:5">
      <c r="A30">
        <f t="shared" ref="A29:A42" si="0">COUNTIF(B31:B44,"北京")</f>
        <v>1</v>
      </c>
      <c r="B30" t="s">
        <v>30</v>
      </c>
      <c r="C30">
        <v>7</v>
      </c>
      <c r="E30" t="s">
        <v>31</v>
      </c>
    </row>
    <row r="31" spans="1:5">
      <c r="A31">
        <f t="shared" si="0"/>
        <v>1</v>
      </c>
      <c r="B31" t="s">
        <v>32</v>
      </c>
      <c r="C31">
        <v>2</v>
      </c>
      <c r="E31" t="s">
        <v>33</v>
      </c>
    </row>
    <row r="32" spans="1:6">
      <c r="A32">
        <f t="shared" si="0"/>
        <v>0</v>
      </c>
      <c r="B32" t="s">
        <v>34</v>
      </c>
      <c r="C32">
        <v>11</v>
      </c>
      <c r="E32" t="s">
        <v>35</v>
      </c>
      <c r="F32">
        <f>SUM(C28:C37)</f>
        <v>66</v>
      </c>
    </row>
    <row r="33" spans="1:3">
      <c r="A33">
        <f t="shared" si="0"/>
        <v>0</v>
      </c>
      <c r="B33" t="s">
        <v>36</v>
      </c>
      <c r="C33">
        <v>12</v>
      </c>
    </row>
    <row r="34" spans="1:3">
      <c r="A34">
        <f t="shared" si="0"/>
        <v>0</v>
      </c>
      <c r="B34" t="s">
        <v>37</v>
      </c>
      <c r="C34">
        <v>13</v>
      </c>
    </row>
    <row r="35" spans="1:3">
      <c r="A35">
        <f t="shared" si="0"/>
        <v>0</v>
      </c>
      <c r="B35" t="s">
        <v>38</v>
      </c>
      <c r="C35">
        <v>4</v>
      </c>
    </row>
    <row r="36" spans="1:3">
      <c r="A36">
        <f t="shared" si="0"/>
        <v>0</v>
      </c>
      <c r="B36" t="s">
        <v>39</v>
      </c>
      <c r="C36">
        <v>3</v>
      </c>
    </row>
    <row r="37" spans="1:3">
      <c r="A37">
        <f t="shared" si="0"/>
        <v>0</v>
      </c>
      <c r="B37" t="s">
        <v>40</v>
      </c>
      <c r="C37">
        <v>7</v>
      </c>
    </row>
    <row r="38" spans="1:2">
      <c r="A38">
        <f t="shared" si="0"/>
        <v>0</v>
      </c>
      <c r="B38" t="s">
        <v>36</v>
      </c>
    </row>
    <row r="39" spans="1:2">
      <c r="A39">
        <f t="shared" si="0"/>
        <v>0</v>
      </c>
      <c r="B39" t="s">
        <v>37</v>
      </c>
    </row>
    <row r="40" spans="1:2">
      <c r="A40">
        <f t="shared" si="0"/>
        <v>0</v>
      </c>
      <c r="B40" t="s">
        <v>38</v>
      </c>
    </row>
    <row r="41" spans="1:2">
      <c r="A41">
        <f t="shared" si="0"/>
        <v>0</v>
      </c>
      <c r="B41" t="s">
        <v>39</v>
      </c>
    </row>
    <row r="42" spans="1:2">
      <c r="A42">
        <f t="shared" si="0"/>
        <v>0</v>
      </c>
      <c r="B42" t="s">
        <v>40</v>
      </c>
    </row>
    <row r="58" spans="7:8">
      <c r="G58" t="s">
        <v>27</v>
      </c>
      <c r="H58" t="str">
        <f>VLOOKUP(G58,Sheet3!A:B,2)</f>
        <v>一线</v>
      </c>
    </row>
    <row r="59" spans="7:8">
      <c r="G59" t="s">
        <v>28</v>
      </c>
      <c r="H59" t="str">
        <f>VLOOKUP(G59,Sheet3!A:B,2)</f>
        <v>一线</v>
      </c>
    </row>
    <row r="60" spans="7:8">
      <c r="G60" t="s">
        <v>30</v>
      </c>
      <c r="H60" t="str">
        <f>VLOOKUP(G60,Sheet3!A:B,2)</f>
        <v>一线</v>
      </c>
    </row>
    <row r="61" spans="7:8">
      <c r="G61" t="s">
        <v>32</v>
      </c>
      <c r="H61" t="str">
        <f>VLOOKUP(G61,Sheet3!A:B,2)</f>
        <v>一线</v>
      </c>
    </row>
    <row r="62" spans="7:8">
      <c r="G62" t="s">
        <v>34</v>
      </c>
      <c r="H62" t="str">
        <f>VLOOKUP(G62,Sheet3!A:B,2)</f>
        <v>一线</v>
      </c>
    </row>
    <row r="63" spans="7:8">
      <c r="G63" t="s">
        <v>36</v>
      </c>
      <c r="H63" t="e">
        <f>VLOOKUP(G63,Sheet3!A:B,2)</f>
        <v>#N/A</v>
      </c>
    </row>
    <row r="64" spans="7:8">
      <c r="G64" t="s">
        <v>37</v>
      </c>
      <c r="H64" t="str">
        <f>VLOOKUP(G64,Sheet3!A:B,2)</f>
        <v>一线</v>
      </c>
    </row>
    <row r="65" spans="7:8">
      <c r="G65" t="s">
        <v>38</v>
      </c>
      <c r="H65" t="str">
        <f>VLOOKUP(G65,Sheet3!A:B,2)</f>
        <v>二线</v>
      </c>
    </row>
    <row r="66" spans="7:8">
      <c r="G66" t="s">
        <v>27</v>
      </c>
      <c r="H66" t="str">
        <f>VLOOKUP(G66,Sheet3!A:B,2)</f>
        <v>一线</v>
      </c>
    </row>
    <row r="67" spans="7:8">
      <c r="G67" t="s">
        <v>37</v>
      </c>
      <c r="H67" t="str">
        <f>VLOOKUP(G67,Sheet3!A:B,2)</f>
        <v>一线</v>
      </c>
    </row>
    <row r="68" spans="7:8">
      <c r="G68" t="s">
        <v>38</v>
      </c>
      <c r="H68" t="str">
        <f>VLOOKUP(G68,Sheet3!A:B,2)</f>
        <v>二线</v>
      </c>
    </row>
  </sheetData>
  <conditionalFormatting sqref="I28:L29">
    <cfRule type="duplicateValues" dxfId="0" priority="3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7"/>
  <sheetViews>
    <sheetView workbookViewId="0">
      <selection activeCell="C26" sqref="C26"/>
    </sheetView>
  </sheetViews>
  <sheetFormatPr defaultColWidth="9.06666666666667" defaultRowHeight="13.6"/>
  <cols>
    <col min="1" max="1" width="34.4416666666667" style="2" customWidth="1"/>
    <col min="2" max="2" width="32.775" style="3" customWidth="1"/>
    <col min="3" max="3" width="53.6083333333333" style="4" customWidth="1"/>
    <col min="4" max="4" width="41.1" style="2" customWidth="1"/>
    <col min="5" max="5" width="50.8333333333333" style="3" customWidth="1"/>
    <col min="6" max="16384" width="9.06666666666667" style="2"/>
  </cols>
  <sheetData>
    <row r="1" s="1" customFormat="1" ht="19" spans="2:5">
      <c r="B1" s="5" t="s">
        <v>41</v>
      </c>
      <c r="C1" s="6" t="s">
        <v>42</v>
      </c>
      <c r="D1" s="5" t="s">
        <v>43</v>
      </c>
      <c r="E1" s="5" t="s">
        <v>44</v>
      </c>
    </row>
    <row r="2" ht="17" spans="1:12">
      <c r="A2" s="7" t="s">
        <v>45</v>
      </c>
      <c r="B2" s="8" t="s">
        <v>46</v>
      </c>
      <c r="C2" s="9" t="s">
        <v>47</v>
      </c>
      <c r="D2" s="10" t="s">
        <v>48</v>
      </c>
      <c r="E2" s="8" t="str">
        <f>LEFT(B2,4)</f>
        <v>小明同学</v>
      </c>
      <c r="F2" s="12"/>
      <c r="G2" s="12"/>
      <c r="H2" s="12"/>
      <c r="I2" s="12"/>
      <c r="J2" s="12"/>
      <c r="K2" s="12"/>
      <c r="L2" s="12"/>
    </row>
    <row r="3" ht="17" spans="1:12">
      <c r="A3" s="11"/>
      <c r="B3" s="8" t="s">
        <v>46</v>
      </c>
      <c r="C3" s="9" t="s">
        <v>49</v>
      </c>
      <c r="D3" s="12" t="s">
        <v>50</v>
      </c>
      <c r="E3" s="15" t="str">
        <f>MID(B3,6,2)</f>
        <v>一个</v>
      </c>
      <c r="F3" s="12"/>
      <c r="G3" s="12"/>
      <c r="H3" s="12"/>
      <c r="I3" s="12"/>
      <c r="J3" s="12"/>
      <c r="K3" s="12"/>
      <c r="L3" s="12"/>
    </row>
    <row r="4" ht="17" spans="1:12">
      <c r="A4" s="11"/>
      <c r="B4" s="8" t="s">
        <v>46</v>
      </c>
      <c r="C4" s="13" t="s">
        <v>51</v>
      </c>
      <c r="D4" s="12" t="s">
        <v>52</v>
      </c>
      <c r="E4" s="15" t="str">
        <f>RIGHT(B4,3)</f>
        <v>愣头青</v>
      </c>
      <c r="F4" s="12"/>
      <c r="G4" s="12"/>
      <c r="H4" s="12"/>
      <c r="I4" s="12"/>
      <c r="J4" s="12"/>
      <c r="K4" s="12"/>
      <c r="L4" s="12"/>
    </row>
    <row r="5" ht="33" spans="1:12">
      <c r="A5" s="14" t="s">
        <v>53</v>
      </c>
      <c r="B5" s="15" t="s">
        <v>54</v>
      </c>
      <c r="C5" s="13" t="s">
        <v>55</v>
      </c>
      <c r="D5" s="13" t="s">
        <v>56</v>
      </c>
      <c r="E5" s="15">
        <f>FIND("X",B5,1)</f>
        <v>9</v>
      </c>
      <c r="F5" s="12"/>
      <c r="G5" s="12"/>
      <c r="H5" s="12"/>
      <c r="I5" s="12"/>
      <c r="J5" s="12"/>
      <c r="K5" s="12"/>
      <c r="L5" s="12"/>
    </row>
    <row r="6" ht="50" spans="1:12">
      <c r="A6" s="16"/>
      <c r="B6" s="15" t="s">
        <v>54</v>
      </c>
      <c r="C6" s="13" t="s">
        <v>57</v>
      </c>
      <c r="D6" s="13" t="s">
        <v>58</v>
      </c>
      <c r="E6" s="15">
        <f>SEARCH("X",B6,1)</f>
        <v>6</v>
      </c>
      <c r="F6" s="12"/>
      <c r="G6" s="12"/>
      <c r="H6" s="12"/>
      <c r="I6" s="12"/>
      <c r="J6" s="12"/>
      <c r="K6" s="12"/>
      <c r="L6" s="12"/>
    </row>
    <row r="7" ht="18" customHeight="1" spans="1:12">
      <c r="A7" s="14" t="s">
        <v>59</v>
      </c>
      <c r="B7" s="15" t="s">
        <v>60</v>
      </c>
      <c r="C7" s="13" t="s">
        <v>61</v>
      </c>
      <c r="D7" s="12" t="s">
        <v>62</v>
      </c>
      <c r="E7" s="15" t="str">
        <f>UPPER(B7)</f>
        <v>XIAO MING</v>
      </c>
      <c r="F7" s="12"/>
      <c r="G7" s="12"/>
      <c r="H7" s="12"/>
      <c r="I7" s="12"/>
      <c r="J7" s="12"/>
      <c r="K7" s="12"/>
      <c r="L7" s="12"/>
    </row>
    <row r="8" ht="18" customHeight="1" spans="1:12">
      <c r="A8" s="17"/>
      <c r="B8" s="15" t="s">
        <v>63</v>
      </c>
      <c r="C8" s="13" t="s">
        <v>64</v>
      </c>
      <c r="D8" s="12" t="s">
        <v>65</v>
      </c>
      <c r="E8" s="15" t="str">
        <f>LOWER(B8)</f>
        <v>xiao ming</v>
      </c>
      <c r="F8" s="12"/>
      <c r="G8" s="12"/>
      <c r="H8" s="12"/>
      <c r="I8" s="12"/>
      <c r="J8" s="12"/>
      <c r="K8" s="12"/>
      <c r="L8" s="12"/>
    </row>
    <row r="9" ht="18" customHeight="1" spans="1:12">
      <c r="A9" s="16"/>
      <c r="B9" s="15" t="s">
        <v>66</v>
      </c>
      <c r="C9" s="13" t="s">
        <v>67</v>
      </c>
      <c r="D9" s="12" t="s">
        <v>68</v>
      </c>
      <c r="E9" s="15" t="str">
        <f>PROPER(B9)</f>
        <v>Xiao Ming</v>
      </c>
      <c r="F9" s="12"/>
      <c r="G9" s="12"/>
      <c r="H9" s="12"/>
      <c r="I9" s="12"/>
      <c r="J9" s="12"/>
      <c r="K9" s="12"/>
      <c r="L9" s="12"/>
    </row>
    <row r="10" ht="18" customHeight="1" spans="1:12">
      <c r="A10" s="14" t="s">
        <v>69</v>
      </c>
      <c r="B10" s="15" t="s">
        <v>70</v>
      </c>
      <c r="C10" s="13" t="s">
        <v>71</v>
      </c>
      <c r="D10" s="12" t="s">
        <v>72</v>
      </c>
      <c r="E10" s="15" t="str">
        <f>SUBSTITUTE(B10,2020,2021)</f>
        <v>2021年东京奥运会</v>
      </c>
      <c r="F10" s="12"/>
      <c r="G10" s="12"/>
      <c r="H10" s="12"/>
      <c r="I10" s="12"/>
      <c r="J10" s="12"/>
      <c r="K10" s="12"/>
      <c r="L10" s="12"/>
    </row>
    <row r="11" ht="18" customHeight="1" spans="1:12">
      <c r="A11" s="16"/>
      <c r="B11" s="15" t="s">
        <v>70</v>
      </c>
      <c r="C11" s="13" t="s">
        <v>73</v>
      </c>
      <c r="D11" s="12" t="s">
        <v>74</v>
      </c>
      <c r="E11" s="15" t="str">
        <f>REPLACE(B11,4,1,1)</f>
        <v>2021年东京奥运会</v>
      </c>
      <c r="F11" s="12"/>
      <c r="G11" s="12"/>
      <c r="H11" s="12"/>
      <c r="I11" s="12"/>
      <c r="J11" s="12"/>
      <c r="K11" s="12"/>
      <c r="L11" s="12"/>
    </row>
    <row r="12" ht="18" customHeight="1" spans="1:12">
      <c r="A12" s="14" t="s">
        <v>75</v>
      </c>
      <c r="B12" s="15" t="s">
        <v>76</v>
      </c>
      <c r="C12" s="13" t="s">
        <v>77</v>
      </c>
      <c r="D12" s="12" t="s">
        <v>78</v>
      </c>
      <c r="E12" s="15" t="str">
        <f ca="1">PHONETIC(A12:B12:B13)</f>
        <v>合并，组合在一起了。，组合在一起了。</v>
      </c>
      <c r="F12" s="12"/>
      <c r="G12" s="12"/>
      <c r="H12" s="12"/>
      <c r="I12" s="12"/>
      <c r="J12" s="12"/>
      <c r="K12" s="12"/>
      <c r="L12" s="12"/>
    </row>
    <row r="13" ht="18" customHeight="1" spans="1:12">
      <c r="A13" s="16"/>
      <c r="B13" s="15" t="s">
        <v>76</v>
      </c>
      <c r="C13" s="13" t="s">
        <v>79</v>
      </c>
      <c r="D13" s="12" t="s">
        <v>78</v>
      </c>
      <c r="E13" s="15" t="str">
        <f>CONCATENATE(A12,B13)</f>
        <v>合并，组合在一起了。</v>
      </c>
      <c r="F13" s="12"/>
      <c r="G13" s="12"/>
      <c r="H13" s="12"/>
      <c r="I13" s="12"/>
      <c r="J13" s="12"/>
      <c r="K13" s="12"/>
      <c r="L13" s="12"/>
    </row>
    <row r="14" ht="18" customHeight="1" spans="1:12">
      <c r="A14" s="7" t="s">
        <v>80</v>
      </c>
      <c r="B14" s="15" t="s">
        <v>81</v>
      </c>
      <c r="C14" s="13" t="s">
        <v>82</v>
      </c>
      <c r="D14" s="12" t="s">
        <v>83</v>
      </c>
      <c r="E14" s="23" t="str">
        <f>REPT(B14,3)</f>
        <v>说三遍说三遍说三遍</v>
      </c>
      <c r="F14" s="12"/>
      <c r="G14" s="12"/>
      <c r="H14" s="12"/>
      <c r="I14" s="12"/>
      <c r="J14" s="12"/>
      <c r="K14" s="12"/>
      <c r="L14" s="12"/>
    </row>
    <row r="15" ht="18" customHeight="1" spans="1:12">
      <c r="A15" s="14" t="s">
        <v>84</v>
      </c>
      <c r="B15" s="15" t="s">
        <v>85</v>
      </c>
      <c r="C15" s="13" t="s">
        <v>86</v>
      </c>
      <c r="D15" s="12" t="s">
        <v>87</v>
      </c>
      <c r="E15" s="15">
        <f>LEN(B15)</f>
        <v>6</v>
      </c>
      <c r="F15" s="12"/>
      <c r="G15" s="12"/>
      <c r="H15" s="12"/>
      <c r="I15" s="12"/>
      <c r="J15" s="12"/>
      <c r="K15" s="12"/>
      <c r="L15" s="12"/>
    </row>
    <row r="16" ht="33" spans="1:12">
      <c r="A16" s="18"/>
      <c r="B16" s="15" t="s">
        <v>85</v>
      </c>
      <c r="C16" s="13" t="s">
        <v>88</v>
      </c>
      <c r="D16" s="13" t="s">
        <v>89</v>
      </c>
      <c r="E16" s="15">
        <f>LENB(B16)</f>
        <v>12</v>
      </c>
      <c r="F16" s="12"/>
      <c r="G16" s="12"/>
      <c r="H16" s="12"/>
      <c r="I16" s="12"/>
      <c r="J16" s="12"/>
      <c r="K16" s="12"/>
      <c r="L16" s="12"/>
    </row>
    <row r="17" ht="18" customHeight="1" spans="1:12">
      <c r="A17" s="14" t="s">
        <v>90</v>
      </c>
      <c r="B17" s="8" t="s">
        <v>91</v>
      </c>
      <c r="C17" s="13" t="s">
        <v>92</v>
      </c>
      <c r="D17" s="12" t="s">
        <v>93</v>
      </c>
      <c r="E17" s="15" t="str">
        <f>CLEAN(B17)</f>
        <v>非打印字符R </v>
      </c>
      <c r="F17" s="12"/>
      <c r="G17" s="12"/>
      <c r="H17" s="12"/>
      <c r="I17" s="12"/>
      <c r="J17" s="12"/>
      <c r="K17" s="12"/>
      <c r="L17" s="12"/>
    </row>
    <row r="18" ht="18" customHeight="1" spans="1:12">
      <c r="A18" s="16"/>
      <c r="B18" s="15" t="s">
        <v>94</v>
      </c>
      <c r="C18" s="13" t="s">
        <v>95</v>
      </c>
      <c r="D18" s="12" t="s">
        <v>96</v>
      </c>
      <c r="E18" s="15" t="str">
        <f>TRIM(B18)</f>
        <v>我爱 你中国</v>
      </c>
      <c r="F18" s="12"/>
      <c r="G18" s="12"/>
      <c r="H18" s="12"/>
      <c r="I18" s="12"/>
      <c r="J18" s="12"/>
      <c r="K18" s="12"/>
      <c r="L18" s="12"/>
    </row>
    <row r="19" ht="18" customHeight="1" spans="1:12">
      <c r="A19" s="14" t="s">
        <v>97</v>
      </c>
      <c r="B19" s="15">
        <v>3.1415926</v>
      </c>
      <c r="C19" s="13" t="s">
        <v>98</v>
      </c>
      <c r="D19" s="19" t="s">
        <v>99</v>
      </c>
      <c r="E19" s="15" t="str">
        <f>TEXT(B19,"0.00")</f>
        <v>3.14</v>
      </c>
      <c r="F19" s="12"/>
      <c r="G19" s="12"/>
      <c r="H19" s="12"/>
      <c r="I19" s="12"/>
      <c r="J19" s="12"/>
      <c r="K19" s="12"/>
      <c r="L19" s="12"/>
    </row>
    <row r="20" ht="18" customHeight="1" spans="1:12">
      <c r="A20" s="17"/>
      <c r="B20" s="20">
        <v>44560</v>
      </c>
      <c r="C20" s="13" t="s">
        <v>100</v>
      </c>
      <c r="D20" s="21"/>
      <c r="E20" s="15" t="str">
        <f>TEXT(B20,"aaaa")</f>
        <v>星期四</v>
      </c>
      <c r="F20" s="12"/>
      <c r="G20" s="12"/>
      <c r="H20" s="12"/>
      <c r="I20" s="12"/>
      <c r="J20" s="12"/>
      <c r="K20" s="12"/>
      <c r="L20" s="12"/>
    </row>
    <row r="21" ht="18" customHeight="1" spans="1:12">
      <c r="A21" s="17"/>
      <c r="B21" s="15">
        <v>123</v>
      </c>
      <c r="C21" s="13" t="s">
        <v>101</v>
      </c>
      <c r="D21" s="21"/>
      <c r="E21" s="15" t="str">
        <f>TEXT(B21,"0000")</f>
        <v>0123</v>
      </c>
      <c r="F21" s="12"/>
      <c r="G21" s="12"/>
      <c r="H21" s="12"/>
      <c r="I21" s="12"/>
      <c r="J21" s="12"/>
      <c r="K21" s="12"/>
      <c r="L21" s="12"/>
    </row>
    <row r="22" ht="18" customHeight="1" spans="1:12">
      <c r="A22" s="16"/>
      <c r="B22" s="15">
        <v>19901230</v>
      </c>
      <c r="C22" s="13" t="s">
        <v>102</v>
      </c>
      <c r="D22" s="22"/>
      <c r="E22" s="15" t="str">
        <f>TEXT(B22,"0000-00-00")</f>
        <v>1990-12-30</v>
      </c>
      <c r="F22" s="12"/>
      <c r="G22" s="12"/>
      <c r="H22" s="12"/>
      <c r="I22" s="12"/>
      <c r="J22" s="12"/>
      <c r="K22" s="12"/>
      <c r="L22" s="12"/>
    </row>
    <row r="23" ht="18" customHeight="1" spans="1:12">
      <c r="A23" s="12"/>
      <c r="B23" s="15"/>
      <c r="C23" s="13"/>
      <c r="D23" s="12"/>
      <c r="E23" s="15"/>
      <c r="F23" s="12"/>
      <c r="G23" s="12"/>
      <c r="H23" s="12"/>
      <c r="I23" s="12"/>
      <c r="J23" s="12"/>
      <c r="K23" s="12"/>
      <c r="L23" s="12"/>
    </row>
    <row r="24" ht="18" customHeight="1" spans="1:12">
      <c r="A24" s="12"/>
      <c r="B24" s="15"/>
      <c r="C24" s="13"/>
      <c r="D24" s="12"/>
      <c r="E24" s="15"/>
      <c r="F24" s="12"/>
      <c r="G24" s="12"/>
      <c r="H24" s="12"/>
      <c r="I24" s="12"/>
      <c r="J24" s="12"/>
      <c r="K24" s="12"/>
      <c r="L24" s="12"/>
    </row>
    <row r="25" ht="18" customHeight="1" spans="1:12">
      <c r="A25" s="12"/>
      <c r="B25" s="15"/>
      <c r="C25" s="13"/>
      <c r="D25" s="12"/>
      <c r="E25" s="15"/>
      <c r="F25" s="12"/>
      <c r="G25" s="12"/>
      <c r="H25" s="12"/>
      <c r="I25" s="12"/>
      <c r="J25" s="12"/>
      <c r="K25" s="12"/>
      <c r="L25" s="12"/>
    </row>
    <row r="26" ht="18" customHeight="1" spans="1:12">
      <c r="A26" s="12"/>
      <c r="B26" s="15"/>
      <c r="C26" s="13"/>
      <c r="D26" s="12"/>
      <c r="E26" s="15"/>
      <c r="F26" s="12"/>
      <c r="G26" s="12"/>
      <c r="H26" s="12"/>
      <c r="I26" s="12"/>
      <c r="J26" s="12"/>
      <c r="K26" s="12"/>
      <c r="L26" s="12"/>
    </row>
    <row r="27" ht="18" customHeight="1" spans="1:12">
      <c r="A27" s="12"/>
      <c r="B27" s="15"/>
      <c r="C27" s="13"/>
      <c r="D27" s="12"/>
      <c r="E27" s="15"/>
      <c r="F27" s="12"/>
      <c r="G27" s="12"/>
      <c r="H27" s="12"/>
      <c r="I27" s="12"/>
      <c r="J27" s="12"/>
      <c r="K27" s="12"/>
      <c r="L27" s="12"/>
    </row>
    <row r="28" ht="18" customHeight="1" spans="1:12">
      <c r="A28" s="12"/>
      <c r="B28" s="15"/>
      <c r="C28" s="13"/>
      <c r="D28" s="12"/>
      <c r="E28" s="15"/>
      <c r="F28" s="12"/>
      <c r="G28" s="12"/>
      <c r="H28" s="12"/>
      <c r="I28" s="12"/>
      <c r="J28" s="12"/>
      <c r="K28" s="12"/>
      <c r="L28" s="12"/>
    </row>
    <row r="29" ht="18" customHeight="1" spans="1:12">
      <c r="A29" s="12"/>
      <c r="B29" s="15"/>
      <c r="C29" s="13"/>
      <c r="D29" s="12"/>
      <c r="E29" s="15"/>
      <c r="F29" s="12"/>
      <c r="G29" s="12"/>
      <c r="H29" s="12"/>
      <c r="I29" s="12"/>
      <c r="J29" s="12"/>
      <c r="K29" s="12"/>
      <c r="L29" s="12"/>
    </row>
    <row r="30" ht="18" customHeight="1" spans="1:12">
      <c r="A30" s="12"/>
      <c r="B30" s="15"/>
      <c r="C30" s="13"/>
      <c r="D30" s="12"/>
      <c r="E30" s="15"/>
      <c r="F30" s="12"/>
      <c r="G30" s="12"/>
      <c r="H30" s="12"/>
      <c r="I30" s="12"/>
      <c r="J30" s="12"/>
      <c r="K30" s="12"/>
      <c r="L30" s="12"/>
    </row>
    <row r="31" ht="18" customHeight="1" spans="1:12">
      <c r="A31" s="12"/>
      <c r="B31" s="15"/>
      <c r="C31" s="13"/>
      <c r="D31" s="12"/>
      <c r="E31" s="15"/>
      <c r="F31" s="12"/>
      <c r="G31" s="12"/>
      <c r="H31" s="12"/>
      <c r="I31" s="12"/>
      <c r="J31" s="12"/>
      <c r="K31" s="12"/>
      <c r="L31" s="12"/>
    </row>
    <row r="32" ht="18" customHeight="1" spans="1:12">
      <c r="A32" s="12"/>
      <c r="B32" s="15"/>
      <c r="C32" s="13"/>
      <c r="D32" s="12"/>
      <c r="E32" s="15"/>
      <c r="F32" s="12"/>
      <c r="G32" s="12"/>
      <c r="H32" s="12"/>
      <c r="I32" s="12"/>
      <c r="J32" s="12"/>
      <c r="K32" s="12"/>
      <c r="L32" s="12"/>
    </row>
    <row r="33" ht="18" customHeight="1" spans="1:12">
      <c r="A33" s="12"/>
      <c r="B33" s="15"/>
      <c r="C33" s="13"/>
      <c r="D33" s="12"/>
      <c r="E33" s="15"/>
      <c r="F33" s="12"/>
      <c r="G33" s="12"/>
      <c r="H33" s="12"/>
      <c r="I33" s="12"/>
      <c r="J33" s="12"/>
      <c r="K33" s="12"/>
      <c r="L33" s="12"/>
    </row>
    <row r="34" ht="18" customHeight="1" spans="1:12">
      <c r="A34" s="12"/>
      <c r="B34" s="15"/>
      <c r="C34" s="13"/>
      <c r="D34" s="12"/>
      <c r="E34" s="15"/>
      <c r="F34" s="12"/>
      <c r="G34" s="12"/>
      <c r="H34" s="12"/>
      <c r="I34" s="12"/>
      <c r="J34" s="12"/>
      <c r="K34" s="12"/>
      <c r="L34" s="12"/>
    </row>
    <row r="35" ht="18" customHeight="1" spans="1:12">
      <c r="A35" s="12"/>
      <c r="B35" s="15"/>
      <c r="C35" s="13"/>
      <c r="D35" s="12"/>
      <c r="E35" s="15"/>
      <c r="F35" s="12"/>
      <c r="G35" s="12"/>
      <c r="H35" s="12"/>
      <c r="I35" s="12"/>
      <c r="J35" s="12"/>
      <c r="K35" s="12"/>
      <c r="L35" s="12"/>
    </row>
    <row r="36" ht="18" customHeight="1" spans="1:12">
      <c r="A36" s="12"/>
      <c r="B36" s="15"/>
      <c r="C36" s="13"/>
      <c r="D36" s="12"/>
      <c r="E36" s="15"/>
      <c r="F36" s="12"/>
      <c r="G36" s="12"/>
      <c r="H36" s="12"/>
      <c r="I36" s="12"/>
      <c r="J36" s="12"/>
      <c r="K36" s="12"/>
      <c r="L36" s="12"/>
    </row>
    <row r="37" ht="18" customHeight="1" spans="1:12">
      <c r="A37" s="12"/>
      <c r="B37" s="15"/>
      <c r="C37" s="13"/>
      <c r="D37" s="12"/>
      <c r="E37" s="15"/>
      <c r="F37" s="12"/>
      <c r="G37" s="12"/>
      <c r="H37" s="12"/>
      <c r="I37" s="12"/>
      <c r="J37" s="12"/>
      <c r="K37" s="12"/>
      <c r="L37" s="12"/>
    </row>
    <row r="38" ht="18" customHeight="1" spans="1:12">
      <c r="A38" s="12"/>
      <c r="B38" s="15"/>
      <c r="C38" s="13"/>
      <c r="D38" s="12"/>
      <c r="E38" s="15"/>
      <c r="F38" s="12"/>
      <c r="G38" s="12"/>
      <c r="H38" s="12"/>
      <c r="I38" s="12"/>
      <c r="J38" s="12"/>
      <c r="K38" s="12"/>
      <c r="L38" s="12"/>
    </row>
    <row r="39" ht="18" customHeight="1" spans="1:12">
      <c r="A39" s="12"/>
      <c r="B39" s="15"/>
      <c r="C39" s="13"/>
      <c r="D39" s="12"/>
      <c r="E39" s="15"/>
      <c r="F39" s="12"/>
      <c r="G39" s="12"/>
      <c r="H39" s="12"/>
      <c r="I39" s="12"/>
      <c r="J39" s="12"/>
      <c r="K39" s="12"/>
      <c r="L39" s="12"/>
    </row>
    <row r="40" ht="18" customHeight="1" spans="1:12">
      <c r="A40" s="12"/>
      <c r="B40" s="15"/>
      <c r="C40" s="13"/>
      <c r="D40" s="12"/>
      <c r="E40" s="15"/>
      <c r="F40" s="12"/>
      <c r="G40" s="12"/>
      <c r="H40" s="12"/>
      <c r="I40" s="12"/>
      <c r="J40" s="12"/>
      <c r="K40" s="12"/>
      <c r="L40" s="12"/>
    </row>
    <row r="41" ht="18" customHeight="1" spans="1:12">
      <c r="A41" s="12"/>
      <c r="B41" s="15"/>
      <c r="C41" s="13"/>
      <c r="D41" s="12"/>
      <c r="E41" s="15"/>
      <c r="F41" s="12"/>
      <c r="G41" s="12"/>
      <c r="H41" s="12"/>
      <c r="I41" s="12"/>
      <c r="J41" s="12"/>
      <c r="K41" s="12"/>
      <c r="L41" s="12"/>
    </row>
    <row r="42" ht="18" customHeight="1" spans="1:12">
      <c r="A42" s="12"/>
      <c r="B42" s="15"/>
      <c r="C42" s="13"/>
      <c r="D42" s="12"/>
      <c r="E42" s="15"/>
      <c r="F42" s="12"/>
      <c r="G42" s="12"/>
      <c r="H42" s="12"/>
      <c r="I42" s="12"/>
      <c r="J42" s="12"/>
      <c r="K42" s="12"/>
      <c r="L42" s="12"/>
    </row>
    <row r="43" ht="18" customHeight="1" spans="1:12">
      <c r="A43" s="12"/>
      <c r="B43" s="15"/>
      <c r="C43" s="13"/>
      <c r="D43" s="12"/>
      <c r="E43" s="15"/>
      <c r="F43" s="12"/>
      <c r="G43" s="12"/>
      <c r="H43" s="12"/>
      <c r="I43" s="12"/>
      <c r="J43" s="12"/>
      <c r="K43" s="12"/>
      <c r="L43" s="12"/>
    </row>
    <row r="44" ht="18" customHeight="1" spans="1:12">
      <c r="A44" s="12"/>
      <c r="B44" s="15"/>
      <c r="C44" s="13"/>
      <c r="D44" s="12"/>
      <c r="E44" s="15"/>
      <c r="F44" s="12"/>
      <c r="G44" s="12"/>
      <c r="H44" s="12"/>
      <c r="I44" s="12"/>
      <c r="J44" s="12"/>
      <c r="K44" s="12"/>
      <c r="L44" s="12"/>
    </row>
    <row r="45" ht="18" customHeight="1" spans="1:12">
      <c r="A45" s="12"/>
      <c r="B45" s="15"/>
      <c r="C45" s="13"/>
      <c r="D45" s="12"/>
      <c r="E45" s="15"/>
      <c r="F45" s="12"/>
      <c r="G45" s="12"/>
      <c r="H45" s="12"/>
      <c r="I45" s="12"/>
      <c r="J45" s="12"/>
      <c r="K45" s="12"/>
      <c r="L45" s="12"/>
    </row>
    <row r="46" ht="18" customHeight="1" spans="1:12">
      <c r="A46" s="12"/>
      <c r="B46" s="15"/>
      <c r="C46" s="13"/>
      <c r="D46" s="12"/>
      <c r="E46" s="15"/>
      <c r="F46" s="12"/>
      <c r="G46" s="12"/>
      <c r="H46" s="12"/>
      <c r="I46" s="12"/>
      <c r="J46" s="12"/>
      <c r="K46" s="12"/>
      <c r="L46" s="12"/>
    </row>
    <row r="47" ht="18" customHeight="1" spans="1:12">
      <c r="A47" s="12"/>
      <c r="B47" s="15"/>
      <c r="C47" s="13"/>
      <c r="D47" s="12"/>
      <c r="E47" s="15"/>
      <c r="F47" s="12"/>
      <c r="G47" s="12"/>
      <c r="H47" s="12"/>
      <c r="I47" s="12"/>
      <c r="J47" s="12"/>
      <c r="K47" s="12"/>
      <c r="L47" s="12"/>
    </row>
    <row r="48" ht="18" customHeight="1" spans="1:12">
      <c r="A48" s="12"/>
      <c r="B48" s="15"/>
      <c r="C48" s="13"/>
      <c r="D48" s="12"/>
      <c r="E48" s="15"/>
      <c r="F48" s="12"/>
      <c r="G48" s="12"/>
      <c r="H48" s="12"/>
      <c r="I48" s="12"/>
      <c r="J48" s="12"/>
      <c r="K48" s="12"/>
      <c r="L48" s="12"/>
    </row>
    <row r="49" ht="18" customHeight="1" spans="1:12">
      <c r="A49" s="12"/>
      <c r="B49" s="15"/>
      <c r="C49" s="13"/>
      <c r="D49" s="12"/>
      <c r="E49" s="15"/>
      <c r="F49" s="12"/>
      <c r="G49" s="12"/>
      <c r="H49" s="12"/>
      <c r="I49" s="12"/>
      <c r="J49" s="12"/>
      <c r="K49" s="12"/>
      <c r="L49" s="12"/>
    </row>
    <row r="50" ht="16" customHeight="1" spans="1:12">
      <c r="A50" s="12"/>
      <c r="B50" s="15"/>
      <c r="C50" s="13"/>
      <c r="D50" s="12"/>
      <c r="E50" s="15"/>
      <c r="F50" s="12"/>
      <c r="G50" s="12"/>
      <c r="H50" s="12"/>
      <c r="I50" s="12"/>
      <c r="J50" s="12"/>
      <c r="K50" s="12"/>
      <c r="L50" s="12"/>
    </row>
    <row r="51" ht="16" customHeight="1" spans="1:12">
      <c r="A51" s="12"/>
      <c r="B51" s="15"/>
      <c r="C51" s="13"/>
      <c r="D51" s="12"/>
      <c r="E51" s="15"/>
      <c r="F51" s="12"/>
      <c r="G51" s="12"/>
      <c r="H51" s="12"/>
      <c r="I51" s="12"/>
      <c r="J51" s="12"/>
      <c r="K51" s="12"/>
      <c r="L51" s="12"/>
    </row>
    <row r="52" ht="16" customHeight="1" spans="1:12">
      <c r="A52" s="12"/>
      <c r="B52" s="15"/>
      <c r="C52" s="13"/>
      <c r="D52" s="12"/>
      <c r="E52" s="15"/>
      <c r="F52" s="12"/>
      <c r="G52" s="12"/>
      <c r="H52" s="12"/>
      <c r="I52" s="12"/>
      <c r="J52" s="12"/>
      <c r="K52" s="12"/>
      <c r="L52" s="12"/>
    </row>
    <row r="53" ht="16" customHeight="1" spans="1:12">
      <c r="A53" s="12"/>
      <c r="B53" s="15"/>
      <c r="C53" s="13"/>
      <c r="D53" s="12"/>
      <c r="E53" s="15"/>
      <c r="F53" s="12"/>
      <c r="G53" s="12"/>
      <c r="H53" s="12"/>
      <c r="I53" s="12"/>
      <c r="J53" s="12"/>
      <c r="K53" s="12"/>
      <c r="L53" s="12"/>
    </row>
    <row r="54" ht="16" customHeight="1" spans="1:12">
      <c r="A54" s="12"/>
      <c r="B54" s="15"/>
      <c r="C54" s="13"/>
      <c r="D54" s="12"/>
      <c r="E54" s="15"/>
      <c r="F54" s="12"/>
      <c r="G54" s="12"/>
      <c r="H54" s="12"/>
      <c r="I54" s="12"/>
      <c r="J54" s="12"/>
      <c r="K54" s="12"/>
      <c r="L54" s="12"/>
    </row>
    <row r="55" ht="16" customHeight="1" spans="1:12">
      <c r="A55" s="12"/>
      <c r="B55" s="15"/>
      <c r="C55" s="13"/>
      <c r="D55" s="12"/>
      <c r="E55" s="15"/>
      <c r="F55" s="12"/>
      <c r="G55" s="12"/>
      <c r="H55" s="12"/>
      <c r="I55" s="12"/>
      <c r="J55" s="12"/>
      <c r="K55" s="12"/>
      <c r="L55" s="12"/>
    </row>
    <row r="56" ht="14" customHeight="1"/>
    <row r="57" ht="14" customHeight="1"/>
  </sheetData>
  <mergeCells count="9">
    <mergeCell ref="A2:A4"/>
    <mergeCell ref="A5:A6"/>
    <mergeCell ref="A7:A9"/>
    <mergeCell ref="A10:A11"/>
    <mergeCell ref="A12:A13"/>
    <mergeCell ref="A15:A16"/>
    <mergeCell ref="A17:A18"/>
    <mergeCell ref="A19:A22"/>
    <mergeCell ref="D19:D2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F13" sqref="F13"/>
    </sheetView>
  </sheetViews>
  <sheetFormatPr defaultColWidth="9.06666666666667" defaultRowHeight="13.6" outlineLevelCol="1"/>
  <sheetData>
    <row r="1" spans="1:2">
      <c r="A1" t="s">
        <v>103</v>
      </c>
      <c r="B1" t="s">
        <v>104</v>
      </c>
    </row>
    <row r="2" spans="1:2">
      <c r="A2" t="s">
        <v>34</v>
      </c>
      <c r="B2" t="s">
        <v>29</v>
      </c>
    </row>
    <row r="3" spans="1:2">
      <c r="A3" t="s">
        <v>28</v>
      </c>
      <c r="B3" t="s">
        <v>31</v>
      </c>
    </row>
    <row r="4" spans="1:2">
      <c r="A4" t="s">
        <v>30</v>
      </c>
      <c r="B4" t="s">
        <v>31</v>
      </c>
    </row>
    <row r="5" spans="1:2">
      <c r="A5" t="s">
        <v>32</v>
      </c>
      <c r="B5" t="s">
        <v>31</v>
      </c>
    </row>
    <row r="6" spans="1:2">
      <c r="A6" t="s">
        <v>27</v>
      </c>
      <c r="B6" t="s">
        <v>31</v>
      </c>
    </row>
    <row r="7" spans="1:2">
      <c r="A7" t="s">
        <v>37</v>
      </c>
      <c r="B7" t="s">
        <v>29</v>
      </c>
    </row>
    <row r="8" spans="1:2">
      <c r="A8" t="s">
        <v>38</v>
      </c>
      <c r="B8" t="s">
        <v>31</v>
      </c>
    </row>
    <row r="9" spans="1:2">
      <c r="A9" t="s">
        <v>36</v>
      </c>
      <c r="B9" t="s"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文本函数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houjianan</dc:creator>
  <dcterms:created xsi:type="dcterms:W3CDTF">2021-07-27T15:02:31Z</dcterms:created>
  <dcterms:modified xsi:type="dcterms:W3CDTF">2021-07-30T08:53:22Z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